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.pessoa.de.melo\Desktop\Bootcamps\Udacity - Business Analytics\Course 1 - Excel\"/>
    </mc:Choice>
  </mc:AlternateContent>
  <xr:revisionPtr revIDLastSave="0" documentId="13_ncr:1_{01CC7D9E-750B-4680-A21F-1B17AC41988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" sheetId="1" r:id="rId1"/>
    <sheet name="P&amp;L" sheetId="2" r:id="rId2"/>
    <sheet name="Products info" sheetId="16" r:id="rId3"/>
    <sheet name="ppt graphs" sheetId="15" r:id="rId4"/>
    <sheet name="pptgraphs" sheetId="12" r:id="rId5"/>
  </sheets>
  <definedNames>
    <definedName name="_xlnm._FilterDatabase" localSheetId="0" hidden="1">Data!$D$1:$D$5266</definedName>
    <definedName name="_xlnm._FilterDatabase" localSheetId="2" hidden="1">'Products info'!$I$1:$I$733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3" i="16" l="1" a="1"/>
  <c r="AD13" i="16" s="1"/>
  <c r="AD12" i="16" a="1"/>
  <c r="AD12" i="16" s="1"/>
  <c r="AD11" i="16" a="1"/>
  <c r="AD11" i="16" s="1"/>
  <c r="AC13" i="16" a="1"/>
  <c r="AC13" i="16" s="1"/>
  <c r="AC12" i="16" a="1"/>
  <c r="AC12" i="16" s="1"/>
  <c r="AC11" i="16" a="1"/>
  <c r="AC11" i="16" s="1"/>
  <c r="AD6" i="16"/>
  <c r="AD5" i="16"/>
  <c r="AD4" i="16"/>
  <c r="AC6" i="16"/>
  <c r="AC5" i="16"/>
  <c r="AC4" i="16"/>
  <c r="AV4" i="16"/>
  <c r="AV3" i="16"/>
  <c r="AU4" i="16"/>
  <c r="AU3" i="16"/>
  <c r="AQ4" i="16"/>
  <c r="AR4" i="16"/>
  <c r="AR3" i="16"/>
  <c r="AQ3" i="16"/>
  <c r="AN4" i="16"/>
  <c r="AN3" i="16"/>
  <c r="AM4" i="16"/>
  <c r="AM3" i="16"/>
  <c r="N5" i="2"/>
  <c r="N16" i="2"/>
  <c r="N15" i="2"/>
  <c r="N13" i="2"/>
  <c r="N12" i="2"/>
  <c r="N11" i="2"/>
  <c r="AV5" i="16" l="1"/>
  <c r="AV8" i="16" s="1"/>
  <c r="AU5" i="16"/>
  <c r="AU8" i="16" s="1"/>
  <c r="AQ5" i="16"/>
  <c r="AQ8" i="16" s="1"/>
  <c r="AR5" i="16"/>
  <c r="AR8" i="16" s="1"/>
  <c r="AM5" i="16"/>
  <c r="AM8" i="16" s="1"/>
  <c r="AN5" i="16"/>
  <c r="AN8" i="16" s="1"/>
  <c r="AH5" i="16"/>
  <c r="AH4" i="16"/>
  <c r="AH3" i="16"/>
  <c r="AG5" i="16"/>
  <c r="AG3" i="16"/>
  <c r="AG4" i="16"/>
  <c r="A3" i="16" a="1"/>
  <c r="A3" i="16" s="1"/>
  <c r="O1" i="1" a="1"/>
  <c r="O1" i="1" s="1"/>
  <c r="L10" i="1" a="1"/>
  <c r="L10" i="1" s="1"/>
  <c r="G7" i="15"/>
  <c r="G6" i="15"/>
  <c r="C6" i="15"/>
  <c r="K5" i="15"/>
  <c r="G5" i="15"/>
  <c r="C5" i="15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2" i="1"/>
  <c r="BQ76" i="1"/>
  <c r="BQ100" i="1"/>
  <c r="BQ99" i="1"/>
  <c r="BQ98" i="1"/>
  <c r="BQ96" i="1"/>
  <c r="BQ95" i="1"/>
  <c r="BQ94" i="1"/>
  <c r="BQ92" i="1"/>
  <c r="BQ91" i="1"/>
  <c r="BQ90" i="1"/>
  <c r="BQ88" i="1"/>
  <c r="BQ87" i="1"/>
  <c r="BQ86" i="1"/>
  <c r="BQ84" i="1"/>
  <c r="BQ83" i="1"/>
  <c r="BQ82" i="1"/>
  <c r="BQ80" i="1"/>
  <c r="BQ79" i="1"/>
  <c r="BQ78" i="1"/>
  <c r="BQ75" i="1"/>
  <c r="BQ74" i="1"/>
  <c r="BQ72" i="1"/>
  <c r="BQ71" i="1"/>
  <c r="BQ70" i="1"/>
  <c r="BQ68" i="1"/>
  <c r="BQ67" i="1"/>
  <c r="BQ66" i="1"/>
  <c r="BQ64" i="1"/>
  <c r="BQ63" i="1"/>
  <c r="BQ62" i="1"/>
  <c r="BQ60" i="1"/>
  <c r="BQ59" i="1"/>
  <c r="BQ58" i="1"/>
  <c r="BQ56" i="1"/>
  <c r="BQ55" i="1"/>
  <c r="BQ54" i="1"/>
  <c r="BQ51" i="1"/>
  <c r="BQ50" i="1"/>
  <c r="BQ49" i="1"/>
  <c r="BQ47" i="1"/>
  <c r="BQ46" i="1"/>
  <c r="BQ45" i="1"/>
  <c r="BQ43" i="1"/>
  <c r="BQ42" i="1"/>
  <c r="BQ41" i="1"/>
  <c r="BQ39" i="1"/>
  <c r="BQ38" i="1"/>
  <c r="BQ37" i="1"/>
  <c r="BQ35" i="1"/>
  <c r="BQ34" i="1"/>
  <c r="BQ33" i="1"/>
  <c r="BQ31" i="1"/>
  <c r="BQ30" i="1"/>
  <c r="BQ29" i="1"/>
  <c r="BQ27" i="1"/>
  <c r="BQ26" i="1"/>
  <c r="BQ25" i="1"/>
  <c r="BQ23" i="1"/>
  <c r="BQ22" i="1"/>
  <c r="BQ21" i="1"/>
  <c r="BQ19" i="1"/>
  <c r="BQ18" i="1"/>
  <c r="BQ17" i="1"/>
  <c r="BQ15" i="1"/>
  <c r="BQ14" i="1"/>
  <c r="BQ13" i="1"/>
  <c r="BQ11" i="1"/>
  <c r="BQ10" i="1"/>
  <c r="BQ9" i="1"/>
  <c r="BQ7" i="1"/>
  <c r="BQ6" i="1"/>
  <c r="BQ5" i="1"/>
  <c r="BP100" i="1"/>
  <c r="BP99" i="1"/>
  <c r="BP98" i="1"/>
  <c r="BP96" i="1"/>
  <c r="BP95" i="1"/>
  <c r="BP94" i="1"/>
  <c r="BP92" i="1"/>
  <c r="BP91" i="1"/>
  <c r="BP90" i="1"/>
  <c r="BP88" i="1"/>
  <c r="BP87" i="1"/>
  <c r="BP86" i="1"/>
  <c r="BP84" i="1"/>
  <c r="BP83" i="1"/>
  <c r="BP82" i="1"/>
  <c r="BP80" i="1"/>
  <c r="BP79" i="1"/>
  <c r="BP78" i="1"/>
  <c r="BP76" i="1"/>
  <c r="BP75" i="1"/>
  <c r="BP74" i="1"/>
  <c r="BP72" i="1"/>
  <c r="BP71" i="1"/>
  <c r="BP70" i="1"/>
  <c r="BP68" i="1"/>
  <c r="BP67" i="1"/>
  <c r="BP66" i="1"/>
  <c r="BP64" i="1"/>
  <c r="BP63" i="1"/>
  <c r="BP62" i="1"/>
  <c r="BP60" i="1"/>
  <c r="BP59" i="1"/>
  <c r="BP58" i="1"/>
  <c r="BP51" i="1"/>
  <c r="BP50" i="1"/>
  <c r="BP49" i="1"/>
  <c r="BP47" i="1"/>
  <c r="BP46" i="1"/>
  <c r="BP45" i="1"/>
  <c r="BP43" i="1"/>
  <c r="BP42" i="1"/>
  <c r="BP41" i="1"/>
  <c r="BP39" i="1"/>
  <c r="BP38" i="1"/>
  <c r="BP37" i="1"/>
  <c r="BP35" i="1"/>
  <c r="BP34" i="1"/>
  <c r="BP33" i="1"/>
  <c r="BP31" i="1"/>
  <c r="BP30" i="1"/>
  <c r="BP29" i="1"/>
  <c r="BP27" i="1"/>
  <c r="BP26" i="1"/>
  <c r="BP25" i="1"/>
  <c r="BP23" i="1"/>
  <c r="BP22" i="1"/>
  <c r="BP21" i="1"/>
  <c r="BP19" i="1"/>
  <c r="BP18" i="1"/>
  <c r="BP17" i="1"/>
  <c r="BP15" i="1"/>
  <c r="BP14" i="1"/>
  <c r="BP13" i="1"/>
  <c r="BP11" i="1"/>
  <c r="BP10" i="1"/>
  <c r="BP9" i="1"/>
  <c r="BP6" i="1"/>
  <c r="BP7" i="1"/>
  <c r="BP5" i="1"/>
  <c r="BO58" i="1"/>
  <c r="BO59" i="1"/>
  <c r="BO60" i="1"/>
  <c r="BO57" i="1"/>
  <c r="BO100" i="1"/>
  <c r="BO99" i="1"/>
  <c r="BO98" i="1"/>
  <c r="BO97" i="1"/>
  <c r="BO92" i="1"/>
  <c r="BO91" i="1"/>
  <c r="BO90" i="1"/>
  <c r="BO89" i="1"/>
  <c r="BO84" i="1"/>
  <c r="BO83" i="1"/>
  <c r="BO82" i="1"/>
  <c r="BO81" i="1"/>
  <c r="BO80" i="1"/>
  <c r="BO79" i="1"/>
  <c r="BO78" i="1"/>
  <c r="BO77" i="1"/>
  <c r="BO64" i="1"/>
  <c r="BO63" i="1"/>
  <c r="BO62" i="1"/>
  <c r="BO61" i="1"/>
  <c r="BO72" i="1"/>
  <c r="BO71" i="1"/>
  <c r="BO70" i="1"/>
  <c r="BO69" i="1"/>
  <c r="BO56" i="1"/>
  <c r="BO55" i="1"/>
  <c r="BO54" i="1"/>
  <c r="BO53" i="1"/>
  <c r="BO96" i="1"/>
  <c r="BO95" i="1"/>
  <c r="BO94" i="1"/>
  <c r="BO93" i="1"/>
  <c r="BO88" i="1"/>
  <c r="BO87" i="1"/>
  <c r="BO86" i="1"/>
  <c r="BO85" i="1"/>
  <c r="BO76" i="1"/>
  <c r="BO75" i="1"/>
  <c r="BO74" i="1"/>
  <c r="BO73" i="1"/>
  <c r="BO68" i="1"/>
  <c r="BO67" i="1"/>
  <c r="BO66" i="1"/>
  <c r="BO65" i="1"/>
  <c r="BO47" i="1"/>
  <c r="BO46" i="1"/>
  <c r="BO45" i="1"/>
  <c r="BO44" i="1"/>
  <c r="BO39" i="1"/>
  <c r="BO38" i="1"/>
  <c r="BO37" i="1"/>
  <c r="BO36" i="1"/>
  <c r="BO27" i="1"/>
  <c r="BO26" i="1"/>
  <c r="BO25" i="1"/>
  <c r="BO24" i="1"/>
  <c r="BO17" i="1"/>
  <c r="BO18" i="1"/>
  <c r="BO19" i="1"/>
  <c r="BO15" i="1"/>
  <c r="BO16" i="1"/>
  <c r="BO9" i="1"/>
  <c r="BO10" i="1"/>
  <c r="BO11" i="1"/>
  <c r="BO8" i="1"/>
  <c r="BO12" i="1"/>
  <c r="BO13" i="1"/>
  <c r="BO14" i="1"/>
  <c r="BO20" i="1"/>
  <c r="BO21" i="1"/>
  <c r="BO22" i="1"/>
  <c r="BO23" i="1"/>
  <c r="BO28" i="1"/>
  <c r="BO29" i="1"/>
  <c r="BO30" i="1"/>
  <c r="BO31" i="1"/>
  <c r="BO32" i="1"/>
  <c r="BO33" i="1"/>
  <c r="BO34" i="1"/>
  <c r="BO35" i="1"/>
  <c r="BO40" i="1"/>
  <c r="BO41" i="1"/>
  <c r="BO42" i="1"/>
  <c r="BO43" i="1"/>
  <c r="BO48" i="1"/>
  <c r="BO49" i="1"/>
  <c r="BO50" i="1"/>
  <c r="BO51" i="1"/>
  <c r="BO6" i="1"/>
  <c r="BO7" i="1"/>
  <c r="BO5" i="1"/>
  <c r="AS8" i="16" l="1"/>
  <c r="AS9" i="16" s="1"/>
  <c r="AO8" i="16"/>
  <c r="AO9" i="16" s="1"/>
  <c r="AW8" i="16"/>
  <c r="AW9" i="16" s="1"/>
  <c r="AI3" i="16"/>
  <c r="AJ3" i="16" s="1"/>
  <c r="AI4" i="16"/>
  <c r="AJ4" i="16" s="1"/>
  <c r="AI5" i="16"/>
  <c r="AJ5" i="16" s="1"/>
  <c r="K3" i="16" a="1"/>
  <c r="K3" i="16" s="1"/>
  <c r="V3" i="16" s="1" a="1"/>
  <c r="V3" i="16" s="1"/>
  <c r="BR51" i="1"/>
  <c r="BU51" i="1" s="1"/>
  <c r="BR47" i="1"/>
  <c r="BU47" i="1" s="1"/>
  <c r="BR70" i="1"/>
  <c r="BS70" i="1" s="1"/>
  <c r="BR71" i="1"/>
  <c r="BT71" i="1" s="1"/>
  <c r="BR72" i="1"/>
  <c r="BU72" i="1" s="1"/>
  <c r="BR74" i="1"/>
  <c r="BS74" i="1" s="1"/>
  <c r="BR75" i="1"/>
  <c r="BT75" i="1" s="1"/>
  <c r="BR76" i="1"/>
  <c r="BU76" i="1" s="1"/>
  <c r="BR78" i="1"/>
  <c r="BS78" i="1" s="1"/>
  <c r="BR79" i="1"/>
  <c r="BT79" i="1" s="1"/>
  <c r="BR80" i="1"/>
  <c r="BU80" i="1" s="1"/>
  <c r="BR82" i="1"/>
  <c r="BS82" i="1" s="1"/>
  <c r="BR83" i="1"/>
  <c r="BT83" i="1" s="1"/>
  <c r="BR84" i="1"/>
  <c r="BU84" i="1" s="1"/>
  <c r="BR86" i="1"/>
  <c r="BS86" i="1" s="1"/>
  <c r="BR87" i="1"/>
  <c r="BT87" i="1" s="1"/>
  <c r="BR88" i="1"/>
  <c r="BU88" i="1" s="1"/>
  <c r="BR90" i="1"/>
  <c r="BS90" i="1" s="1"/>
  <c r="BR91" i="1"/>
  <c r="BT91" i="1" s="1"/>
  <c r="BR92" i="1"/>
  <c r="BU92" i="1" s="1"/>
  <c r="BR94" i="1"/>
  <c r="BS94" i="1" s="1"/>
  <c r="BR95" i="1"/>
  <c r="BT95" i="1" s="1"/>
  <c r="BR96" i="1"/>
  <c r="BU96" i="1" s="1"/>
  <c r="BR98" i="1"/>
  <c r="BS98" i="1" s="1"/>
  <c r="BR99" i="1"/>
  <c r="BT99" i="1" s="1"/>
  <c r="BR100" i="1"/>
  <c r="BU100" i="1" s="1"/>
  <c r="BR68" i="1"/>
  <c r="BU68" i="1" s="1"/>
  <c r="BR66" i="1"/>
  <c r="BS66" i="1" s="1"/>
  <c r="BR67" i="1"/>
  <c r="BT67" i="1" s="1"/>
  <c r="BR63" i="1"/>
  <c r="BT63" i="1" s="1"/>
  <c r="BR59" i="1"/>
  <c r="BT59" i="1" s="1"/>
  <c r="BR55" i="1"/>
  <c r="BT55" i="1" s="1"/>
  <c r="BR45" i="1"/>
  <c r="BS45" i="1" s="1"/>
  <c r="BR46" i="1"/>
  <c r="BT46" i="1" s="1"/>
  <c r="BR49" i="1"/>
  <c r="BS49" i="1" s="1"/>
  <c r="BR50" i="1"/>
  <c r="BT50" i="1" s="1"/>
  <c r="BR54" i="1"/>
  <c r="BS54" i="1" s="1"/>
  <c r="BR56" i="1"/>
  <c r="BU56" i="1" s="1"/>
  <c r="BR58" i="1"/>
  <c r="BS58" i="1" s="1"/>
  <c r="BR60" i="1"/>
  <c r="BU60" i="1" s="1"/>
  <c r="BR62" i="1"/>
  <c r="BS62" i="1" s="1"/>
  <c r="BR64" i="1"/>
  <c r="BU64" i="1" s="1"/>
  <c r="BR43" i="1"/>
  <c r="BU43" i="1" s="1"/>
  <c r="BR42" i="1"/>
  <c r="BT42" i="1" s="1"/>
  <c r="BR41" i="1"/>
  <c r="BS41" i="1" s="1"/>
  <c r="BR39" i="1"/>
  <c r="BU39" i="1" s="1"/>
  <c r="BR38" i="1"/>
  <c r="BT38" i="1" s="1"/>
  <c r="BR37" i="1"/>
  <c r="BS37" i="1" s="1"/>
  <c r="BR35" i="1"/>
  <c r="BU35" i="1" s="1"/>
  <c r="BR34" i="1"/>
  <c r="BT34" i="1" s="1"/>
  <c r="BR33" i="1"/>
  <c r="BS33" i="1" s="1"/>
  <c r="BR31" i="1"/>
  <c r="BU31" i="1" s="1"/>
  <c r="BR30" i="1"/>
  <c r="BT30" i="1" s="1"/>
  <c r="BR29" i="1"/>
  <c r="BS29" i="1" s="1"/>
  <c r="BR27" i="1"/>
  <c r="BU27" i="1" s="1"/>
  <c r="BR26" i="1"/>
  <c r="BT26" i="1" s="1"/>
  <c r="BR25" i="1"/>
  <c r="BS25" i="1" s="1"/>
  <c r="BR23" i="1"/>
  <c r="BU23" i="1" s="1"/>
  <c r="BR22" i="1"/>
  <c r="BT22" i="1" s="1"/>
  <c r="BR21" i="1"/>
  <c r="BS21" i="1" s="1"/>
  <c r="BR19" i="1"/>
  <c r="BU19" i="1" s="1"/>
  <c r="BR18" i="1"/>
  <c r="BT18" i="1" s="1"/>
  <c r="BR17" i="1"/>
  <c r="BS17" i="1" s="1"/>
  <c r="BR15" i="1"/>
  <c r="BU15" i="1" s="1"/>
  <c r="BR14" i="1"/>
  <c r="BT14" i="1" s="1"/>
  <c r="BR13" i="1"/>
  <c r="BS13" i="1" s="1"/>
  <c r="BR11" i="1"/>
  <c r="BU11" i="1" s="1"/>
  <c r="BR10" i="1"/>
  <c r="BT10" i="1" s="1"/>
  <c r="BR9" i="1"/>
  <c r="BS9" i="1" s="1"/>
  <c r="BR6" i="1"/>
  <c r="BT6" i="1" s="1"/>
  <c r="BR7" i="1"/>
  <c r="BU7" i="1" s="1"/>
  <c r="BR5" i="1"/>
  <c r="BS5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E2" i="1"/>
  <c r="G2" i="1"/>
  <c r="F2" i="1"/>
  <c r="Y3" i="16" l="1" a="1"/>
  <c r="Y3" i="16" s="1"/>
  <c r="Z3" i="16" s="1" a="1"/>
  <c r="Z3" i="16" s="1"/>
  <c r="H6" i="2"/>
  <c r="I6" i="2"/>
  <c r="J6" i="2"/>
  <c r="K6" i="2"/>
  <c r="L6" i="2"/>
  <c r="M6" i="2"/>
  <c r="N6" i="2"/>
  <c r="C6" i="2"/>
  <c r="B6" i="2"/>
  <c r="D6" i="2"/>
  <c r="E6" i="2"/>
  <c r="G6" i="2"/>
  <c r="F6" i="2"/>
  <c r="H16" i="2"/>
  <c r="H15" i="2"/>
  <c r="H13" i="2"/>
  <c r="H12" i="2"/>
  <c r="E11" i="2"/>
  <c r="H5" i="2"/>
  <c r="H7" i="2" s="1"/>
  <c r="I16" i="2"/>
  <c r="I15" i="2"/>
  <c r="I13" i="2"/>
  <c r="I12" i="2"/>
  <c r="F11" i="2"/>
  <c r="I5" i="2"/>
  <c r="J16" i="2"/>
  <c r="J15" i="2"/>
  <c r="J13" i="2"/>
  <c r="J12" i="2"/>
  <c r="G11" i="2"/>
  <c r="J5" i="2"/>
  <c r="K16" i="2"/>
  <c r="K15" i="2"/>
  <c r="K13" i="2"/>
  <c r="K12" i="2"/>
  <c r="H11" i="2"/>
  <c r="K5" i="2"/>
  <c r="L16" i="2"/>
  <c r="L15" i="2"/>
  <c r="L13" i="2"/>
  <c r="L12" i="2"/>
  <c r="I11" i="2"/>
  <c r="L5" i="2"/>
  <c r="M16" i="2"/>
  <c r="M15" i="2"/>
  <c r="M13" i="2"/>
  <c r="M12" i="2"/>
  <c r="D11" i="2"/>
  <c r="M5" i="2"/>
  <c r="G15" i="2"/>
  <c r="C16" i="2"/>
  <c r="C15" i="2"/>
  <c r="C13" i="2"/>
  <c r="C12" i="2"/>
  <c r="C11" i="2"/>
  <c r="C5" i="2"/>
  <c r="G16" i="2"/>
  <c r="B16" i="2"/>
  <c r="B15" i="2"/>
  <c r="B13" i="2"/>
  <c r="B12" i="2"/>
  <c r="B11" i="2"/>
  <c r="B5" i="2"/>
  <c r="G13" i="2"/>
  <c r="D16" i="2"/>
  <c r="D15" i="2"/>
  <c r="D13" i="2"/>
  <c r="D12" i="2"/>
  <c r="J11" i="2"/>
  <c r="D5" i="2"/>
  <c r="M11" i="2"/>
  <c r="E16" i="2"/>
  <c r="E15" i="2"/>
  <c r="E13" i="2"/>
  <c r="E12" i="2"/>
  <c r="K11" i="2"/>
  <c r="E5" i="2"/>
  <c r="G12" i="2"/>
  <c r="F16" i="2"/>
  <c r="F15" i="2"/>
  <c r="F13" i="2"/>
  <c r="F12" i="2"/>
  <c r="L11" i="2"/>
  <c r="F5" i="2"/>
  <c r="G5" i="2"/>
  <c r="BS101" i="1"/>
  <c r="BU52" i="1"/>
  <c r="BU101" i="1"/>
  <c r="BS52" i="1"/>
  <c r="BT52" i="1"/>
  <c r="BT101" i="1"/>
  <c r="N17" i="2"/>
  <c r="C7" i="2" l="1"/>
  <c r="C8" i="2" s="1"/>
  <c r="D7" i="2"/>
  <c r="D8" i="2" s="1"/>
  <c r="F7" i="2"/>
  <c r="B7" i="2"/>
  <c r="B8" i="2" s="1"/>
  <c r="I7" i="2"/>
  <c r="I8" i="2" s="1"/>
  <c r="M7" i="2"/>
  <c r="K7" i="2"/>
  <c r="K23" i="2" s="1"/>
  <c r="K24" i="2" s="1"/>
  <c r="L17" i="2"/>
  <c r="D17" i="2"/>
  <c r="H17" i="2"/>
  <c r="H20" i="2" s="1"/>
  <c r="H21" i="2" s="1"/>
  <c r="H22" i="2" s="1"/>
  <c r="M17" i="2"/>
  <c r="E7" i="2"/>
  <c r="E23" i="2" s="1"/>
  <c r="E24" i="2" s="1"/>
  <c r="N7" i="2"/>
  <c r="N20" i="2" s="1"/>
  <c r="N21" i="2" s="1"/>
  <c r="N22" i="2" s="1"/>
  <c r="F17" i="2"/>
  <c r="G7" i="2"/>
  <c r="G8" i="2" s="1"/>
  <c r="I17" i="2"/>
  <c r="E17" i="2"/>
  <c r="G17" i="2"/>
  <c r="C17" i="2"/>
  <c r="J17" i="2"/>
  <c r="L7" i="2"/>
  <c r="L8" i="2" s="1"/>
  <c r="K17" i="2"/>
  <c r="K20" i="2" s="1"/>
  <c r="K21" i="2" s="1"/>
  <c r="K22" i="2" s="1"/>
  <c r="J7" i="2"/>
  <c r="J8" i="2" s="1"/>
  <c r="B17" i="2"/>
  <c r="M20" i="2"/>
  <c r="M21" i="2" s="1"/>
  <c r="M22" i="2" s="1"/>
  <c r="H8" i="2"/>
  <c r="H23" i="2"/>
  <c r="H24" i="2" s="1"/>
  <c r="F8" i="2"/>
  <c r="F23" i="2"/>
  <c r="F24" i="2" s="1"/>
  <c r="M8" i="2"/>
  <c r="M23" i="2"/>
  <c r="M24" i="2" s="1"/>
  <c r="C23" i="2" l="1"/>
  <c r="C24" i="2" s="1"/>
  <c r="C20" i="2"/>
  <c r="C21" i="2" s="1"/>
  <c r="C22" i="2" s="1"/>
  <c r="K8" i="2"/>
  <c r="F20" i="2"/>
  <c r="F21" i="2" s="1"/>
  <c r="F22" i="2" s="1"/>
  <c r="D23" i="2"/>
  <c r="D24" i="2" s="1"/>
  <c r="D20" i="2"/>
  <c r="D21" i="2" s="1"/>
  <c r="D22" i="2" s="1"/>
  <c r="I23" i="2"/>
  <c r="I24" i="2" s="1"/>
  <c r="E20" i="2"/>
  <c r="E21" i="2" s="1"/>
  <c r="E22" i="2" s="1"/>
  <c r="I20" i="2"/>
  <c r="I21" i="2" s="1"/>
  <c r="I22" i="2" s="1"/>
  <c r="B23" i="2"/>
  <c r="B24" i="2" s="1"/>
  <c r="B20" i="2"/>
  <c r="B21" i="2" s="1"/>
  <c r="B22" i="2" s="1"/>
  <c r="E8" i="2"/>
  <c r="N23" i="2"/>
  <c r="N24" i="2" s="1"/>
  <c r="G23" i="2"/>
  <c r="G24" i="2" s="1"/>
  <c r="N8" i="2"/>
  <c r="G20" i="2"/>
  <c r="G21" i="2" s="1"/>
  <c r="G22" i="2" s="1"/>
  <c r="J20" i="2"/>
  <c r="J21" i="2" s="1"/>
  <c r="J22" i="2" s="1"/>
  <c r="L20" i="2"/>
  <c r="L21" i="2" s="1"/>
  <c r="L22" i="2" s="1"/>
  <c r="L23" i="2"/>
  <c r="L24" i="2" s="1"/>
  <c r="J23" i="2"/>
  <c r="J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<sst xmlns="http://schemas.openxmlformats.org/spreadsheetml/2006/main" count="7205" uniqueCount="93">
  <si>
    <t>date</t>
  </si>
  <si>
    <t>description</t>
  </si>
  <si>
    <t>price</t>
  </si>
  <si>
    <t>quantity</t>
  </si>
  <si>
    <t>total</t>
  </si>
  <si>
    <t>amortization</t>
  </si>
  <si>
    <t>NA</t>
  </si>
  <si>
    <t>cogs:product 1</t>
  </si>
  <si>
    <t>cogs:product 2</t>
  </si>
  <si>
    <t>cogs:product 3</t>
  </si>
  <si>
    <t>marketing</t>
  </si>
  <si>
    <t>net sales:product 1</t>
  </si>
  <si>
    <t>net sales:product 2</t>
  </si>
  <si>
    <t>net sales:product 3</t>
  </si>
  <si>
    <t>overhead</t>
  </si>
  <si>
    <t>payroll</t>
  </si>
  <si>
    <t>interest</t>
  </si>
  <si>
    <t>Ecommerce Company</t>
  </si>
  <si>
    <t>Calendar Year:</t>
  </si>
  <si>
    <t>Profit &amp; Loss Statement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</si>
  <si>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</si>
  <si>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</si>
  <si>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</si>
  <si>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</si>
  <si>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</si>
  <si>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</si>
  <si>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</si>
  <si>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</si>
  <si>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</si>
  <si>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</si>
  <si>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</si>
  <si>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</si>
  <si>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Full Year</t>
  </si>
  <si>
    <t>REVENUE</t>
  </si>
  <si>
    <t>Net Sales</t>
  </si>
  <si>
    <t>COGS</t>
  </si>
  <si>
    <t>Gross Profit</t>
  </si>
  <si>
    <t>Gross Margin</t>
  </si>
  <si>
    <t>EXPENSES</t>
  </si>
  <si>
    <t>Payroll</t>
  </si>
  <si>
    <t>Overhead</t>
  </si>
  <si>
    <t>Marketing</t>
  </si>
  <si>
    <t>Depreciation</t>
  </si>
  <si>
    <t>Amortization</t>
  </si>
  <si>
    <t>Interest</t>
  </si>
  <si>
    <t>Total Expenses</t>
  </si>
  <si>
    <t>INCOME</t>
  </si>
  <si>
    <t>Earnings Before Tax</t>
  </si>
  <si>
    <t>Taxes</t>
  </si>
  <si>
    <t>Net Earnings</t>
  </si>
  <si>
    <t>EBIT</t>
  </si>
  <si>
    <t>EBITDA</t>
  </si>
  <si>
    <t>Month</t>
  </si>
  <si>
    <t>Day</t>
  </si>
  <si>
    <t>Year</t>
  </si>
  <si>
    <t>Products</t>
  </si>
  <si>
    <t>Row Labels</t>
  </si>
  <si>
    <t>product 1</t>
  </si>
  <si>
    <t>product 2</t>
  </si>
  <si>
    <t>product 3</t>
  </si>
  <si>
    <t>Grand Total</t>
  </si>
  <si>
    <t>Column Labels</t>
  </si>
  <si>
    <t>Sum of quantity</t>
  </si>
  <si>
    <t>MODE</t>
  </si>
  <si>
    <t>MEAN</t>
  </si>
  <si>
    <t>MEDIAN</t>
  </si>
  <si>
    <t>max quantity by day</t>
  </si>
  <si>
    <t>Compare</t>
  </si>
  <si>
    <t>Type</t>
  </si>
  <si>
    <t>FILTER NET SALES</t>
  </si>
  <si>
    <t>MAX DATES</t>
  </si>
  <si>
    <t>MAX QUANTITY</t>
  </si>
  <si>
    <t>CLEAR DUPLICATES</t>
  </si>
  <si>
    <t>Aggregation I</t>
  </si>
  <si>
    <t>Aggregation II</t>
  </si>
  <si>
    <t>Products 1 sold</t>
  </si>
  <si>
    <t>Products 2 sold</t>
  </si>
  <si>
    <t>Products 3 sold</t>
  </si>
  <si>
    <t>Balance</t>
  </si>
  <si>
    <t>Margin</t>
  </si>
  <si>
    <t>Revenues</t>
  </si>
  <si>
    <t>Days in the year</t>
  </si>
  <si>
    <t>Average daily profit</t>
  </si>
  <si>
    <t>Product 1 Average Profit</t>
  </si>
  <si>
    <t>Product 2 Average Profit</t>
  </si>
  <si>
    <t>Product 3 Average Profit</t>
  </si>
  <si>
    <t>Product 1</t>
  </si>
  <si>
    <t>Product 2</t>
  </si>
  <si>
    <t>Product 3</t>
  </si>
  <si>
    <t>MAX QUANTITY(first date)</t>
  </si>
  <si>
    <t>Max Date filtered &amp; sorted</t>
  </si>
  <si>
    <t>Year:</t>
  </si>
  <si>
    <t>Product: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</si>
</sst>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&quot; &quot;d"/>
    <numFmt numFmtId="165" formatCode="&quot;$&quot;#,##0.00"/>
  </numFmts>
  <fonts count="3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8"/>
      <color rgb="FF283592"/>
      <name val="Roboto"/>
    </font>
    <font>
      <b/>
      <sz val="12"/>
      <color rgb="FF2A3990"/>
      <name val="Roboto"/>
    </font>
    <font>
      <b/>
      <sz val="12"/>
      <color rgb="FF434343"/>
      <name val="Roboto"/>
    </font>
    <font>
      <b/>
      <sz val="11"/>
      <color rgb="FF666666"/>
      <name val="Roboto"/>
    </font>
    <font>
      <sz val="11"/>
      <color theme="1"/>
      <name val="Roboto"/>
    </font>
    <font>
      <b/>
      <sz val="11"/>
      <color theme="1"/>
      <name val="Roboto"/>
    </font>
    <font>
      <sz val="10"/>
      <color theme="1"/>
      <name val="Roboto"/>
    </font>
    <font>
      <sz val="10"/>
      <color rgb="FF666666"/>
      <name val="Roboto"/>
    </font>
    <font>
      <b/>
      <sz val="11"/>
      <color rgb="FF434343"/>
      <name val="Roboto"/>
    </font>
    <font>
      <b/>
      <sz val="10"/>
      <color rgb="FF434343"/>
      <name val="Roboto"/>
    </font>
    <font>
      <i/>
      <sz val="11"/>
      <color rgb="FF434343"/>
      <name val="Roboto"/>
    </font>
    <font>
      <i/>
      <sz val="10"/>
      <color rgb="FF434343"/>
      <name val="Roboto"/>
    </font>
    <font>
      <sz val="12"/>
      <color theme="1"/>
      <name val="Roboto"/>
    </font>
    <font>
      <b/>
      <sz val="12"/>
      <color theme="1"/>
      <name val="Roboto"/>
    </font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sz val="12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8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sz val="10"/>
      <color rgb="FF000000"/>
      <name val="Roboto"/>
    </font>
    <font>
      <b/>
      <sz val="10"/>
      <color rgb="FF000000"/>
      <name val="Roboto"/>
    </font>
    <font>
      <b/>
      <sz val="11"/>
      <name val="Roboto"/>
    </font>
    <font>
      <sz val="10"/>
      <color theme="0" tint="-0.499984740745262"/>
      <name val="Roboto"/>
    </font>
  </fonts>
  <fills count="1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rgb="FF726767"/>
      </left>
      <right/>
      <top style="medium">
        <color rgb="FF726767"/>
      </top>
      <bottom/>
      <diagonal/>
    </border>
    <border>
      <left/>
      <right/>
      <top style="medium">
        <color rgb="FF726767"/>
      </top>
      <bottom/>
      <diagonal/>
    </border>
    <border>
      <left style="medium">
        <color rgb="FF726767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434343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726767"/>
      </left>
      <right/>
      <top/>
      <bottom/>
      <diagonal/>
    </border>
    <border>
      <left style="medium">
        <color rgb="FF726767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726767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7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129">
    <xf numFmtId="0" fontId="0" fillId="0" borderId="0" xfId="0"/>
    <xf numFmtId="14" fontId="1" fillId="0" borderId="0" xfId="0" applyNumberFormat="1" applyFont="1"/>
    <xf numFmtId="44" fontId="1" fillId="0" borderId="0" xfId="0" applyNumberFormat="1" applyFont="1"/>
    <xf numFmtId="1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/>
    <xf numFmtId="0" fontId="4" fillId="2" borderId="2" xfId="0" applyFont="1" applyFill="1" applyBorder="1" applyAlignment="1">
      <alignment horizontal="right" vertical="top"/>
    </xf>
    <xf numFmtId="0" fontId="4" fillId="2" borderId="0" xfId="0" applyFont="1" applyFill="1" applyAlignment="1">
      <alignment horizontal="right" vertical="top"/>
    </xf>
    <xf numFmtId="0" fontId="5" fillId="2" borderId="3" xfId="0" applyFont="1" applyFill="1" applyBorder="1"/>
    <xf numFmtId="0" fontId="4" fillId="2" borderId="0" xfId="0" applyFont="1" applyFill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wrapText="1"/>
    </xf>
    <xf numFmtId="3" fontId="7" fillId="3" borderId="4" xfId="0" applyNumberFormat="1" applyFont="1" applyFill="1" applyBorder="1"/>
    <xf numFmtId="3" fontId="7" fillId="3" borderId="7" xfId="0" applyNumberFormat="1" applyFont="1" applyFill="1" applyBorder="1"/>
    <xf numFmtId="3" fontId="8" fillId="3" borderId="0" xfId="0" applyNumberFormat="1" applyFont="1" applyFill="1"/>
    <xf numFmtId="2" fontId="9" fillId="0" borderId="3" xfId="0" applyNumberFormat="1" applyFont="1" applyBorder="1" applyAlignment="1">
      <alignment horizontal="left" wrapText="1"/>
    </xf>
    <xf numFmtId="44" fontId="10" fillId="0" borderId="4" xfId="0" applyNumberFormat="1" applyFont="1" applyBorder="1" applyAlignment="1">
      <alignment horizontal="right"/>
    </xf>
    <xf numFmtId="2" fontId="9" fillId="4" borderId="3" xfId="0" applyNumberFormat="1" applyFont="1" applyFill="1" applyBorder="1" applyAlignment="1">
      <alignment horizontal="left" wrapText="1"/>
    </xf>
    <xf numFmtId="44" fontId="10" fillId="4" borderId="4" xfId="0" applyNumberFormat="1" applyFont="1" applyFill="1" applyBorder="1" applyAlignment="1">
      <alignment horizontal="right"/>
    </xf>
    <xf numFmtId="0" fontId="11" fillId="5" borderId="3" xfId="0" applyFont="1" applyFill="1" applyBorder="1" applyAlignment="1">
      <alignment horizontal="left" wrapText="1"/>
    </xf>
    <xf numFmtId="44" fontId="12" fillId="5" borderId="8" xfId="0" applyNumberFormat="1" applyFont="1" applyFill="1" applyBorder="1"/>
    <xf numFmtId="44" fontId="12" fillId="5" borderId="9" xfId="0" applyNumberFormat="1" applyFont="1" applyFill="1" applyBorder="1"/>
    <xf numFmtId="0" fontId="13" fillId="5" borderId="3" xfId="0" applyFont="1" applyFill="1" applyBorder="1" applyAlignment="1">
      <alignment horizontal="left" wrapText="1"/>
    </xf>
    <xf numFmtId="164" fontId="15" fillId="0" borderId="10" xfId="0" applyNumberFormat="1" applyFont="1" applyBorder="1" applyAlignment="1">
      <alignment vertical="top" wrapText="1"/>
    </xf>
    <xf numFmtId="3" fontId="15" fillId="0" borderId="0" xfId="0" applyNumberFormat="1" applyFont="1"/>
    <xf numFmtId="3" fontId="16" fillId="0" borderId="0" xfId="0" applyNumberFormat="1" applyFont="1"/>
    <xf numFmtId="0" fontId="9" fillId="4" borderId="10" xfId="0" applyFont="1" applyFill="1" applyBorder="1" applyAlignment="1">
      <alignment horizontal="left" wrapText="1"/>
    </xf>
    <xf numFmtId="44" fontId="10" fillId="4" borderId="0" xfId="0" applyNumberFormat="1" applyFont="1" applyFill="1"/>
    <xf numFmtId="0" fontId="9" fillId="0" borderId="10" xfId="0" applyFont="1" applyBorder="1" applyAlignment="1">
      <alignment horizontal="left" wrapText="1"/>
    </xf>
    <xf numFmtId="2" fontId="9" fillId="6" borderId="3" xfId="0" applyNumberFormat="1" applyFont="1" applyFill="1" applyBorder="1" applyAlignment="1">
      <alignment horizontal="left" wrapText="1"/>
    </xf>
    <xf numFmtId="44" fontId="10" fillId="6" borderId="4" xfId="0" applyNumberFormat="1" applyFont="1" applyFill="1" applyBorder="1" applyAlignment="1">
      <alignment horizontal="right"/>
    </xf>
    <xf numFmtId="0" fontId="16" fillId="5" borderId="11" xfId="0" applyFont="1" applyFill="1" applyBorder="1" applyAlignment="1">
      <alignment horizontal="left" wrapText="1"/>
    </xf>
    <xf numFmtId="38" fontId="16" fillId="5" borderId="4" xfId="0" applyNumberFormat="1" applyFont="1" applyFill="1" applyBorder="1"/>
    <xf numFmtId="38" fontId="16" fillId="5" borderId="12" xfId="0" applyNumberFormat="1" applyFont="1" applyFill="1" applyBorder="1"/>
    <xf numFmtId="38" fontId="16" fillId="5" borderId="0" xfId="0" applyNumberFormat="1" applyFont="1" applyFill="1"/>
    <xf numFmtId="3" fontId="7" fillId="3" borderId="13" xfId="0" applyNumberFormat="1" applyFont="1" applyFill="1" applyBorder="1"/>
    <xf numFmtId="3" fontId="7" fillId="3" borderId="12" xfId="0" applyNumberFormat="1" applyFont="1" applyFill="1" applyBorder="1"/>
    <xf numFmtId="0" fontId="9" fillId="0" borderId="3" xfId="0" applyFont="1" applyBorder="1" applyAlignment="1">
      <alignment horizontal="left" wrapText="1"/>
    </xf>
    <xf numFmtId="44" fontId="10" fillId="0" borderId="13" xfId="0" applyNumberFormat="1" applyFont="1" applyBorder="1" applyAlignment="1">
      <alignment horizontal="right"/>
    </xf>
    <xf numFmtId="2" fontId="9" fillId="6" borderId="14" xfId="0" applyNumberFormat="1" applyFont="1" applyFill="1" applyBorder="1" applyAlignment="1">
      <alignment horizontal="left" wrapText="1"/>
    </xf>
    <xf numFmtId="44" fontId="10" fillId="6" borderId="13" xfId="0" applyNumberFormat="1" applyFont="1" applyFill="1" applyBorder="1" applyAlignment="1">
      <alignment horizontal="right"/>
    </xf>
    <xf numFmtId="0" fontId="11" fillId="5" borderId="0" xfId="0" applyFont="1" applyFill="1" applyAlignment="1">
      <alignment horizontal="left" wrapText="1"/>
    </xf>
    <xf numFmtId="0" fontId="14" fillId="0" borderId="10" xfId="0" applyFont="1" applyBorder="1" applyAlignment="1">
      <alignment horizontal="left" wrapText="1"/>
    </xf>
    <xf numFmtId="44" fontId="14" fillId="0" borderId="15" xfId="0" applyNumberFormat="1" applyFont="1" applyBorder="1" applyAlignment="1">
      <alignment horizontal="right"/>
    </xf>
    <xf numFmtId="0" fontId="14" fillId="0" borderId="0" xfId="0" applyFont="1" applyAlignment="1">
      <alignment horizontal="left" wrapText="1"/>
    </xf>
    <xf numFmtId="44" fontId="14" fillId="0" borderId="0" xfId="0" applyNumberFormat="1" applyFont="1" applyAlignment="1">
      <alignment vertical="center"/>
    </xf>
    <xf numFmtId="43" fontId="2" fillId="0" borderId="0" xfId="1" applyNumberFormat="1" applyFont="1" applyAlignment="1">
      <alignment horizontal="right"/>
    </xf>
    <xf numFmtId="43" fontId="2" fillId="0" borderId="0" xfId="1" applyNumberFormat="1" applyFont="1"/>
    <xf numFmtId="43" fontId="0" fillId="0" borderId="0" xfId="1" applyNumberFormat="1" applyFont="1"/>
    <xf numFmtId="0" fontId="18" fillId="0" borderId="0" xfId="0" applyFont="1"/>
    <xf numFmtId="44" fontId="19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14" fillId="0" borderId="0" xfId="2" applyNumberFormat="1" applyFont="1"/>
    <xf numFmtId="0" fontId="0" fillId="0" borderId="0" xfId="0" applyAlignment="1">
      <alignment horizontal="left" indent="2"/>
    </xf>
    <xf numFmtId="0" fontId="0" fillId="7" borderId="0" xfId="0" applyFill="1"/>
    <xf numFmtId="0" fontId="0" fillId="0" borderId="16" xfId="0" applyBorder="1"/>
    <xf numFmtId="0" fontId="0" fillId="0" borderId="17" xfId="0" applyBorder="1"/>
    <xf numFmtId="0" fontId="20" fillId="0" borderId="18" xfId="0" applyFont="1" applyBorder="1" applyAlignment="1">
      <alignment horizontal="center"/>
    </xf>
    <xf numFmtId="0" fontId="21" fillId="0" borderId="0" xfId="0" applyFont="1"/>
    <xf numFmtId="2" fontId="0" fillId="0" borderId="0" xfId="0" applyNumberFormat="1"/>
    <xf numFmtId="2" fontId="21" fillId="0" borderId="0" xfId="0" applyNumberFormat="1" applyFont="1"/>
    <xf numFmtId="44" fontId="10" fillId="0" borderId="16" xfId="0" applyNumberFormat="1" applyFont="1" applyBorder="1" applyAlignment="1">
      <alignment horizontal="right"/>
    </xf>
    <xf numFmtId="44" fontId="10" fillId="4" borderId="16" xfId="0" applyNumberFormat="1" applyFont="1" applyFill="1" applyBorder="1" applyAlignment="1">
      <alignment horizontal="right"/>
    </xf>
    <xf numFmtId="44" fontId="10" fillId="6" borderId="16" xfId="0" applyNumberFormat="1" applyFont="1" applyFill="1" applyBorder="1" applyAlignment="1">
      <alignment horizontal="right"/>
    </xf>
    <xf numFmtId="44" fontId="12" fillId="5" borderId="16" xfId="0" applyNumberFormat="1" applyFont="1" applyFill="1" applyBorder="1"/>
    <xf numFmtId="44" fontId="14" fillId="0" borderId="16" xfId="0" applyNumberFormat="1" applyFont="1" applyBorder="1" applyAlignment="1">
      <alignment horizontal="right"/>
    </xf>
    <xf numFmtId="10" fontId="0" fillId="0" borderId="0" xfId="0" applyNumberFormat="1"/>
    <xf numFmtId="0" fontId="8" fillId="3" borderId="0" xfId="0" applyFont="1" applyFill="1"/>
    <xf numFmtId="9" fontId="0" fillId="0" borderId="0" xfId="2" applyFont="1"/>
    <xf numFmtId="10" fontId="0" fillId="0" borderId="0" xfId="2" applyNumberFormat="1" applyFont="1"/>
    <xf numFmtId="0" fontId="0" fillId="8" borderId="0" xfId="0" applyFill="1"/>
    <xf numFmtId="0" fontId="0" fillId="9" borderId="19" xfId="0" applyFill="1" applyBorder="1"/>
    <xf numFmtId="0" fontId="0" fillId="10" borderId="19" xfId="0" applyFill="1" applyBorder="1"/>
    <xf numFmtId="0" fontId="0" fillId="8" borderId="19" xfId="0" applyFill="1" applyBorder="1"/>
    <xf numFmtId="14" fontId="1" fillId="11" borderId="0" xfId="0" applyNumberFormat="1" applyFont="1" applyFill="1"/>
    <xf numFmtId="44" fontId="19" fillId="11" borderId="0" xfId="0" applyNumberFormat="1" applyFont="1" applyFill="1"/>
    <xf numFmtId="43" fontId="1" fillId="11" borderId="0" xfId="1" applyNumberFormat="1" applyFont="1" applyFill="1"/>
    <xf numFmtId="44" fontId="1" fillId="11" borderId="0" xfId="0" applyNumberFormat="1" applyFont="1" applyFill="1"/>
    <xf numFmtId="14" fontId="0" fillId="0" borderId="0" xfId="0" applyNumberFormat="1"/>
    <xf numFmtId="0" fontId="0" fillId="0" borderId="19" xfId="0" applyBorder="1"/>
    <xf numFmtId="14" fontId="0" fillId="0" borderId="19" xfId="0" applyNumberFormat="1" applyBorder="1"/>
    <xf numFmtId="0" fontId="0" fillId="0" borderId="26" xfId="0" applyBorder="1"/>
    <xf numFmtId="0" fontId="26" fillId="0" borderId="19" xfId="0" applyFont="1" applyBorder="1" applyAlignment="1">
      <alignment horizontal="center" vertical="center"/>
    </xf>
    <xf numFmtId="0" fontId="21" fillId="0" borderId="19" xfId="0" applyFont="1" applyBorder="1"/>
    <xf numFmtId="0" fontId="27" fillId="0" borderId="19" xfId="0" applyFont="1" applyBorder="1" applyAlignment="1">
      <alignment vertical="center"/>
    </xf>
    <xf numFmtId="0" fontId="28" fillId="0" borderId="19" xfId="0" applyFont="1" applyBorder="1" applyAlignment="1">
      <alignment vertical="center"/>
    </xf>
    <xf numFmtId="10" fontId="0" fillId="0" borderId="19" xfId="0" applyNumberFormat="1" applyBorder="1"/>
    <xf numFmtId="165" fontId="0" fillId="0" borderId="0" xfId="0" applyNumberFormat="1"/>
    <xf numFmtId="0" fontId="29" fillId="0" borderId="0" xfId="0" applyFont="1"/>
    <xf numFmtId="0" fontId="26" fillId="0" borderId="19" xfId="0" applyFont="1" applyBorder="1"/>
    <xf numFmtId="0" fontId="29" fillId="14" borderId="19" xfId="0" applyFont="1" applyFill="1" applyBorder="1"/>
    <xf numFmtId="0" fontId="29" fillId="15" borderId="19" xfId="0" applyFont="1" applyFill="1" applyBorder="1"/>
    <xf numFmtId="165" fontId="29" fillId="15" borderId="19" xfId="0" applyNumberFormat="1" applyFont="1" applyFill="1" applyBorder="1"/>
    <xf numFmtId="0" fontId="29" fillId="0" borderId="19" xfId="0" applyFont="1" applyBorder="1"/>
    <xf numFmtId="2" fontId="9" fillId="0" borderId="19" xfId="0" applyNumberFormat="1" applyFont="1" applyBorder="1" applyAlignment="1">
      <alignment horizontal="left" wrapText="1"/>
    </xf>
    <xf numFmtId="165" fontId="29" fillId="0" borderId="19" xfId="0" applyNumberFormat="1" applyFont="1" applyBorder="1"/>
    <xf numFmtId="165" fontId="30" fillId="0" borderId="26" xfId="0" applyNumberFormat="1" applyFont="1" applyBorder="1"/>
    <xf numFmtId="0" fontId="29" fillId="0" borderId="27" xfId="0" applyFont="1" applyBorder="1"/>
    <xf numFmtId="165" fontId="29" fillId="0" borderId="27" xfId="0" applyNumberFormat="1" applyFont="1" applyBorder="1"/>
    <xf numFmtId="0" fontId="31" fillId="5" borderId="26" xfId="0" applyFont="1" applyFill="1" applyBorder="1" applyAlignment="1">
      <alignment horizontal="left" wrapText="1"/>
    </xf>
    <xf numFmtId="0" fontId="32" fillId="0" borderId="19" xfId="0" applyFont="1" applyBorder="1"/>
    <xf numFmtId="0" fontId="20" fillId="0" borderId="28" xfId="0" applyFont="1" applyBorder="1" applyAlignment="1">
      <alignment vertical="center"/>
    </xf>
    <xf numFmtId="0" fontId="21" fillId="0" borderId="28" xfId="0" applyFont="1" applyBorder="1"/>
    <xf numFmtId="0" fontId="27" fillId="0" borderId="16" xfId="0" applyFont="1" applyBorder="1" applyAlignment="1">
      <alignment vertical="center"/>
    </xf>
    <xf numFmtId="14" fontId="27" fillId="0" borderId="19" xfId="0" applyNumberFormat="1" applyFont="1" applyBorder="1" applyAlignment="1">
      <alignment vertical="center"/>
    </xf>
    <xf numFmtId="14" fontId="23" fillId="0" borderId="21" xfId="0" applyNumberFormat="1" applyFont="1" applyBorder="1" applyAlignment="1">
      <alignment vertical="center"/>
    </xf>
    <xf numFmtId="14" fontId="23" fillId="0" borderId="24" xfId="0" applyNumberFormat="1" applyFont="1" applyBorder="1" applyAlignment="1">
      <alignment vertical="center"/>
    </xf>
    <xf numFmtId="0" fontId="21" fillId="0" borderId="0" xfId="0" applyFont="1" applyAlignment="1">
      <alignment horizontal="center"/>
    </xf>
    <xf numFmtId="14" fontId="27" fillId="0" borderId="19" xfId="0" applyNumberFormat="1" applyFont="1" applyBorder="1" applyAlignment="1">
      <alignment horizontal="center"/>
    </xf>
    <xf numFmtId="0" fontId="27" fillId="0" borderId="20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27" fillId="0" borderId="25" xfId="0" applyFont="1" applyBorder="1" applyAlignment="1">
      <alignment horizontal="center" vertical="center"/>
    </xf>
    <xf numFmtId="0" fontId="24" fillId="13" borderId="19" xfId="0" applyFont="1" applyFill="1" applyBorder="1" applyAlignment="1">
      <alignment horizontal="center" vertical="center"/>
    </xf>
    <xf numFmtId="14" fontId="24" fillId="12" borderId="19" xfId="0" applyNumberFormat="1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14" fontId="25" fillId="0" borderId="19" xfId="0" applyNumberFormat="1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14" fontId="24" fillId="0" borderId="20" xfId="0" applyNumberFormat="1" applyFont="1" applyBorder="1" applyAlignment="1">
      <alignment horizontal="center" vertical="center"/>
    </xf>
    <xf numFmtId="14" fontId="24" fillId="0" borderId="21" xfId="0" applyNumberFormat="1" applyFont="1" applyBorder="1" applyAlignment="1">
      <alignment horizontal="center" vertical="center"/>
    </xf>
    <xf numFmtId="14" fontId="24" fillId="0" borderId="23" xfId="0" applyNumberFormat="1" applyFont="1" applyBorder="1" applyAlignment="1">
      <alignment horizontal="center" vertical="center"/>
    </xf>
    <xf numFmtId="14" fontId="24" fillId="0" borderId="24" xfId="0" applyNumberFormat="1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35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Gross Profit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'ppt graphs'!$E$4:$F$4</c:f>
              <c:numCache>
                <c:formatCode>General</c:formatCode>
                <c:ptCount val="2"/>
                <c:pt idx="0">
                  <c:v>2024</c:v>
                </c:pt>
                <c:pt idx="1">
                  <c:v>2025</c:v>
                </c:pt>
              </c:numCache>
            </c:numRef>
          </c:cat>
          <c:val>
            <c:numRef>
              <c:f>('ppt graphs'!$A$7,'ppt graphs'!$B$7)</c:f>
              <c:numCache>
                <c:formatCode>_("$"* #,##0.00_);_("$"* \(#,##0.00\);_("$"* "-"??_);_(@_)</c:formatCode>
                <c:ptCount val="2"/>
                <c:pt idx="0">
                  <c:v>243080.00000000012</c:v>
                </c:pt>
                <c:pt idx="1">
                  <c:v>247055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94-407B-9661-C584AFBAB53B}"/>
            </c:ext>
          </c:extLst>
        </c:ser>
        <c:ser>
          <c:idx val="1"/>
          <c:order val="1"/>
          <c:tx>
            <c:v>Expenses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'ppt graphs'!$E$4:$F$4</c:f>
              <c:numCache>
                <c:formatCode>General</c:formatCode>
                <c:ptCount val="2"/>
                <c:pt idx="0">
                  <c:v>2024</c:v>
                </c:pt>
                <c:pt idx="1">
                  <c:v>2025</c:v>
                </c:pt>
              </c:numCache>
            </c:numRef>
          </c:cat>
          <c:val>
            <c:numRef>
              <c:f>'ppt graphs'!$A$17:$B$17</c:f>
              <c:numCache>
                <c:formatCode>_("$"* #,##0.00_);_("$"* \(#,##0.00\);_("$"* "-"??_);_(@_)</c:formatCode>
                <c:ptCount val="2"/>
                <c:pt idx="0">
                  <c:v>111309.43000000001</c:v>
                </c:pt>
                <c:pt idx="1">
                  <c:v>114935.8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94-407B-9661-C584AFBAB53B}"/>
            </c:ext>
          </c:extLst>
        </c:ser>
        <c:ser>
          <c:idx val="2"/>
          <c:order val="2"/>
          <c:tx>
            <c:v>Net Earnings</c:v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'ppt graphs'!$E$4:$F$4</c:f>
              <c:numCache>
                <c:formatCode>General</c:formatCode>
                <c:ptCount val="2"/>
                <c:pt idx="0">
                  <c:v>2024</c:v>
                </c:pt>
                <c:pt idx="1">
                  <c:v>2025</c:v>
                </c:pt>
              </c:numCache>
            </c:numRef>
          </c:cat>
          <c:val>
            <c:numRef>
              <c:f>'ppt graphs'!$A$22:$B$22</c:f>
              <c:numCache>
                <c:formatCode>_("$"* #,##0.00_);_("$"* \(#,##0.00\);_("$"* "-"??_);_(@_)</c:formatCode>
                <c:ptCount val="2"/>
                <c:pt idx="0">
                  <c:v>104098.7503000001</c:v>
                </c:pt>
                <c:pt idx="1">
                  <c:v>104374.16800000001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94-407B-9661-C584AFBAB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346048"/>
        <c:axId val="803335008"/>
      </c:lineChart>
      <c:lineChart>
        <c:grouping val="standard"/>
        <c:varyColors val="0"/>
        <c:ser>
          <c:idx val="3"/>
          <c:order val="3"/>
          <c:tx>
            <c:v>Margin</c:v>
          </c:tx>
          <c:spPr>
            <a:ln w="28575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'ppt graphs'!$E$4:$F$4</c:f>
              <c:numCache>
                <c:formatCode>General</c:formatCode>
                <c:ptCount val="2"/>
                <c:pt idx="0">
                  <c:v>2024</c:v>
                </c:pt>
                <c:pt idx="1">
                  <c:v>2025</c:v>
                </c:pt>
              </c:numCache>
            </c:numRef>
          </c:cat>
          <c:val>
            <c:numRef>
              <c:f>'ppt graphs'!$A$8:$B$8</c:f>
              <c:numCache>
                <c:formatCode>0.00%</c:formatCode>
                <c:ptCount val="2"/>
                <c:pt idx="0">
                  <c:v>0.33913464051218883</c:v>
                </c:pt>
                <c:pt idx="1">
                  <c:v>0.31714482036224428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94-407B-9661-C584AFBAB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538560"/>
        <c:axId val="723537120"/>
      </c:lineChart>
      <c:catAx>
        <c:axId val="80334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335008"/>
        <c:crosses val="autoZero"/>
        <c:auto val="1"/>
        <c:lblAlgn val="ctr"/>
        <c:lblOffset val="100"/>
        <c:noMultiLvlLbl val="0"/>
      </c:catAx>
      <c:valAx>
        <c:axId val="80333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346048"/>
        <c:crosses val="autoZero"/>
        <c:crossBetween val="between"/>
      </c:valAx>
      <c:valAx>
        <c:axId val="72353712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38560"/>
        <c:crosses val="max"/>
        <c:crossBetween val="between"/>
      </c:valAx>
      <c:catAx>
        <c:axId val="723538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3537120"/>
        <c:crosses val="autoZero"/>
        <c:auto val="1"/>
        <c:lblAlgn val="ctr"/>
        <c:lblOffset val="100"/>
        <c:noMultiLvlLbl val="0"/>
      </c:catAx>
      <c:spPr>
        <a:noFill/>
        <a:ln>
          <a:solidFill>
            <a:srgbClr val="92D050">
              <a:alpha val="94000"/>
            </a:srgb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'Products info'!$AG$2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Product 1</c:v>
              </c:pt>
            </c:strLit>
          </c:cat>
          <c:val>
            <c:numRef>
              <c:f>'Products info'!$AG$3</c:f>
              <c:numCache>
                <c:formatCode>General</c:formatCode>
                <c:ptCount val="1"/>
                <c:pt idx="0">
                  <c:v>16908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F6-4CEF-A530-123B4CF78FBA}"/>
            </c:ext>
          </c:extLst>
        </c:ser>
        <c:ser>
          <c:idx val="1"/>
          <c:order val="1"/>
          <c:tx>
            <c:strRef>
              <c:f>'Products info'!$AH$2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Product 1</c:v>
              </c:pt>
            </c:strLit>
          </c:cat>
          <c:val>
            <c:numRef>
              <c:f>'Products info'!$AH$3</c:f>
              <c:numCache>
                <c:formatCode>General</c:formatCode>
                <c:ptCount val="1"/>
                <c:pt idx="0">
                  <c:v>18922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F6-4CEF-A530-123B4CF78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8501135"/>
        <c:axId val="1218501615"/>
      </c:barChart>
      <c:catAx>
        <c:axId val="121850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501615"/>
        <c:crosses val="autoZero"/>
        <c:auto val="1"/>
        <c:lblAlgn val="ctr"/>
        <c:lblOffset val="100"/>
        <c:noMultiLvlLbl val="0"/>
      </c:catAx>
      <c:valAx>
        <c:axId val="121850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50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1</xdr:row>
      <xdr:rowOff>99060</xdr:rowOff>
    </xdr:from>
    <xdr:to>
      <xdr:col>15</xdr:col>
      <xdr:colOff>213360</xdr:colOff>
      <xdr:row>24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783F5E-76CE-57FB-E78F-24F7D12D2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152400</xdr:colOff>
      <xdr:row>16</xdr:row>
      <xdr:rowOff>150495</xdr:rowOff>
    </xdr:from>
    <xdr:to>
      <xdr:col>23</xdr:col>
      <xdr:colOff>457200</xdr:colOff>
      <xdr:row>32</xdr:row>
      <xdr:rowOff>150495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9643B8-44A9-1584-2170-94E02AAA7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 Santos Pessoa de Melo" refreshedDate="45927.739056828701" createdVersion="8" refreshedVersion="8" minRefreshableVersion="3" recordCount="5266" xr:uid="{B8DFF155-2D27-4A87-B005-87606D27B872}">
  <cacheSource type="worksheet">
    <worksheetSource ref="E1:I1048576" sheet="Data"/>
  </cacheSource>
  <cacheFields count="5">
    <cacheField name="Year" numFmtId="0">
      <sharedItems containsString="0" containsBlank="1" containsNumber="1" containsInteger="1" minValue="2024" maxValue="2025" count="3">
        <n v="2024"/>
        <n v="2025"/>
        <m/>
      </sharedItems>
    </cacheField>
    <cacheField name="Day" numFmtId="0">
      <sharedItems containsString="0" containsBlank="1" containsNumber="1" containsInteger="1" minValue="1" maxValue="31" count="3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oducts" numFmtId="0">
      <sharedItems containsBlank="1" count="5">
        <e v="#VALUE!"/>
        <s v="product 1"/>
        <s v="product 2"/>
        <s v="product 3"/>
        <m/>
      </sharedItems>
    </cacheField>
    <cacheField name="quantity" numFmtId="0">
      <sharedItems containsBlank="1" containsMixedTypes="1" containsNumber="1" containsInteger="1" minValue="0" maxValue="273" count="231">
        <s v="NA"/>
        <n v="71"/>
        <n v="3"/>
        <n v="78"/>
        <n v="65"/>
        <n v="226"/>
        <n v="37"/>
        <n v="9"/>
        <n v="222"/>
        <n v="39"/>
        <n v="2"/>
        <n v="180"/>
        <n v="73"/>
        <n v="7"/>
        <n v="95"/>
        <n v="38"/>
        <n v="8"/>
        <n v="103"/>
        <n v="85"/>
        <n v="4"/>
        <n v="249"/>
        <n v="12"/>
        <n v="10"/>
        <n v="0"/>
        <n v="99"/>
        <n v="1"/>
        <n v="21"/>
        <n v="157"/>
        <n v="58"/>
        <n v="5"/>
        <n v="17"/>
        <n v="18"/>
        <n v="112"/>
        <n v="81"/>
        <n v="134"/>
        <n v="19"/>
        <n v="150"/>
        <n v="204"/>
        <n v="66"/>
        <n v="25"/>
        <n v="237"/>
        <n v="92"/>
        <n v="6"/>
        <n v="217"/>
        <n v="32"/>
        <n v="11"/>
        <n v="68"/>
        <n v="246"/>
        <n v="62"/>
        <n v="233"/>
        <n v="90"/>
        <n v="137"/>
        <n v="91"/>
        <n v="147"/>
        <n v="44"/>
        <n v="225"/>
        <n v="87"/>
        <n v="171"/>
        <n v="42"/>
        <n v="59"/>
        <n v="23"/>
        <n v="97"/>
        <n v="70"/>
        <n v="229"/>
        <n v="20"/>
        <n v="164"/>
        <n v="47"/>
        <n v="181"/>
        <n v="142"/>
        <n v="77"/>
        <n v="198"/>
        <n v="83"/>
        <n v="24"/>
        <n v="67"/>
        <n v="55"/>
        <n v="75"/>
        <n v="74"/>
        <n v="126"/>
        <n v="56"/>
        <n v="63"/>
        <n v="43"/>
        <n v="179"/>
        <n v="89"/>
        <n v="46"/>
        <n v="241"/>
        <n v="35"/>
        <n v="28"/>
        <n v="16"/>
        <n v="27"/>
        <n v="113"/>
        <n v="122"/>
        <n v="176"/>
        <n v="53"/>
        <n v="127"/>
        <n v="200"/>
        <n v="60"/>
        <n v="189"/>
        <n v="57"/>
        <n v="45"/>
        <n v="133"/>
        <n v="88"/>
        <n v="79"/>
        <n v="51"/>
        <n v="118"/>
        <n v="69"/>
        <n v="82"/>
        <n v="98"/>
        <n v="33"/>
        <n v="96"/>
        <n v="219"/>
        <n v="61"/>
        <n v="22"/>
        <n v="135"/>
        <n v="31"/>
        <n v="48"/>
        <n v="76"/>
        <n v="177"/>
        <n v="86"/>
        <n v="184"/>
        <n v="49"/>
        <n v="80"/>
        <n v="202"/>
        <n v="26"/>
        <n v="130"/>
        <n v="34"/>
        <n v="165"/>
        <n v="168"/>
        <n v="14"/>
        <n v="41"/>
        <n v="158"/>
        <n v="40"/>
        <n v="94"/>
        <n v="232"/>
        <n v="138"/>
        <n v="64"/>
        <n v="30"/>
        <n v="143"/>
        <n v="50"/>
        <n v="52"/>
        <n v="36"/>
        <n v="29"/>
        <n v="196"/>
        <n v="223"/>
        <n v="155"/>
        <n v="247"/>
        <n v="15"/>
        <n v="144"/>
        <n v="169"/>
        <n v="187"/>
        <n v="152"/>
        <n v="190"/>
        <n v="208"/>
        <n v="194"/>
        <n v="121"/>
        <n v="123"/>
        <n v="161"/>
        <n v="120"/>
        <n v="228"/>
        <n v="72"/>
        <n v="192"/>
        <n v="131"/>
        <n v="166"/>
        <n v="238"/>
        <n v="125"/>
        <n v="108"/>
        <n v="205"/>
        <n v="13"/>
        <n v="248"/>
        <n v="124"/>
        <n v="117"/>
        <n v="163"/>
        <n v="183"/>
        <n v="54"/>
        <n v="245"/>
        <n v="221"/>
        <n v="159"/>
        <n v="146"/>
        <n v="195"/>
        <n v="193"/>
        <n v="220"/>
        <n v="215"/>
        <n v="242"/>
        <n v="206"/>
        <n v="116"/>
        <n v="104"/>
        <n v="197"/>
        <n v="240"/>
        <n v="182"/>
        <n v="230"/>
        <n v="218"/>
        <n v="236"/>
        <n v="162"/>
        <n v="201"/>
        <n v="234"/>
        <n v="178"/>
        <n v="170"/>
        <n v="231"/>
        <n v="151"/>
        <n v="93"/>
        <n v="210"/>
        <n v="136"/>
        <n v="185"/>
        <n v="145"/>
        <n v="191"/>
        <n v="160"/>
        <n v="149"/>
        <n v="119"/>
        <n v="148"/>
        <n v="107"/>
        <n v="212"/>
        <n v="209"/>
        <n v="207"/>
        <n v="114"/>
        <n v="167"/>
        <n v="105"/>
        <n v="115"/>
        <n v="239"/>
        <n v="153"/>
        <n v="211"/>
        <n v="128"/>
        <n v="100"/>
        <n v="132"/>
        <n v="102"/>
        <n v="110"/>
        <n v="109"/>
        <n v="243"/>
        <n v="84"/>
        <n v="273"/>
        <n v="106"/>
        <n v="17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66">
  <r>
    <x v="0"/>
    <x v="0"/>
    <x v="0"/>
    <x v="0"/>
    <x v="0"/>
  </r>
  <r>
    <x v="0"/>
    <x v="0"/>
    <x v="0"/>
    <x v="1"/>
    <x v="1"/>
  </r>
  <r>
    <x v="0"/>
    <x v="0"/>
    <x v="0"/>
    <x v="2"/>
    <x v="2"/>
  </r>
  <r>
    <x v="0"/>
    <x v="0"/>
    <x v="0"/>
    <x v="3"/>
    <x v="3"/>
  </r>
  <r>
    <x v="0"/>
    <x v="0"/>
    <x v="0"/>
    <x v="0"/>
    <x v="0"/>
  </r>
  <r>
    <x v="0"/>
    <x v="0"/>
    <x v="0"/>
    <x v="1"/>
    <x v="1"/>
  </r>
  <r>
    <x v="0"/>
    <x v="0"/>
    <x v="0"/>
    <x v="2"/>
    <x v="2"/>
  </r>
  <r>
    <x v="0"/>
    <x v="0"/>
    <x v="0"/>
    <x v="3"/>
    <x v="3"/>
  </r>
  <r>
    <x v="0"/>
    <x v="0"/>
    <x v="0"/>
    <x v="0"/>
    <x v="0"/>
  </r>
  <r>
    <x v="0"/>
    <x v="1"/>
    <x v="0"/>
    <x v="1"/>
    <x v="4"/>
  </r>
  <r>
    <x v="0"/>
    <x v="1"/>
    <x v="0"/>
    <x v="2"/>
    <x v="2"/>
  </r>
  <r>
    <x v="0"/>
    <x v="1"/>
    <x v="0"/>
    <x v="3"/>
    <x v="5"/>
  </r>
  <r>
    <x v="0"/>
    <x v="1"/>
    <x v="0"/>
    <x v="0"/>
    <x v="0"/>
  </r>
  <r>
    <x v="0"/>
    <x v="1"/>
    <x v="0"/>
    <x v="1"/>
    <x v="4"/>
  </r>
  <r>
    <x v="0"/>
    <x v="1"/>
    <x v="0"/>
    <x v="2"/>
    <x v="2"/>
  </r>
  <r>
    <x v="0"/>
    <x v="1"/>
    <x v="0"/>
    <x v="3"/>
    <x v="5"/>
  </r>
  <r>
    <x v="0"/>
    <x v="2"/>
    <x v="0"/>
    <x v="1"/>
    <x v="6"/>
  </r>
  <r>
    <x v="0"/>
    <x v="2"/>
    <x v="0"/>
    <x v="2"/>
    <x v="7"/>
  </r>
  <r>
    <x v="0"/>
    <x v="2"/>
    <x v="0"/>
    <x v="3"/>
    <x v="8"/>
  </r>
  <r>
    <x v="0"/>
    <x v="2"/>
    <x v="0"/>
    <x v="0"/>
    <x v="0"/>
  </r>
  <r>
    <x v="0"/>
    <x v="2"/>
    <x v="0"/>
    <x v="1"/>
    <x v="6"/>
  </r>
  <r>
    <x v="0"/>
    <x v="2"/>
    <x v="0"/>
    <x v="2"/>
    <x v="7"/>
  </r>
  <r>
    <x v="0"/>
    <x v="2"/>
    <x v="0"/>
    <x v="3"/>
    <x v="8"/>
  </r>
  <r>
    <x v="0"/>
    <x v="3"/>
    <x v="0"/>
    <x v="1"/>
    <x v="9"/>
  </r>
  <r>
    <x v="0"/>
    <x v="3"/>
    <x v="0"/>
    <x v="2"/>
    <x v="10"/>
  </r>
  <r>
    <x v="0"/>
    <x v="3"/>
    <x v="0"/>
    <x v="3"/>
    <x v="11"/>
  </r>
  <r>
    <x v="0"/>
    <x v="3"/>
    <x v="0"/>
    <x v="0"/>
    <x v="0"/>
  </r>
  <r>
    <x v="0"/>
    <x v="3"/>
    <x v="0"/>
    <x v="1"/>
    <x v="9"/>
  </r>
  <r>
    <x v="0"/>
    <x v="3"/>
    <x v="0"/>
    <x v="2"/>
    <x v="10"/>
  </r>
  <r>
    <x v="0"/>
    <x v="3"/>
    <x v="0"/>
    <x v="3"/>
    <x v="11"/>
  </r>
  <r>
    <x v="0"/>
    <x v="4"/>
    <x v="0"/>
    <x v="1"/>
    <x v="12"/>
  </r>
  <r>
    <x v="0"/>
    <x v="4"/>
    <x v="0"/>
    <x v="2"/>
    <x v="13"/>
  </r>
  <r>
    <x v="0"/>
    <x v="4"/>
    <x v="0"/>
    <x v="3"/>
    <x v="14"/>
  </r>
  <r>
    <x v="0"/>
    <x v="4"/>
    <x v="0"/>
    <x v="0"/>
    <x v="0"/>
  </r>
  <r>
    <x v="0"/>
    <x v="4"/>
    <x v="0"/>
    <x v="1"/>
    <x v="12"/>
  </r>
  <r>
    <x v="0"/>
    <x v="4"/>
    <x v="0"/>
    <x v="2"/>
    <x v="13"/>
  </r>
  <r>
    <x v="0"/>
    <x v="4"/>
    <x v="0"/>
    <x v="3"/>
    <x v="14"/>
  </r>
  <r>
    <x v="0"/>
    <x v="4"/>
    <x v="0"/>
    <x v="0"/>
    <x v="0"/>
  </r>
  <r>
    <x v="0"/>
    <x v="5"/>
    <x v="0"/>
    <x v="1"/>
    <x v="15"/>
  </r>
  <r>
    <x v="0"/>
    <x v="5"/>
    <x v="0"/>
    <x v="2"/>
    <x v="16"/>
  </r>
  <r>
    <x v="0"/>
    <x v="5"/>
    <x v="0"/>
    <x v="3"/>
    <x v="17"/>
  </r>
  <r>
    <x v="0"/>
    <x v="5"/>
    <x v="0"/>
    <x v="0"/>
    <x v="0"/>
  </r>
  <r>
    <x v="0"/>
    <x v="5"/>
    <x v="0"/>
    <x v="1"/>
    <x v="15"/>
  </r>
  <r>
    <x v="0"/>
    <x v="5"/>
    <x v="0"/>
    <x v="2"/>
    <x v="16"/>
  </r>
  <r>
    <x v="0"/>
    <x v="5"/>
    <x v="0"/>
    <x v="3"/>
    <x v="17"/>
  </r>
  <r>
    <x v="0"/>
    <x v="6"/>
    <x v="0"/>
    <x v="1"/>
    <x v="18"/>
  </r>
  <r>
    <x v="0"/>
    <x v="6"/>
    <x v="0"/>
    <x v="2"/>
    <x v="19"/>
  </r>
  <r>
    <x v="0"/>
    <x v="6"/>
    <x v="0"/>
    <x v="3"/>
    <x v="12"/>
  </r>
  <r>
    <x v="0"/>
    <x v="6"/>
    <x v="0"/>
    <x v="0"/>
    <x v="0"/>
  </r>
  <r>
    <x v="0"/>
    <x v="6"/>
    <x v="0"/>
    <x v="1"/>
    <x v="18"/>
  </r>
  <r>
    <x v="0"/>
    <x v="6"/>
    <x v="0"/>
    <x v="2"/>
    <x v="19"/>
  </r>
  <r>
    <x v="0"/>
    <x v="6"/>
    <x v="0"/>
    <x v="3"/>
    <x v="12"/>
  </r>
  <r>
    <x v="0"/>
    <x v="7"/>
    <x v="0"/>
    <x v="1"/>
    <x v="7"/>
  </r>
  <r>
    <x v="0"/>
    <x v="7"/>
    <x v="0"/>
    <x v="2"/>
    <x v="13"/>
  </r>
  <r>
    <x v="0"/>
    <x v="7"/>
    <x v="0"/>
    <x v="3"/>
    <x v="20"/>
  </r>
  <r>
    <x v="0"/>
    <x v="7"/>
    <x v="0"/>
    <x v="0"/>
    <x v="0"/>
  </r>
  <r>
    <x v="0"/>
    <x v="7"/>
    <x v="0"/>
    <x v="1"/>
    <x v="7"/>
  </r>
  <r>
    <x v="0"/>
    <x v="7"/>
    <x v="0"/>
    <x v="2"/>
    <x v="13"/>
  </r>
  <r>
    <x v="0"/>
    <x v="7"/>
    <x v="0"/>
    <x v="3"/>
    <x v="20"/>
  </r>
  <r>
    <x v="0"/>
    <x v="8"/>
    <x v="0"/>
    <x v="1"/>
    <x v="21"/>
  </r>
  <r>
    <x v="0"/>
    <x v="8"/>
    <x v="0"/>
    <x v="2"/>
    <x v="22"/>
  </r>
  <r>
    <x v="0"/>
    <x v="8"/>
    <x v="0"/>
    <x v="3"/>
    <x v="23"/>
  </r>
  <r>
    <x v="0"/>
    <x v="8"/>
    <x v="0"/>
    <x v="0"/>
    <x v="0"/>
  </r>
  <r>
    <x v="0"/>
    <x v="8"/>
    <x v="0"/>
    <x v="1"/>
    <x v="21"/>
  </r>
  <r>
    <x v="0"/>
    <x v="8"/>
    <x v="0"/>
    <x v="2"/>
    <x v="22"/>
  </r>
  <r>
    <x v="0"/>
    <x v="8"/>
    <x v="0"/>
    <x v="3"/>
    <x v="23"/>
  </r>
  <r>
    <x v="0"/>
    <x v="9"/>
    <x v="0"/>
    <x v="1"/>
    <x v="24"/>
  </r>
  <r>
    <x v="0"/>
    <x v="9"/>
    <x v="0"/>
    <x v="2"/>
    <x v="25"/>
  </r>
  <r>
    <x v="0"/>
    <x v="9"/>
    <x v="0"/>
    <x v="3"/>
    <x v="26"/>
  </r>
  <r>
    <x v="0"/>
    <x v="9"/>
    <x v="0"/>
    <x v="0"/>
    <x v="0"/>
  </r>
  <r>
    <x v="0"/>
    <x v="9"/>
    <x v="0"/>
    <x v="1"/>
    <x v="24"/>
  </r>
  <r>
    <x v="0"/>
    <x v="9"/>
    <x v="0"/>
    <x v="2"/>
    <x v="25"/>
  </r>
  <r>
    <x v="0"/>
    <x v="9"/>
    <x v="0"/>
    <x v="3"/>
    <x v="26"/>
  </r>
  <r>
    <x v="0"/>
    <x v="10"/>
    <x v="0"/>
    <x v="1"/>
    <x v="26"/>
  </r>
  <r>
    <x v="0"/>
    <x v="10"/>
    <x v="0"/>
    <x v="2"/>
    <x v="10"/>
  </r>
  <r>
    <x v="0"/>
    <x v="10"/>
    <x v="0"/>
    <x v="3"/>
    <x v="27"/>
  </r>
  <r>
    <x v="0"/>
    <x v="10"/>
    <x v="0"/>
    <x v="0"/>
    <x v="0"/>
  </r>
  <r>
    <x v="0"/>
    <x v="10"/>
    <x v="0"/>
    <x v="1"/>
    <x v="26"/>
  </r>
  <r>
    <x v="0"/>
    <x v="10"/>
    <x v="0"/>
    <x v="2"/>
    <x v="10"/>
  </r>
  <r>
    <x v="0"/>
    <x v="10"/>
    <x v="0"/>
    <x v="3"/>
    <x v="27"/>
  </r>
  <r>
    <x v="0"/>
    <x v="11"/>
    <x v="0"/>
    <x v="1"/>
    <x v="28"/>
  </r>
  <r>
    <x v="0"/>
    <x v="11"/>
    <x v="0"/>
    <x v="2"/>
    <x v="29"/>
  </r>
  <r>
    <x v="0"/>
    <x v="11"/>
    <x v="0"/>
    <x v="3"/>
    <x v="30"/>
  </r>
  <r>
    <x v="0"/>
    <x v="11"/>
    <x v="0"/>
    <x v="0"/>
    <x v="0"/>
  </r>
  <r>
    <x v="0"/>
    <x v="11"/>
    <x v="0"/>
    <x v="1"/>
    <x v="28"/>
  </r>
  <r>
    <x v="0"/>
    <x v="11"/>
    <x v="0"/>
    <x v="2"/>
    <x v="29"/>
  </r>
  <r>
    <x v="0"/>
    <x v="11"/>
    <x v="0"/>
    <x v="3"/>
    <x v="30"/>
  </r>
  <r>
    <x v="0"/>
    <x v="12"/>
    <x v="0"/>
    <x v="1"/>
    <x v="31"/>
  </r>
  <r>
    <x v="0"/>
    <x v="12"/>
    <x v="0"/>
    <x v="2"/>
    <x v="10"/>
  </r>
  <r>
    <x v="0"/>
    <x v="12"/>
    <x v="0"/>
    <x v="3"/>
    <x v="32"/>
  </r>
  <r>
    <x v="0"/>
    <x v="12"/>
    <x v="0"/>
    <x v="0"/>
    <x v="0"/>
  </r>
  <r>
    <x v="0"/>
    <x v="12"/>
    <x v="0"/>
    <x v="1"/>
    <x v="31"/>
  </r>
  <r>
    <x v="0"/>
    <x v="12"/>
    <x v="0"/>
    <x v="2"/>
    <x v="10"/>
  </r>
  <r>
    <x v="0"/>
    <x v="12"/>
    <x v="0"/>
    <x v="3"/>
    <x v="32"/>
  </r>
  <r>
    <x v="0"/>
    <x v="13"/>
    <x v="0"/>
    <x v="1"/>
    <x v="33"/>
  </r>
  <r>
    <x v="0"/>
    <x v="13"/>
    <x v="0"/>
    <x v="2"/>
    <x v="25"/>
  </r>
  <r>
    <x v="0"/>
    <x v="13"/>
    <x v="0"/>
    <x v="3"/>
    <x v="34"/>
  </r>
  <r>
    <x v="0"/>
    <x v="13"/>
    <x v="0"/>
    <x v="0"/>
    <x v="0"/>
  </r>
  <r>
    <x v="0"/>
    <x v="13"/>
    <x v="0"/>
    <x v="1"/>
    <x v="33"/>
  </r>
  <r>
    <x v="0"/>
    <x v="13"/>
    <x v="0"/>
    <x v="2"/>
    <x v="25"/>
  </r>
  <r>
    <x v="0"/>
    <x v="13"/>
    <x v="0"/>
    <x v="3"/>
    <x v="34"/>
  </r>
  <r>
    <x v="0"/>
    <x v="14"/>
    <x v="0"/>
    <x v="1"/>
    <x v="35"/>
  </r>
  <r>
    <x v="0"/>
    <x v="14"/>
    <x v="0"/>
    <x v="2"/>
    <x v="29"/>
  </r>
  <r>
    <x v="0"/>
    <x v="14"/>
    <x v="0"/>
    <x v="3"/>
    <x v="36"/>
  </r>
  <r>
    <x v="0"/>
    <x v="14"/>
    <x v="0"/>
    <x v="0"/>
    <x v="0"/>
  </r>
  <r>
    <x v="0"/>
    <x v="14"/>
    <x v="0"/>
    <x v="0"/>
    <x v="0"/>
  </r>
  <r>
    <x v="0"/>
    <x v="14"/>
    <x v="0"/>
    <x v="1"/>
    <x v="35"/>
  </r>
  <r>
    <x v="0"/>
    <x v="14"/>
    <x v="0"/>
    <x v="2"/>
    <x v="29"/>
  </r>
  <r>
    <x v="0"/>
    <x v="14"/>
    <x v="0"/>
    <x v="3"/>
    <x v="36"/>
  </r>
  <r>
    <x v="0"/>
    <x v="14"/>
    <x v="0"/>
    <x v="0"/>
    <x v="0"/>
  </r>
  <r>
    <x v="0"/>
    <x v="15"/>
    <x v="0"/>
    <x v="1"/>
    <x v="16"/>
  </r>
  <r>
    <x v="0"/>
    <x v="15"/>
    <x v="0"/>
    <x v="2"/>
    <x v="16"/>
  </r>
  <r>
    <x v="0"/>
    <x v="15"/>
    <x v="0"/>
    <x v="3"/>
    <x v="37"/>
  </r>
  <r>
    <x v="0"/>
    <x v="15"/>
    <x v="0"/>
    <x v="0"/>
    <x v="0"/>
  </r>
  <r>
    <x v="0"/>
    <x v="15"/>
    <x v="0"/>
    <x v="1"/>
    <x v="16"/>
  </r>
  <r>
    <x v="0"/>
    <x v="15"/>
    <x v="0"/>
    <x v="2"/>
    <x v="16"/>
  </r>
  <r>
    <x v="0"/>
    <x v="15"/>
    <x v="0"/>
    <x v="3"/>
    <x v="37"/>
  </r>
  <r>
    <x v="0"/>
    <x v="16"/>
    <x v="0"/>
    <x v="1"/>
    <x v="38"/>
  </r>
  <r>
    <x v="0"/>
    <x v="16"/>
    <x v="0"/>
    <x v="2"/>
    <x v="10"/>
  </r>
  <r>
    <x v="0"/>
    <x v="16"/>
    <x v="0"/>
    <x v="3"/>
    <x v="39"/>
  </r>
  <r>
    <x v="0"/>
    <x v="16"/>
    <x v="0"/>
    <x v="0"/>
    <x v="0"/>
  </r>
  <r>
    <x v="0"/>
    <x v="16"/>
    <x v="0"/>
    <x v="1"/>
    <x v="38"/>
  </r>
  <r>
    <x v="0"/>
    <x v="16"/>
    <x v="0"/>
    <x v="2"/>
    <x v="10"/>
  </r>
  <r>
    <x v="0"/>
    <x v="16"/>
    <x v="0"/>
    <x v="3"/>
    <x v="39"/>
  </r>
  <r>
    <x v="0"/>
    <x v="17"/>
    <x v="0"/>
    <x v="1"/>
    <x v="18"/>
  </r>
  <r>
    <x v="0"/>
    <x v="17"/>
    <x v="0"/>
    <x v="2"/>
    <x v="13"/>
  </r>
  <r>
    <x v="0"/>
    <x v="17"/>
    <x v="0"/>
    <x v="3"/>
    <x v="40"/>
  </r>
  <r>
    <x v="0"/>
    <x v="17"/>
    <x v="0"/>
    <x v="0"/>
    <x v="0"/>
  </r>
  <r>
    <x v="0"/>
    <x v="17"/>
    <x v="0"/>
    <x v="1"/>
    <x v="18"/>
  </r>
  <r>
    <x v="0"/>
    <x v="17"/>
    <x v="0"/>
    <x v="2"/>
    <x v="13"/>
  </r>
  <r>
    <x v="0"/>
    <x v="17"/>
    <x v="0"/>
    <x v="3"/>
    <x v="40"/>
  </r>
  <r>
    <x v="0"/>
    <x v="18"/>
    <x v="0"/>
    <x v="1"/>
    <x v="41"/>
  </r>
  <r>
    <x v="0"/>
    <x v="18"/>
    <x v="0"/>
    <x v="2"/>
    <x v="42"/>
  </r>
  <r>
    <x v="0"/>
    <x v="18"/>
    <x v="0"/>
    <x v="3"/>
    <x v="43"/>
  </r>
  <r>
    <x v="0"/>
    <x v="18"/>
    <x v="0"/>
    <x v="0"/>
    <x v="0"/>
  </r>
  <r>
    <x v="0"/>
    <x v="18"/>
    <x v="0"/>
    <x v="1"/>
    <x v="41"/>
  </r>
  <r>
    <x v="0"/>
    <x v="18"/>
    <x v="0"/>
    <x v="2"/>
    <x v="42"/>
  </r>
  <r>
    <x v="0"/>
    <x v="18"/>
    <x v="0"/>
    <x v="3"/>
    <x v="43"/>
  </r>
  <r>
    <x v="0"/>
    <x v="18"/>
    <x v="0"/>
    <x v="0"/>
    <x v="0"/>
  </r>
  <r>
    <x v="0"/>
    <x v="19"/>
    <x v="0"/>
    <x v="1"/>
    <x v="44"/>
  </r>
  <r>
    <x v="0"/>
    <x v="19"/>
    <x v="0"/>
    <x v="2"/>
    <x v="19"/>
  </r>
  <r>
    <x v="0"/>
    <x v="19"/>
    <x v="0"/>
    <x v="3"/>
    <x v="45"/>
  </r>
  <r>
    <x v="0"/>
    <x v="19"/>
    <x v="0"/>
    <x v="0"/>
    <x v="0"/>
  </r>
  <r>
    <x v="0"/>
    <x v="19"/>
    <x v="0"/>
    <x v="1"/>
    <x v="44"/>
  </r>
  <r>
    <x v="0"/>
    <x v="19"/>
    <x v="0"/>
    <x v="2"/>
    <x v="19"/>
  </r>
  <r>
    <x v="0"/>
    <x v="19"/>
    <x v="0"/>
    <x v="3"/>
    <x v="45"/>
  </r>
  <r>
    <x v="0"/>
    <x v="20"/>
    <x v="0"/>
    <x v="1"/>
    <x v="29"/>
  </r>
  <r>
    <x v="0"/>
    <x v="20"/>
    <x v="0"/>
    <x v="2"/>
    <x v="10"/>
  </r>
  <r>
    <x v="0"/>
    <x v="20"/>
    <x v="0"/>
    <x v="3"/>
    <x v="22"/>
  </r>
  <r>
    <x v="0"/>
    <x v="20"/>
    <x v="0"/>
    <x v="0"/>
    <x v="0"/>
  </r>
  <r>
    <x v="0"/>
    <x v="20"/>
    <x v="0"/>
    <x v="1"/>
    <x v="29"/>
  </r>
  <r>
    <x v="0"/>
    <x v="20"/>
    <x v="0"/>
    <x v="2"/>
    <x v="10"/>
  </r>
  <r>
    <x v="0"/>
    <x v="20"/>
    <x v="0"/>
    <x v="3"/>
    <x v="22"/>
  </r>
  <r>
    <x v="0"/>
    <x v="21"/>
    <x v="0"/>
    <x v="1"/>
    <x v="46"/>
  </r>
  <r>
    <x v="0"/>
    <x v="21"/>
    <x v="0"/>
    <x v="2"/>
    <x v="42"/>
  </r>
  <r>
    <x v="0"/>
    <x v="21"/>
    <x v="0"/>
    <x v="3"/>
    <x v="47"/>
  </r>
  <r>
    <x v="0"/>
    <x v="21"/>
    <x v="0"/>
    <x v="0"/>
    <x v="0"/>
  </r>
  <r>
    <x v="0"/>
    <x v="21"/>
    <x v="0"/>
    <x v="1"/>
    <x v="46"/>
  </r>
  <r>
    <x v="0"/>
    <x v="21"/>
    <x v="0"/>
    <x v="2"/>
    <x v="42"/>
  </r>
  <r>
    <x v="0"/>
    <x v="21"/>
    <x v="0"/>
    <x v="3"/>
    <x v="47"/>
  </r>
  <r>
    <x v="0"/>
    <x v="22"/>
    <x v="0"/>
    <x v="1"/>
    <x v="48"/>
  </r>
  <r>
    <x v="0"/>
    <x v="22"/>
    <x v="0"/>
    <x v="2"/>
    <x v="2"/>
  </r>
  <r>
    <x v="0"/>
    <x v="22"/>
    <x v="0"/>
    <x v="3"/>
    <x v="49"/>
  </r>
  <r>
    <x v="0"/>
    <x v="22"/>
    <x v="0"/>
    <x v="0"/>
    <x v="0"/>
  </r>
  <r>
    <x v="0"/>
    <x v="22"/>
    <x v="0"/>
    <x v="1"/>
    <x v="48"/>
  </r>
  <r>
    <x v="0"/>
    <x v="22"/>
    <x v="0"/>
    <x v="2"/>
    <x v="2"/>
  </r>
  <r>
    <x v="0"/>
    <x v="22"/>
    <x v="0"/>
    <x v="3"/>
    <x v="49"/>
  </r>
  <r>
    <x v="0"/>
    <x v="23"/>
    <x v="0"/>
    <x v="1"/>
    <x v="50"/>
  </r>
  <r>
    <x v="0"/>
    <x v="23"/>
    <x v="0"/>
    <x v="2"/>
    <x v="19"/>
  </r>
  <r>
    <x v="0"/>
    <x v="23"/>
    <x v="0"/>
    <x v="3"/>
    <x v="26"/>
  </r>
  <r>
    <x v="0"/>
    <x v="23"/>
    <x v="0"/>
    <x v="0"/>
    <x v="0"/>
  </r>
  <r>
    <x v="0"/>
    <x v="23"/>
    <x v="0"/>
    <x v="1"/>
    <x v="50"/>
  </r>
  <r>
    <x v="0"/>
    <x v="23"/>
    <x v="0"/>
    <x v="2"/>
    <x v="19"/>
  </r>
  <r>
    <x v="0"/>
    <x v="23"/>
    <x v="0"/>
    <x v="3"/>
    <x v="26"/>
  </r>
  <r>
    <x v="0"/>
    <x v="24"/>
    <x v="0"/>
    <x v="1"/>
    <x v="9"/>
  </r>
  <r>
    <x v="0"/>
    <x v="24"/>
    <x v="0"/>
    <x v="2"/>
    <x v="2"/>
  </r>
  <r>
    <x v="0"/>
    <x v="24"/>
    <x v="0"/>
    <x v="3"/>
    <x v="9"/>
  </r>
  <r>
    <x v="0"/>
    <x v="24"/>
    <x v="0"/>
    <x v="0"/>
    <x v="0"/>
  </r>
  <r>
    <x v="0"/>
    <x v="24"/>
    <x v="0"/>
    <x v="1"/>
    <x v="9"/>
  </r>
  <r>
    <x v="0"/>
    <x v="24"/>
    <x v="0"/>
    <x v="2"/>
    <x v="2"/>
  </r>
  <r>
    <x v="0"/>
    <x v="24"/>
    <x v="0"/>
    <x v="3"/>
    <x v="9"/>
  </r>
  <r>
    <x v="0"/>
    <x v="25"/>
    <x v="0"/>
    <x v="1"/>
    <x v="26"/>
  </r>
  <r>
    <x v="0"/>
    <x v="25"/>
    <x v="0"/>
    <x v="2"/>
    <x v="23"/>
  </r>
  <r>
    <x v="0"/>
    <x v="25"/>
    <x v="0"/>
    <x v="3"/>
    <x v="51"/>
  </r>
  <r>
    <x v="0"/>
    <x v="25"/>
    <x v="0"/>
    <x v="0"/>
    <x v="0"/>
  </r>
  <r>
    <x v="0"/>
    <x v="25"/>
    <x v="0"/>
    <x v="1"/>
    <x v="26"/>
  </r>
  <r>
    <x v="0"/>
    <x v="25"/>
    <x v="0"/>
    <x v="2"/>
    <x v="23"/>
  </r>
  <r>
    <x v="0"/>
    <x v="25"/>
    <x v="0"/>
    <x v="3"/>
    <x v="51"/>
  </r>
  <r>
    <x v="0"/>
    <x v="26"/>
    <x v="0"/>
    <x v="1"/>
    <x v="52"/>
  </r>
  <r>
    <x v="0"/>
    <x v="26"/>
    <x v="0"/>
    <x v="2"/>
    <x v="13"/>
  </r>
  <r>
    <x v="0"/>
    <x v="26"/>
    <x v="0"/>
    <x v="3"/>
    <x v="53"/>
  </r>
  <r>
    <x v="0"/>
    <x v="26"/>
    <x v="0"/>
    <x v="0"/>
    <x v="0"/>
  </r>
  <r>
    <x v="0"/>
    <x v="26"/>
    <x v="0"/>
    <x v="1"/>
    <x v="52"/>
  </r>
  <r>
    <x v="0"/>
    <x v="26"/>
    <x v="0"/>
    <x v="2"/>
    <x v="13"/>
  </r>
  <r>
    <x v="0"/>
    <x v="26"/>
    <x v="0"/>
    <x v="3"/>
    <x v="53"/>
  </r>
  <r>
    <x v="0"/>
    <x v="27"/>
    <x v="0"/>
    <x v="1"/>
    <x v="54"/>
  </r>
  <r>
    <x v="0"/>
    <x v="27"/>
    <x v="0"/>
    <x v="2"/>
    <x v="42"/>
  </r>
  <r>
    <x v="0"/>
    <x v="27"/>
    <x v="0"/>
    <x v="3"/>
    <x v="55"/>
  </r>
  <r>
    <x v="0"/>
    <x v="27"/>
    <x v="0"/>
    <x v="0"/>
    <x v="0"/>
  </r>
  <r>
    <x v="0"/>
    <x v="27"/>
    <x v="0"/>
    <x v="1"/>
    <x v="54"/>
  </r>
  <r>
    <x v="0"/>
    <x v="27"/>
    <x v="0"/>
    <x v="2"/>
    <x v="42"/>
  </r>
  <r>
    <x v="0"/>
    <x v="27"/>
    <x v="0"/>
    <x v="3"/>
    <x v="55"/>
  </r>
  <r>
    <x v="0"/>
    <x v="28"/>
    <x v="0"/>
    <x v="1"/>
    <x v="56"/>
  </r>
  <r>
    <x v="0"/>
    <x v="28"/>
    <x v="0"/>
    <x v="2"/>
    <x v="25"/>
  </r>
  <r>
    <x v="0"/>
    <x v="28"/>
    <x v="0"/>
    <x v="3"/>
    <x v="57"/>
  </r>
  <r>
    <x v="0"/>
    <x v="28"/>
    <x v="0"/>
    <x v="0"/>
    <x v="0"/>
  </r>
  <r>
    <x v="0"/>
    <x v="28"/>
    <x v="0"/>
    <x v="1"/>
    <x v="56"/>
  </r>
  <r>
    <x v="0"/>
    <x v="28"/>
    <x v="0"/>
    <x v="2"/>
    <x v="25"/>
  </r>
  <r>
    <x v="0"/>
    <x v="28"/>
    <x v="0"/>
    <x v="3"/>
    <x v="57"/>
  </r>
  <r>
    <x v="0"/>
    <x v="29"/>
    <x v="0"/>
    <x v="1"/>
    <x v="58"/>
  </r>
  <r>
    <x v="0"/>
    <x v="29"/>
    <x v="0"/>
    <x v="2"/>
    <x v="22"/>
  </r>
  <r>
    <x v="0"/>
    <x v="29"/>
    <x v="0"/>
    <x v="3"/>
    <x v="59"/>
  </r>
  <r>
    <x v="0"/>
    <x v="29"/>
    <x v="0"/>
    <x v="0"/>
    <x v="0"/>
  </r>
  <r>
    <x v="0"/>
    <x v="29"/>
    <x v="0"/>
    <x v="1"/>
    <x v="58"/>
  </r>
  <r>
    <x v="0"/>
    <x v="29"/>
    <x v="0"/>
    <x v="2"/>
    <x v="22"/>
  </r>
  <r>
    <x v="0"/>
    <x v="29"/>
    <x v="0"/>
    <x v="3"/>
    <x v="59"/>
  </r>
  <r>
    <x v="0"/>
    <x v="30"/>
    <x v="0"/>
    <x v="1"/>
    <x v="60"/>
  </r>
  <r>
    <x v="0"/>
    <x v="30"/>
    <x v="0"/>
    <x v="2"/>
    <x v="2"/>
  </r>
  <r>
    <x v="0"/>
    <x v="30"/>
    <x v="0"/>
    <x v="3"/>
    <x v="61"/>
  </r>
  <r>
    <x v="0"/>
    <x v="30"/>
    <x v="0"/>
    <x v="0"/>
    <x v="0"/>
  </r>
  <r>
    <x v="0"/>
    <x v="30"/>
    <x v="0"/>
    <x v="1"/>
    <x v="60"/>
  </r>
  <r>
    <x v="0"/>
    <x v="30"/>
    <x v="0"/>
    <x v="2"/>
    <x v="2"/>
  </r>
  <r>
    <x v="0"/>
    <x v="30"/>
    <x v="0"/>
    <x v="3"/>
    <x v="61"/>
  </r>
  <r>
    <x v="0"/>
    <x v="0"/>
    <x v="1"/>
    <x v="0"/>
    <x v="0"/>
  </r>
  <r>
    <x v="0"/>
    <x v="0"/>
    <x v="1"/>
    <x v="1"/>
    <x v="62"/>
  </r>
  <r>
    <x v="0"/>
    <x v="0"/>
    <x v="1"/>
    <x v="2"/>
    <x v="10"/>
  </r>
  <r>
    <x v="0"/>
    <x v="0"/>
    <x v="1"/>
    <x v="3"/>
    <x v="36"/>
  </r>
  <r>
    <x v="0"/>
    <x v="0"/>
    <x v="1"/>
    <x v="0"/>
    <x v="0"/>
  </r>
  <r>
    <x v="0"/>
    <x v="0"/>
    <x v="1"/>
    <x v="1"/>
    <x v="62"/>
  </r>
  <r>
    <x v="0"/>
    <x v="0"/>
    <x v="1"/>
    <x v="2"/>
    <x v="10"/>
  </r>
  <r>
    <x v="0"/>
    <x v="0"/>
    <x v="1"/>
    <x v="3"/>
    <x v="36"/>
  </r>
  <r>
    <x v="0"/>
    <x v="0"/>
    <x v="1"/>
    <x v="0"/>
    <x v="0"/>
  </r>
  <r>
    <x v="0"/>
    <x v="1"/>
    <x v="1"/>
    <x v="1"/>
    <x v="18"/>
  </r>
  <r>
    <x v="0"/>
    <x v="1"/>
    <x v="1"/>
    <x v="2"/>
    <x v="13"/>
  </r>
  <r>
    <x v="0"/>
    <x v="1"/>
    <x v="1"/>
    <x v="3"/>
    <x v="63"/>
  </r>
  <r>
    <x v="0"/>
    <x v="1"/>
    <x v="1"/>
    <x v="0"/>
    <x v="0"/>
  </r>
  <r>
    <x v="0"/>
    <x v="1"/>
    <x v="1"/>
    <x v="1"/>
    <x v="18"/>
  </r>
  <r>
    <x v="0"/>
    <x v="1"/>
    <x v="1"/>
    <x v="2"/>
    <x v="13"/>
  </r>
  <r>
    <x v="0"/>
    <x v="1"/>
    <x v="1"/>
    <x v="3"/>
    <x v="63"/>
  </r>
  <r>
    <x v="0"/>
    <x v="1"/>
    <x v="1"/>
    <x v="0"/>
    <x v="0"/>
  </r>
  <r>
    <x v="0"/>
    <x v="2"/>
    <x v="1"/>
    <x v="1"/>
    <x v="64"/>
  </r>
  <r>
    <x v="0"/>
    <x v="2"/>
    <x v="1"/>
    <x v="2"/>
    <x v="10"/>
  </r>
  <r>
    <x v="0"/>
    <x v="2"/>
    <x v="1"/>
    <x v="3"/>
    <x v="65"/>
  </r>
  <r>
    <x v="0"/>
    <x v="2"/>
    <x v="1"/>
    <x v="0"/>
    <x v="0"/>
  </r>
  <r>
    <x v="0"/>
    <x v="2"/>
    <x v="1"/>
    <x v="1"/>
    <x v="64"/>
  </r>
  <r>
    <x v="0"/>
    <x v="2"/>
    <x v="1"/>
    <x v="2"/>
    <x v="10"/>
  </r>
  <r>
    <x v="0"/>
    <x v="2"/>
    <x v="1"/>
    <x v="3"/>
    <x v="65"/>
  </r>
  <r>
    <x v="0"/>
    <x v="3"/>
    <x v="1"/>
    <x v="1"/>
    <x v="66"/>
  </r>
  <r>
    <x v="0"/>
    <x v="3"/>
    <x v="1"/>
    <x v="2"/>
    <x v="23"/>
  </r>
  <r>
    <x v="0"/>
    <x v="3"/>
    <x v="1"/>
    <x v="3"/>
    <x v="67"/>
  </r>
  <r>
    <x v="0"/>
    <x v="3"/>
    <x v="1"/>
    <x v="0"/>
    <x v="0"/>
  </r>
  <r>
    <x v="0"/>
    <x v="3"/>
    <x v="1"/>
    <x v="1"/>
    <x v="66"/>
  </r>
  <r>
    <x v="0"/>
    <x v="3"/>
    <x v="1"/>
    <x v="2"/>
    <x v="23"/>
  </r>
  <r>
    <x v="0"/>
    <x v="3"/>
    <x v="1"/>
    <x v="3"/>
    <x v="67"/>
  </r>
  <r>
    <x v="0"/>
    <x v="4"/>
    <x v="1"/>
    <x v="1"/>
    <x v="35"/>
  </r>
  <r>
    <x v="0"/>
    <x v="4"/>
    <x v="1"/>
    <x v="2"/>
    <x v="19"/>
  </r>
  <r>
    <x v="0"/>
    <x v="4"/>
    <x v="1"/>
    <x v="3"/>
    <x v="68"/>
  </r>
  <r>
    <x v="0"/>
    <x v="4"/>
    <x v="1"/>
    <x v="0"/>
    <x v="0"/>
  </r>
  <r>
    <x v="0"/>
    <x v="4"/>
    <x v="1"/>
    <x v="1"/>
    <x v="35"/>
  </r>
  <r>
    <x v="0"/>
    <x v="4"/>
    <x v="1"/>
    <x v="2"/>
    <x v="19"/>
  </r>
  <r>
    <x v="0"/>
    <x v="4"/>
    <x v="1"/>
    <x v="3"/>
    <x v="68"/>
  </r>
  <r>
    <x v="0"/>
    <x v="5"/>
    <x v="1"/>
    <x v="1"/>
    <x v="69"/>
  </r>
  <r>
    <x v="0"/>
    <x v="5"/>
    <x v="1"/>
    <x v="2"/>
    <x v="10"/>
  </r>
  <r>
    <x v="0"/>
    <x v="5"/>
    <x v="1"/>
    <x v="3"/>
    <x v="70"/>
  </r>
  <r>
    <x v="0"/>
    <x v="5"/>
    <x v="1"/>
    <x v="0"/>
    <x v="0"/>
  </r>
  <r>
    <x v="0"/>
    <x v="5"/>
    <x v="1"/>
    <x v="1"/>
    <x v="69"/>
  </r>
  <r>
    <x v="0"/>
    <x v="5"/>
    <x v="1"/>
    <x v="2"/>
    <x v="10"/>
  </r>
  <r>
    <x v="0"/>
    <x v="5"/>
    <x v="1"/>
    <x v="3"/>
    <x v="70"/>
  </r>
  <r>
    <x v="0"/>
    <x v="6"/>
    <x v="1"/>
    <x v="1"/>
    <x v="35"/>
  </r>
  <r>
    <x v="0"/>
    <x v="6"/>
    <x v="1"/>
    <x v="2"/>
    <x v="19"/>
  </r>
  <r>
    <x v="0"/>
    <x v="6"/>
    <x v="1"/>
    <x v="3"/>
    <x v="71"/>
  </r>
  <r>
    <x v="0"/>
    <x v="6"/>
    <x v="1"/>
    <x v="0"/>
    <x v="0"/>
  </r>
  <r>
    <x v="0"/>
    <x v="6"/>
    <x v="1"/>
    <x v="1"/>
    <x v="35"/>
  </r>
  <r>
    <x v="0"/>
    <x v="6"/>
    <x v="1"/>
    <x v="2"/>
    <x v="19"/>
  </r>
  <r>
    <x v="0"/>
    <x v="6"/>
    <x v="1"/>
    <x v="3"/>
    <x v="71"/>
  </r>
  <r>
    <x v="0"/>
    <x v="7"/>
    <x v="1"/>
    <x v="1"/>
    <x v="72"/>
  </r>
  <r>
    <x v="0"/>
    <x v="7"/>
    <x v="1"/>
    <x v="2"/>
    <x v="7"/>
  </r>
  <r>
    <x v="0"/>
    <x v="7"/>
    <x v="1"/>
    <x v="3"/>
    <x v="73"/>
  </r>
  <r>
    <x v="0"/>
    <x v="7"/>
    <x v="1"/>
    <x v="0"/>
    <x v="0"/>
  </r>
  <r>
    <x v="0"/>
    <x v="7"/>
    <x v="1"/>
    <x v="1"/>
    <x v="72"/>
  </r>
  <r>
    <x v="0"/>
    <x v="7"/>
    <x v="1"/>
    <x v="2"/>
    <x v="7"/>
  </r>
  <r>
    <x v="0"/>
    <x v="7"/>
    <x v="1"/>
    <x v="3"/>
    <x v="73"/>
  </r>
  <r>
    <x v="0"/>
    <x v="8"/>
    <x v="1"/>
    <x v="1"/>
    <x v="16"/>
  </r>
  <r>
    <x v="0"/>
    <x v="8"/>
    <x v="1"/>
    <x v="2"/>
    <x v="16"/>
  </r>
  <r>
    <x v="0"/>
    <x v="8"/>
    <x v="1"/>
    <x v="3"/>
    <x v="36"/>
  </r>
  <r>
    <x v="0"/>
    <x v="8"/>
    <x v="1"/>
    <x v="0"/>
    <x v="0"/>
  </r>
  <r>
    <x v="0"/>
    <x v="8"/>
    <x v="1"/>
    <x v="1"/>
    <x v="16"/>
  </r>
  <r>
    <x v="0"/>
    <x v="8"/>
    <x v="1"/>
    <x v="2"/>
    <x v="16"/>
  </r>
  <r>
    <x v="0"/>
    <x v="8"/>
    <x v="1"/>
    <x v="3"/>
    <x v="36"/>
  </r>
  <r>
    <x v="0"/>
    <x v="9"/>
    <x v="1"/>
    <x v="1"/>
    <x v="48"/>
  </r>
  <r>
    <x v="0"/>
    <x v="9"/>
    <x v="1"/>
    <x v="2"/>
    <x v="29"/>
  </r>
  <r>
    <x v="0"/>
    <x v="9"/>
    <x v="1"/>
    <x v="3"/>
    <x v="74"/>
  </r>
  <r>
    <x v="0"/>
    <x v="9"/>
    <x v="1"/>
    <x v="0"/>
    <x v="0"/>
  </r>
  <r>
    <x v="0"/>
    <x v="9"/>
    <x v="1"/>
    <x v="1"/>
    <x v="48"/>
  </r>
  <r>
    <x v="0"/>
    <x v="9"/>
    <x v="1"/>
    <x v="2"/>
    <x v="29"/>
  </r>
  <r>
    <x v="0"/>
    <x v="9"/>
    <x v="1"/>
    <x v="3"/>
    <x v="74"/>
  </r>
  <r>
    <x v="0"/>
    <x v="10"/>
    <x v="1"/>
    <x v="1"/>
    <x v="75"/>
  </r>
  <r>
    <x v="0"/>
    <x v="10"/>
    <x v="1"/>
    <x v="2"/>
    <x v="23"/>
  </r>
  <r>
    <x v="0"/>
    <x v="10"/>
    <x v="1"/>
    <x v="3"/>
    <x v="40"/>
  </r>
  <r>
    <x v="0"/>
    <x v="10"/>
    <x v="1"/>
    <x v="0"/>
    <x v="0"/>
  </r>
  <r>
    <x v="0"/>
    <x v="10"/>
    <x v="1"/>
    <x v="1"/>
    <x v="75"/>
  </r>
  <r>
    <x v="0"/>
    <x v="10"/>
    <x v="1"/>
    <x v="2"/>
    <x v="23"/>
  </r>
  <r>
    <x v="0"/>
    <x v="10"/>
    <x v="1"/>
    <x v="3"/>
    <x v="40"/>
  </r>
  <r>
    <x v="0"/>
    <x v="11"/>
    <x v="1"/>
    <x v="1"/>
    <x v="76"/>
  </r>
  <r>
    <x v="0"/>
    <x v="11"/>
    <x v="1"/>
    <x v="2"/>
    <x v="25"/>
  </r>
  <r>
    <x v="0"/>
    <x v="11"/>
    <x v="1"/>
    <x v="3"/>
    <x v="31"/>
  </r>
  <r>
    <x v="0"/>
    <x v="11"/>
    <x v="1"/>
    <x v="0"/>
    <x v="0"/>
  </r>
  <r>
    <x v="0"/>
    <x v="11"/>
    <x v="1"/>
    <x v="1"/>
    <x v="76"/>
  </r>
  <r>
    <x v="0"/>
    <x v="11"/>
    <x v="1"/>
    <x v="2"/>
    <x v="25"/>
  </r>
  <r>
    <x v="0"/>
    <x v="11"/>
    <x v="1"/>
    <x v="3"/>
    <x v="31"/>
  </r>
  <r>
    <x v="0"/>
    <x v="12"/>
    <x v="1"/>
    <x v="1"/>
    <x v="13"/>
  </r>
  <r>
    <x v="0"/>
    <x v="12"/>
    <x v="1"/>
    <x v="2"/>
    <x v="25"/>
  </r>
  <r>
    <x v="0"/>
    <x v="12"/>
    <x v="1"/>
    <x v="3"/>
    <x v="77"/>
  </r>
  <r>
    <x v="0"/>
    <x v="12"/>
    <x v="1"/>
    <x v="0"/>
    <x v="0"/>
  </r>
  <r>
    <x v="0"/>
    <x v="12"/>
    <x v="1"/>
    <x v="1"/>
    <x v="13"/>
  </r>
  <r>
    <x v="0"/>
    <x v="12"/>
    <x v="1"/>
    <x v="2"/>
    <x v="25"/>
  </r>
  <r>
    <x v="0"/>
    <x v="12"/>
    <x v="1"/>
    <x v="3"/>
    <x v="77"/>
  </r>
  <r>
    <x v="0"/>
    <x v="13"/>
    <x v="1"/>
    <x v="1"/>
    <x v="78"/>
  </r>
  <r>
    <x v="0"/>
    <x v="13"/>
    <x v="1"/>
    <x v="2"/>
    <x v="13"/>
  </r>
  <r>
    <x v="0"/>
    <x v="13"/>
    <x v="1"/>
    <x v="3"/>
    <x v="55"/>
  </r>
  <r>
    <x v="0"/>
    <x v="13"/>
    <x v="1"/>
    <x v="0"/>
    <x v="0"/>
  </r>
  <r>
    <x v="0"/>
    <x v="13"/>
    <x v="1"/>
    <x v="1"/>
    <x v="78"/>
  </r>
  <r>
    <x v="0"/>
    <x v="13"/>
    <x v="1"/>
    <x v="2"/>
    <x v="13"/>
  </r>
  <r>
    <x v="0"/>
    <x v="13"/>
    <x v="1"/>
    <x v="3"/>
    <x v="55"/>
  </r>
  <r>
    <x v="0"/>
    <x v="14"/>
    <x v="1"/>
    <x v="1"/>
    <x v="79"/>
  </r>
  <r>
    <x v="0"/>
    <x v="14"/>
    <x v="1"/>
    <x v="2"/>
    <x v="10"/>
  </r>
  <r>
    <x v="0"/>
    <x v="14"/>
    <x v="1"/>
    <x v="3"/>
    <x v="80"/>
  </r>
  <r>
    <x v="0"/>
    <x v="14"/>
    <x v="1"/>
    <x v="0"/>
    <x v="0"/>
  </r>
  <r>
    <x v="0"/>
    <x v="14"/>
    <x v="1"/>
    <x v="0"/>
    <x v="0"/>
  </r>
  <r>
    <x v="0"/>
    <x v="14"/>
    <x v="1"/>
    <x v="1"/>
    <x v="79"/>
  </r>
  <r>
    <x v="0"/>
    <x v="14"/>
    <x v="1"/>
    <x v="2"/>
    <x v="10"/>
  </r>
  <r>
    <x v="0"/>
    <x v="14"/>
    <x v="1"/>
    <x v="3"/>
    <x v="80"/>
  </r>
  <r>
    <x v="0"/>
    <x v="14"/>
    <x v="1"/>
    <x v="0"/>
    <x v="0"/>
  </r>
  <r>
    <x v="0"/>
    <x v="15"/>
    <x v="1"/>
    <x v="1"/>
    <x v="60"/>
  </r>
  <r>
    <x v="0"/>
    <x v="15"/>
    <x v="1"/>
    <x v="2"/>
    <x v="29"/>
  </r>
  <r>
    <x v="0"/>
    <x v="15"/>
    <x v="1"/>
    <x v="3"/>
    <x v="19"/>
  </r>
  <r>
    <x v="0"/>
    <x v="15"/>
    <x v="1"/>
    <x v="0"/>
    <x v="0"/>
  </r>
  <r>
    <x v="0"/>
    <x v="15"/>
    <x v="1"/>
    <x v="1"/>
    <x v="60"/>
  </r>
  <r>
    <x v="0"/>
    <x v="15"/>
    <x v="1"/>
    <x v="2"/>
    <x v="29"/>
  </r>
  <r>
    <x v="0"/>
    <x v="15"/>
    <x v="1"/>
    <x v="3"/>
    <x v="19"/>
  </r>
  <r>
    <x v="0"/>
    <x v="15"/>
    <x v="1"/>
    <x v="0"/>
    <x v="0"/>
  </r>
  <r>
    <x v="0"/>
    <x v="16"/>
    <x v="1"/>
    <x v="1"/>
    <x v="58"/>
  </r>
  <r>
    <x v="0"/>
    <x v="16"/>
    <x v="1"/>
    <x v="2"/>
    <x v="42"/>
  </r>
  <r>
    <x v="0"/>
    <x v="16"/>
    <x v="1"/>
    <x v="3"/>
    <x v="81"/>
  </r>
  <r>
    <x v="0"/>
    <x v="16"/>
    <x v="1"/>
    <x v="0"/>
    <x v="0"/>
  </r>
  <r>
    <x v="0"/>
    <x v="16"/>
    <x v="1"/>
    <x v="1"/>
    <x v="58"/>
  </r>
  <r>
    <x v="0"/>
    <x v="16"/>
    <x v="1"/>
    <x v="2"/>
    <x v="42"/>
  </r>
  <r>
    <x v="0"/>
    <x v="16"/>
    <x v="1"/>
    <x v="3"/>
    <x v="81"/>
  </r>
  <r>
    <x v="0"/>
    <x v="17"/>
    <x v="1"/>
    <x v="1"/>
    <x v="16"/>
  </r>
  <r>
    <x v="0"/>
    <x v="17"/>
    <x v="1"/>
    <x v="2"/>
    <x v="2"/>
  </r>
  <r>
    <x v="0"/>
    <x v="17"/>
    <x v="1"/>
    <x v="3"/>
    <x v="82"/>
  </r>
  <r>
    <x v="0"/>
    <x v="17"/>
    <x v="1"/>
    <x v="0"/>
    <x v="0"/>
  </r>
  <r>
    <x v="0"/>
    <x v="17"/>
    <x v="1"/>
    <x v="1"/>
    <x v="16"/>
  </r>
  <r>
    <x v="0"/>
    <x v="17"/>
    <x v="1"/>
    <x v="2"/>
    <x v="2"/>
  </r>
  <r>
    <x v="0"/>
    <x v="17"/>
    <x v="1"/>
    <x v="3"/>
    <x v="82"/>
  </r>
  <r>
    <x v="0"/>
    <x v="18"/>
    <x v="1"/>
    <x v="1"/>
    <x v="16"/>
  </r>
  <r>
    <x v="0"/>
    <x v="18"/>
    <x v="1"/>
    <x v="2"/>
    <x v="16"/>
  </r>
  <r>
    <x v="0"/>
    <x v="18"/>
    <x v="1"/>
    <x v="3"/>
    <x v="23"/>
  </r>
  <r>
    <x v="0"/>
    <x v="18"/>
    <x v="1"/>
    <x v="0"/>
    <x v="0"/>
  </r>
  <r>
    <x v="0"/>
    <x v="18"/>
    <x v="1"/>
    <x v="1"/>
    <x v="16"/>
  </r>
  <r>
    <x v="0"/>
    <x v="18"/>
    <x v="1"/>
    <x v="2"/>
    <x v="16"/>
  </r>
  <r>
    <x v="0"/>
    <x v="18"/>
    <x v="1"/>
    <x v="3"/>
    <x v="23"/>
  </r>
  <r>
    <x v="0"/>
    <x v="19"/>
    <x v="1"/>
    <x v="1"/>
    <x v="83"/>
  </r>
  <r>
    <x v="0"/>
    <x v="19"/>
    <x v="1"/>
    <x v="2"/>
    <x v="25"/>
  </r>
  <r>
    <x v="0"/>
    <x v="19"/>
    <x v="1"/>
    <x v="3"/>
    <x v="80"/>
  </r>
  <r>
    <x v="0"/>
    <x v="19"/>
    <x v="1"/>
    <x v="0"/>
    <x v="0"/>
  </r>
  <r>
    <x v="0"/>
    <x v="19"/>
    <x v="1"/>
    <x v="1"/>
    <x v="83"/>
  </r>
  <r>
    <x v="0"/>
    <x v="19"/>
    <x v="1"/>
    <x v="2"/>
    <x v="25"/>
  </r>
  <r>
    <x v="0"/>
    <x v="19"/>
    <x v="1"/>
    <x v="3"/>
    <x v="80"/>
  </r>
  <r>
    <x v="0"/>
    <x v="20"/>
    <x v="1"/>
    <x v="1"/>
    <x v="6"/>
  </r>
  <r>
    <x v="0"/>
    <x v="20"/>
    <x v="1"/>
    <x v="2"/>
    <x v="7"/>
  </r>
  <r>
    <x v="0"/>
    <x v="20"/>
    <x v="1"/>
    <x v="3"/>
    <x v="4"/>
  </r>
  <r>
    <x v="0"/>
    <x v="20"/>
    <x v="1"/>
    <x v="0"/>
    <x v="0"/>
  </r>
  <r>
    <x v="0"/>
    <x v="20"/>
    <x v="1"/>
    <x v="1"/>
    <x v="6"/>
  </r>
  <r>
    <x v="0"/>
    <x v="20"/>
    <x v="1"/>
    <x v="2"/>
    <x v="7"/>
  </r>
  <r>
    <x v="0"/>
    <x v="20"/>
    <x v="1"/>
    <x v="3"/>
    <x v="4"/>
  </r>
  <r>
    <x v="0"/>
    <x v="21"/>
    <x v="1"/>
    <x v="1"/>
    <x v="76"/>
  </r>
  <r>
    <x v="0"/>
    <x v="21"/>
    <x v="1"/>
    <x v="2"/>
    <x v="23"/>
  </r>
  <r>
    <x v="0"/>
    <x v="21"/>
    <x v="1"/>
    <x v="3"/>
    <x v="64"/>
  </r>
  <r>
    <x v="0"/>
    <x v="21"/>
    <x v="1"/>
    <x v="0"/>
    <x v="0"/>
  </r>
  <r>
    <x v="0"/>
    <x v="21"/>
    <x v="1"/>
    <x v="1"/>
    <x v="76"/>
  </r>
  <r>
    <x v="0"/>
    <x v="21"/>
    <x v="1"/>
    <x v="2"/>
    <x v="23"/>
  </r>
  <r>
    <x v="0"/>
    <x v="21"/>
    <x v="1"/>
    <x v="3"/>
    <x v="64"/>
  </r>
  <r>
    <x v="0"/>
    <x v="22"/>
    <x v="1"/>
    <x v="1"/>
    <x v="7"/>
  </r>
  <r>
    <x v="0"/>
    <x v="22"/>
    <x v="1"/>
    <x v="2"/>
    <x v="42"/>
  </r>
  <r>
    <x v="0"/>
    <x v="22"/>
    <x v="1"/>
    <x v="3"/>
    <x v="84"/>
  </r>
  <r>
    <x v="0"/>
    <x v="22"/>
    <x v="1"/>
    <x v="0"/>
    <x v="0"/>
  </r>
  <r>
    <x v="0"/>
    <x v="22"/>
    <x v="1"/>
    <x v="1"/>
    <x v="7"/>
  </r>
  <r>
    <x v="0"/>
    <x v="22"/>
    <x v="1"/>
    <x v="2"/>
    <x v="42"/>
  </r>
  <r>
    <x v="0"/>
    <x v="22"/>
    <x v="1"/>
    <x v="3"/>
    <x v="84"/>
  </r>
  <r>
    <x v="0"/>
    <x v="23"/>
    <x v="1"/>
    <x v="1"/>
    <x v="85"/>
  </r>
  <r>
    <x v="0"/>
    <x v="23"/>
    <x v="1"/>
    <x v="2"/>
    <x v="13"/>
  </r>
  <r>
    <x v="0"/>
    <x v="23"/>
    <x v="1"/>
    <x v="3"/>
    <x v="50"/>
  </r>
  <r>
    <x v="0"/>
    <x v="23"/>
    <x v="1"/>
    <x v="0"/>
    <x v="0"/>
  </r>
  <r>
    <x v="0"/>
    <x v="23"/>
    <x v="1"/>
    <x v="1"/>
    <x v="85"/>
  </r>
  <r>
    <x v="0"/>
    <x v="23"/>
    <x v="1"/>
    <x v="2"/>
    <x v="13"/>
  </r>
  <r>
    <x v="0"/>
    <x v="23"/>
    <x v="1"/>
    <x v="3"/>
    <x v="50"/>
  </r>
  <r>
    <x v="0"/>
    <x v="24"/>
    <x v="1"/>
    <x v="1"/>
    <x v="86"/>
  </r>
  <r>
    <x v="0"/>
    <x v="24"/>
    <x v="1"/>
    <x v="2"/>
    <x v="16"/>
  </r>
  <r>
    <x v="0"/>
    <x v="24"/>
    <x v="1"/>
    <x v="3"/>
    <x v="71"/>
  </r>
  <r>
    <x v="0"/>
    <x v="24"/>
    <x v="1"/>
    <x v="0"/>
    <x v="0"/>
  </r>
  <r>
    <x v="0"/>
    <x v="24"/>
    <x v="1"/>
    <x v="1"/>
    <x v="86"/>
  </r>
  <r>
    <x v="0"/>
    <x v="24"/>
    <x v="1"/>
    <x v="2"/>
    <x v="16"/>
  </r>
  <r>
    <x v="0"/>
    <x v="24"/>
    <x v="1"/>
    <x v="3"/>
    <x v="71"/>
  </r>
  <r>
    <x v="0"/>
    <x v="25"/>
    <x v="1"/>
    <x v="1"/>
    <x v="6"/>
  </r>
  <r>
    <x v="0"/>
    <x v="25"/>
    <x v="1"/>
    <x v="2"/>
    <x v="22"/>
  </r>
  <r>
    <x v="0"/>
    <x v="25"/>
    <x v="1"/>
    <x v="3"/>
    <x v="13"/>
  </r>
  <r>
    <x v="0"/>
    <x v="25"/>
    <x v="1"/>
    <x v="0"/>
    <x v="0"/>
  </r>
  <r>
    <x v="0"/>
    <x v="25"/>
    <x v="1"/>
    <x v="1"/>
    <x v="6"/>
  </r>
  <r>
    <x v="0"/>
    <x v="25"/>
    <x v="1"/>
    <x v="2"/>
    <x v="22"/>
  </r>
  <r>
    <x v="0"/>
    <x v="25"/>
    <x v="1"/>
    <x v="3"/>
    <x v="13"/>
  </r>
  <r>
    <x v="0"/>
    <x v="26"/>
    <x v="1"/>
    <x v="1"/>
    <x v="42"/>
  </r>
  <r>
    <x v="0"/>
    <x v="26"/>
    <x v="1"/>
    <x v="2"/>
    <x v="29"/>
  </r>
  <r>
    <x v="0"/>
    <x v="26"/>
    <x v="1"/>
    <x v="3"/>
    <x v="87"/>
  </r>
  <r>
    <x v="0"/>
    <x v="26"/>
    <x v="1"/>
    <x v="0"/>
    <x v="0"/>
  </r>
  <r>
    <x v="0"/>
    <x v="26"/>
    <x v="1"/>
    <x v="1"/>
    <x v="42"/>
  </r>
  <r>
    <x v="0"/>
    <x v="26"/>
    <x v="1"/>
    <x v="2"/>
    <x v="29"/>
  </r>
  <r>
    <x v="0"/>
    <x v="26"/>
    <x v="1"/>
    <x v="3"/>
    <x v="87"/>
  </r>
  <r>
    <x v="0"/>
    <x v="27"/>
    <x v="1"/>
    <x v="1"/>
    <x v="88"/>
  </r>
  <r>
    <x v="0"/>
    <x v="27"/>
    <x v="1"/>
    <x v="2"/>
    <x v="22"/>
  </r>
  <r>
    <x v="0"/>
    <x v="27"/>
    <x v="1"/>
    <x v="3"/>
    <x v="23"/>
  </r>
  <r>
    <x v="0"/>
    <x v="27"/>
    <x v="1"/>
    <x v="0"/>
    <x v="0"/>
  </r>
  <r>
    <x v="0"/>
    <x v="27"/>
    <x v="1"/>
    <x v="1"/>
    <x v="88"/>
  </r>
  <r>
    <x v="0"/>
    <x v="27"/>
    <x v="1"/>
    <x v="2"/>
    <x v="22"/>
  </r>
  <r>
    <x v="0"/>
    <x v="27"/>
    <x v="1"/>
    <x v="3"/>
    <x v="23"/>
  </r>
  <r>
    <x v="0"/>
    <x v="28"/>
    <x v="1"/>
    <x v="1"/>
    <x v="14"/>
  </r>
  <r>
    <x v="0"/>
    <x v="28"/>
    <x v="1"/>
    <x v="2"/>
    <x v="13"/>
  </r>
  <r>
    <x v="0"/>
    <x v="28"/>
    <x v="1"/>
    <x v="3"/>
    <x v="89"/>
  </r>
  <r>
    <x v="0"/>
    <x v="28"/>
    <x v="1"/>
    <x v="0"/>
    <x v="0"/>
  </r>
  <r>
    <x v="0"/>
    <x v="28"/>
    <x v="1"/>
    <x v="1"/>
    <x v="14"/>
  </r>
  <r>
    <x v="0"/>
    <x v="28"/>
    <x v="1"/>
    <x v="2"/>
    <x v="13"/>
  </r>
  <r>
    <x v="0"/>
    <x v="28"/>
    <x v="1"/>
    <x v="3"/>
    <x v="89"/>
  </r>
  <r>
    <x v="0"/>
    <x v="0"/>
    <x v="2"/>
    <x v="0"/>
    <x v="0"/>
  </r>
  <r>
    <x v="0"/>
    <x v="0"/>
    <x v="2"/>
    <x v="1"/>
    <x v="29"/>
  </r>
  <r>
    <x v="0"/>
    <x v="0"/>
    <x v="2"/>
    <x v="2"/>
    <x v="7"/>
  </r>
  <r>
    <x v="0"/>
    <x v="0"/>
    <x v="2"/>
    <x v="3"/>
    <x v="54"/>
  </r>
  <r>
    <x v="0"/>
    <x v="0"/>
    <x v="2"/>
    <x v="0"/>
    <x v="0"/>
  </r>
  <r>
    <x v="0"/>
    <x v="0"/>
    <x v="2"/>
    <x v="1"/>
    <x v="29"/>
  </r>
  <r>
    <x v="0"/>
    <x v="0"/>
    <x v="2"/>
    <x v="2"/>
    <x v="7"/>
  </r>
  <r>
    <x v="0"/>
    <x v="0"/>
    <x v="2"/>
    <x v="3"/>
    <x v="54"/>
  </r>
  <r>
    <x v="0"/>
    <x v="0"/>
    <x v="2"/>
    <x v="0"/>
    <x v="0"/>
  </r>
  <r>
    <x v="0"/>
    <x v="0"/>
    <x v="2"/>
    <x v="0"/>
    <x v="0"/>
  </r>
  <r>
    <x v="0"/>
    <x v="1"/>
    <x v="2"/>
    <x v="1"/>
    <x v="19"/>
  </r>
  <r>
    <x v="0"/>
    <x v="1"/>
    <x v="2"/>
    <x v="2"/>
    <x v="29"/>
  </r>
  <r>
    <x v="0"/>
    <x v="1"/>
    <x v="2"/>
    <x v="3"/>
    <x v="14"/>
  </r>
  <r>
    <x v="0"/>
    <x v="1"/>
    <x v="2"/>
    <x v="0"/>
    <x v="0"/>
  </r>
  <r>
    <x v="0"/>
    <x v="1"/>
    <x v="2"/>
    <x v="1"/>
    <x v="19"/>
  </r>
  <r>
    <x v="0"/>
    <x v="1"/>
    <x v="2"/>
    <x v="2"/>
    <x v="29"/>
  </r>
  <r>
    <x v="0"/>
    <x v="1"/>
    <x v="2"/>
    <x v="3"/>
    <x v="14"/>
  </r>
  <r>
    <x v="0"/>
    <x v="2"/>
    <x v="2"/>
    <x v="1"/>
    <x v="25"/>
  </r>
  <r>
    <x v="0"/>
    <x v="2"/>
    <x v="2"/>
    <x v="2"/>
    <x v="10"/>
  </r>
  <r>
    <x v="0"/>
    <x v="2"/>
    <x v="2"/>
    <x v="3"/>
    <x v="90"/>
  </r>
  <r>
    <x v="0"/>
    <x v="2"/>
    <x v="2"/>
    <x v="0"/>
    <x v="0"/>
  </r>
  <r>
    <x v="0"/>
    <x v="2"/>
    <x v="2"/>
    <x v="1"/>
    <x v="25"/>
  </r>
  <r>
    <x v="0"/>
    <x v="2"/>
    <x v="2"/>
    <x v="2"/>
    <x v="10"/>
  </r>
  <r>
    <x v="0"/>
    <x v="2"/>
    <x v="2"/>
    <x v="3"/>
    <x v="90"/>
  </r>
  <r>
    <x v="0"/>
    <x v="3"/>
    <x v="2"/>
    <x v="1"/>
    <x v="10"/>
  </r>
  <r>
    <x v="0"/>
    <x v="3"/>
    <x v="2"/>
    <x v="2"/>
    <x v="13"/>
  </r>
  <r>
    <x v="0"/>
    <x v="3"/>
    <x v="2"/>
    <x v="3"/>
    <x v="91"/>
  </r>
  <r>
    <x v="0"/>
    <x v="3"/>
    <x v="2"/>
    <x v="0"/>
    <x v="0"/>
  </r>
  <r>
    <x v="0"/>
    <x v="3"/>
    <x v="2"/>
    <x v="1"/>
    <x v="10"/>
  </r>
  <r>
    <x v="0"/>
    <x v="3"/>
    <x v="2"/>
    <x v="2"/>
    <x v="13"/>
  </r>
  <r>
    <x v="0"/>
    <x v="3"/>
    <x v="2"/>
    <x v="3"/>
    <x v="91"/>
  </r>
  <r>
    <x v="0"/>
    <x v="4"/>
    <x v="2"/>
    <x v="1"/>
    <x v="92"/>
  </r>
  <r>
    <x v="0"/>
    <x v="4"/>
    <x v="2"/>
    <x v="2"/>
    <x v="29"/>
  </r>
  <r>
    <x v="0"/>
    <x v="4"/>
    <x v="2"/>
    <x v="3"/>
    <x v="93"/>
  </r>
  <r>
    <x v="0"/>
    <x v="4"/>
    <x v="2"/>
    <x v="0"/>
    <x v="0"/>
  </r>
  <r>
    <x v="0"/>
    <x v="4"/>
    <x v="2"/>
    <x v="1"/>
    <x v="92"/>
  </r>
  <r>
    <x v="0"/>
    <x v="4"/>
    <x v="2"/>
    <x v="2"/>
    <x v="29"/>
  </r>
  <r>
    <x v="0"/>
    <x v="4"/>
    <x v="2"/>
    <x v="3"/>
    <x v="93"/>
  </r>
  <r>
    <x v="0"/>
    <x v="5"/>
    <x v="2"/>
    <x v="1"/>
    <x v="2"/>
  </r>
  <r>
    <x v="0"/>
    <x v="5"/>
    <x v="2"/>
    <x v="2"/>
    <x v="2"/>
  </r>
  <r>
    <x v="0"/>
    <x v="5"/>
    <x v="2"/>
    <x v="3"/>
    <x v="94"/>
  </r>
  <r>
    <x v="0"/>
    <x v="5"/>
    <x v="2"/>
    <x v="0"/>
    <x v="0"/>
  </r>
  <r>
    <x v="0"/>
    <x v="5"/>
    <x v="2"/>
    <x v="1"/>
    <x v="2"/>
  </r>
  <r>
    <x v="0"/>
    <x v="5"/>
    <x v="2"/>
    <x v="2"/>
    <x v="2"/>
  </r>
  <r>
    <x v="0"/>
    <x v="5"/>
    <x v="2"/>
    <x v="3"/>
    <x v="94"/>
  </r>
  <r>
    <x v="0"/>
    <x v="6"/>
    <x v="2"/>
    <x v="1"/>
    <x v="95"/>
  </r>
  <r>
    <x v="0"/>
    <x v="6"/>
    <x v="2"/>
    <x v="2"/>
    <x v="22"/>
  </r>
  <r>
    <x v="0"/>
    <x v="6"/>
    <x v="2"/>
    <x v="3"/>
    <x v="96"/>
  </r>
  <r>
    <x v="0"/>
    <x v="6"/>
    <x v="2"/>
    <x v="0"/>
    <x v="0"/>
  </r>
  <r>
    <x v="0"/>
    <x v="6"/>
    <x v="2"/>
    <x v="1"/>
    <x v="95"/>
  </r>
  <r>
    <x v="0"/>
    <x v="6"/>
    <x v="2"/>
    <x v="2"/>
    <x v="22"/>
  </r>
  <r>
    <x v="0"/>
    <x v="6"/>
    <x v="2"/>
    <x v="3"/>
    <x v="96"/>
  </r>
  <r>
    <x v="0"/>
    <x v="7"/>
    <x v="2"/>
    <x v="1"/>
    <x v="25"/>
  </r>
  <r>
    <x v="0"/>
    <x v="7"/>
    <x v="2"/>
    <x v="2"/>
    <x v="42"/>
  </r>
  <r>
    <x v="0"/>
    <x v="7"/>
    <x v="2"/>
    <x v="3"/>
    <x v="97"/>
  </r>
  <r>
    <x v="0"/>
    <x v="7"/>
    <x v="2"/>
    <x v="0"/>
    <x v="0"/>
  </r>
  <r>
    <x v="0"/>
    <x v="7"/>
    <x v="2"/>
    <x v="1"/>
    <x v="25"/>
  </r>
  <r>
    <x v="0"/>
    <x v="7"/>
    <x v="2"/>
    <x v="2"/>
    <x v="42"/>
  </r>
  <r>
    <x v="0"/>
    <x v="7"/>
    <x v="2"/>
    <x v="3"/>
    <x v="97"/>
  </r>
  <r>
    <x v="0"/>
    <x v="8"/>
    <x v="2"/>
    <x v="1"/>
    <x v="98"/>
  </r>
  <r>
    <x v="0"/>
    <x v="8"/>
    <x v="2"/>
    <x v="2"/>
    <x v="29"/>
  </r>
  <r>
    <x v="0"/>
    <x v="8"/>
    <x v="2"/>
    <x v="3"/>
    <x v="99"/>
  </r>
  <r>
    <x v="0"/>
    <x v="8"/>
    <x v="2"/>
    <x v="0"/>
    <x v="0"/>
  </r>
  <r>
    <x v="0"/>
    <x v="8"/>
    <x v="2"/>
    <x v="1"/>
    <x v="98"/>
  </r>
  <r>
    <x v="0"/>
    <x v="8"/>
    <x v="2"/>
    <x v="2"/>
    <x v="29"/>
  </r>
  <r>
    <x v="0"/>
    <x v="8"/>
    <x v="2"/>
    <x v="3"/>
    <x v="99"/>
  </r>
  <r>
    <x v="0"/>
    <x v="9"/>
    <x v="2"/>
    <x v="1"/>
    <x v="100"/>
  </r>
  <r>
    <x v="0"/>
    <x v="9"/>
    <x v="2"/>
    <x v="2"/>
    <x v="29"/>
  </r>
  <r>
    <x v="0"/>
    <x v="9"/>
    <x v="2"/>
    <x v="3"/>
    <x v="58"/>
  </r>
  <r>
    <x v="0"/>
    <x v="9"/>
    <x v="2"/>
    <x v="0"/>
    <x v="0"/>
  </r>
  <r>
    <x v="0"/>
    <x v="9"/>
    <x v="2"/>
    <x v="1"/>
    <x v="100"/>
  </r>
  <r>
    <x v="0"/>
    <x v="9"/>
    <x v="2"/>
    <x v="2"/>
    <x v="29"/>
  </r>
  <r>
    <x v="0"/>
    <x v="9"/>
    <x v="2"/>
    <x v="3"/>
    <x v="58"/>
  </r>
  <r>
    <x v="0"/>
    <x v="10"/>
    <x v="2"/>
    <x v="1"/>
    <x v="83"/>
  </r>
  <r>
    <x v="0"/>
    <x v="10"/>
    <x v="2"/>
    <x v="2"/>
    <x v="7"/>
  </r>
  <r>
    <x v="0"/>
    <x v="10"/>
    <x v="2"/>
    <x v="3"/>
    <x v="101"/>
  </r>
  <r>
    <x v="0"/>
    <x v="10"/>
    <x v="2"/>
    <x v="0"/>
    <x v="0"/>
  </r>
  <r>
    <x v="0"/>
    <x v="10"/>
    <x v="2"/>
    <x v="1"/>
    <x v="83"/>
  </r>
  <r>
    <x v="0"/>
    <x v="10"/>
    <x v="2"/>
    <x v="2"/>
    <x v="7"/>
  </r>
  <r>
    <x v="0"/>
    <x v="10"/>
    <x v="2"/>
    <x v="3"/>
    <x v="101"/>
  </r>
  <r>
    <x v="0"/>
    <x v="11"/>
    <x v="2"/>
    <x v="1"/>
    <x v="24"/>
  </r>
  <r>
    <x v="0"/>
    <x v="11"/>
    <x v="2"/>
    <x v="2"/>
    <x v="10"/>
  </r>
  <r>
    <x v="0"/>
    <x v="11"/>
    <x v="2"/>
    <x v="3"/>
    <x v="77"/>
  </r>
  <r>
    <x v="0"/>
    <x v="11"/>
    <x v="2"/>
    <x v="0"/>
    <x v="0"/>
  </r>
  <r>
    <x v="0"/>
    <x v="11"/>
    <x v="2"/>
    <x v="1"/>
    <x v="24"/>
  </r>
  <r>
    <x v="0"/>
    <x v="11"/>
    <x v="2"/>
    <x v="2"/>
    <x v="10"/>
  </r>
  <r>
    <x v="0"/>
    <x v="11"/>
    <x v="2"/>
    <x v="3"/>
    <x v="77"/>
  </r>
  <r>
    <x v="0"/>
    <x v="12"/>
    <x v="2"/>
    <x v="1"/>
    <x v="102"/>
  </r>
  <r>
    <x v="0"/>
    <x v="12"/>
    <x v="2"/>
    <x v="2"/>
    <x v="16"/>
  </r>
  <r>
    <x v="0"/>
    <x v="12"/>
    <x v="2"/>
    <x v="3"/>
    <x v="103"/>
  </r>
  <r>
    <x v="0"/>
    <x v="12"/>
    <x v="2"/>
    <x v="0"/>
    <x v="0"/>
  </r>
  <r>
    <x v="0"/>
    <x v="12"/>
    <x v="2"/>
    <x v="1"/>
    <x v="102"/>
  </r>
  <r>
    <x v="0"/>
    <x v="12"/>
    <x v="2"/>
    <x v="2"/>
    <x v="16"/>
  </r>
  <r>
    <x v="0"/>
    <x v="12"/>
    <x v="2"/>
    <x v="3"/>
    <x v="103"/>
  </r>
  <r>
    <x v="0"/>
    <x v="13"/>
    <x v="2"/>
    <x v="1"/>
    <x v="104"/>
  </r>
  <r>
    <x v="0"/>
    <x v="13"/>
    <x v="2"/>
    <x v="2"/>
    <x v="10"/>
  </r>
  <r>
    <x v="0"/>
    <x v="13"/>
    <x v="2"/>
    <x v="3"/>
    <x v="105"/>
  </r>
  <r>
    <x v="0"/>
    <x v="13"/>
    <x v="2"/>
    <x v="0"/>
    <x v="0"/>
  </r>
  <r>
    <x v="0"/>
    <x v="13"/>
    <x v="2"/>
    <x v="1"/>
    <x v="104"/>
  </r>
  <r>
    <x v="0"/>
    <x v="13"/>
    <x v="2"/>
    <x v="2"/>
    <x v="10"/>
  </r>
  <r>
    <x v="0"/>
    <x v="13"/>
    <x v="2"/>
    <x v="3"/>
    <x v="105"/>
  </r>
  <r>
    <x v="0"/>
    <x v="14"/>
    <x v="2"/>
    <x v="1"/>
    <x v="86"/>
  </r>
  <r>
    <x v="0"/>
    <x v="14"/>
    <x v="2"/>
    <x v="2"/>
    <x v="25"/>
  </r>
  <r>
    <x v="0"/>
    <x v="14"/>
    <x v="2"/>
    <x v="3"/>
    <x v="40"/>
  </r>
  <r>
    <x v="0"/>
    <x v="14"/>
    <x v="2"/>
    <x v="0"/>
    <x v="0"/>
  </r>
  <r>
    <x v="0"/>
    <x v="14"/>
    <x v="2"/>
    <x v="0"/>
    <x v="0"/>
  </r>
  <r>
    <x v="0"/>
    <x v="14"/>
    <x v="2"/>
    <x v="1"/>
    <x v="86"/>
  </r>
  <r>
    <x v="0"/>
    <x v="14"/>
    <x v="2"/>
    <x v="2"/>
    <x v="25"/>
  </r>
  <r>
    <x v="0"/>
    <x v="14"/>
    <x v="2"/>
    <x v="3"/>
    <x v="40"/>
  </r>
  <r>
    <x v="0"/>
    <x v="14"/>
    <x v="2"/>
    <x v="0"/>
    <x v="0"/>
  </r>
  <r>
    <x v="0"/>
    <x v="14"/>
    <x v="2"/>
    <x v="0"/>
    <x v="0"/>
  </r>
  <r>
    <x v="0"/>
    <x v="15"/>
    <x v="2"/>
    <x v="1"/>
    <x v="106"/>
  </r>
  <r>
    <x v="0"/>
    <x v="15"/>
    <x v="2"/>
    <x v="2"/>
    <x v="16"/>
  </r>
  <r>
    <x v="0"/>
    <x v="15"/>
    <x v="2"/>
    <x v="3"/>
    <x v="105"/>
  </r>
  <r>
    <x v="0"/>
    <x v="15"/>
    <x v="2"/>
    <x v="0"/>
    <x v="0"/>
  </r>
  <r>
    <x v="0"/>
    <x v="15"/>
    <x v="2"/>
    <x v="1"/>
    <x v="106"/>
  </r>
  <r>
    <x v="0"/>
    <x v="15"/>
    <x v="2"/>
    <x v="2"/>
    <x v="16"/>
  </r>
  <r>
    <x v="0"/>
    <x v="15"/>
    <x v="2"/>
    <x v="3"/>
    <x v="105"/>
  </r>
  <r>
    <x v="0"/>
    <x v="16"/>
    <x v="2"/>
    <x v="1"/>
    <x v="66"/>
  </r>
  <r>
    <x v="0"/>
    <x v="16"/>
    <x v="2"/>
    <x v="2"/>
    <x v="2"/>
  </r>
  <r>
    <x v="0"/>
    <x v="16"/>
    <x v="2"/>
    <x v="3"/>
    <x v="76"/>
  </r>
  <r>
    <x v="0"/>
    <x v="16"/>
    <x v="2"/>
    <x v="0"/>
    <x v="0"/>
  </r>
  <r>
    <x v="0"/>
    <x v="16"/>
    <x v="2"/>
    <x v="1"/>
    <x v="66"/>
  </r>
  <r>
    <x v="0"/>
    <x v="16"/>
    <x v="2"/>
    <x v="2"/>
    <x v="2"/>
  </r>
  <r>
    <x v="0"/>
    <x v="16"/>
    <x v="2"/>
    <x v="3"/>
    <x v="76"/>
  </r>
  <r>
    <x v="0"/>
    <x v="17"/>
    <x v="2"/>
    <x v="1"/>
    <x v="54"/>
  </r>
  <r>
    <x v="0"/>
    <x v="17"/>
    <x v="2"/>
    <x v="2"/>
    <x v="19"/>
  </r>
  <r>
    <x v="0"/>
    <x v="17"/>
    <x v="2"/>
    <x v="3"/>
    <x v="14"/>
  </r>
  <r>
    <x v="0"/>
    <x v="17"/>
    <x v="2"/>
    <x v="0"/>
    <x v="0"/>
  </r>
  <r>
    <x v="0"/>
    <x v="17"/>
    <x v="2"/>
    <x v="1"/>
    <x v="54"/>
  </r>
  <r>
    <x v="0"/>
    <x v="17"/>
    <x v="2"/>
    <x v="2"/>
    <x v="19"/>
  </r>
  <r>
    <x v="0"/>
    <x v="17"/>
    <x v="2"/>
    <x v="3"/>
    <x v="14"/>
  </r>
  <r>
    <x v="0"/>
    <x v="18"/>
    <x v="2"/>
    <x v="1"/>
    <x v="107"/>
  </r>
  <r>
    <x v="0"/>
    <x v="18"/>
    <x v="2"/>
    <x v="2"/>
    <x v="19"/>
  </r>
  <r>
    <x v="0"/>
    <x v="18"/>
    <x v="2"/>
    <x v="3"/>
    <x v="102"/>
  </r>
  <r>
    <x v="0"/>
    <x v="18"/>
    <x v="2"/>
    <x v="0"/>
    <x v="0"/>
  </r>
  <r>
    <x v="0"/>
    <x v="18"/>
    <x v="2"/>
    <x v="1"/>
    <x v="107"/>
  </r>
  <r>
    <x v="0"/>
    <x v="18"/>
    <x v="2"/>
    <x v="2"/>
    <x v="19"/>
  </r>
  <r>
    <x v="0"/>
    <x v="18"/>
    <x v="2"/>
    <x v="3"/>
    <x v="102"/>
  </r>
  <r>
    <x v="0"/>
    <x v="19"/>
    <x v="2"/>
    <x v="1"/>
    <x v="7"/>
  </r>
  <r>
    <x v="0"/>
    <x v="19"/>
    <x v="2"/>
    <x v="2"/>
    <x v="42"/>
  </r>
  <r>
    <x v="0"/>
    <x v="19"/>
    <x v="2"/>
    <x v="3"/>
    <x v="23"/>
  </r>
  <r>
    <x v="0"/>
    <x v="19"/>
    <x v="2"/>
    <x v="0"/>
    <x v="0"/>
  </r>
  <r>
    <x v="0"/>
    <x v="19"/>
    <x v="2"/>
    <x v="1"/>
    <x v="7"/>
  </r>
  <r>
    <x v="0"/>
    <x v="19"/>
    <x v="2"/>
    <x v="2"/>
    <x v="42"/>
  </r>
  <r>
    <x v="0"/>
    <x v="19"/>
    <x v="2"/>
    <x v="3"/>
    <x v="23"/>
  </r>
  <r>
    <x v="0"/>
    <x v="20"/>
    <x v="2"/>
    <x v="1"/>
    <x v="80"/>
  </r>
  <r>
    <x v="0"/>
    <x v="20"/>
    <x v="2"/>
    <x v="2"/>
    <x v="29"/>
  </r>
  <r>
    <x v="0"/>
    <x v="20"/>
    <x v="2"/>
    <x v="3"/>
    <x v="64"/>
  </r>
  <r>
    <x v="0"/>
    <x v="20"/>
    <x v="2"/>
    <x v="0"/>
    <x v="0"/>
  </r>
  <r>
    <x v="0"/>
    <x v="20"/>
    <x v="2"/>
    <x v="1"/>
    <x v="80"/>
  </r>
  <r>
    <x v="0"/>
    <x v="20"/>
    <x v="2"/>
    <x v="2"/>
    <x v="29"/>
  </r>
  <r>
    <x v="0"/>
    <x v="20"/>
    <x v="2"/>
    <x v="3"/>
    <x v="64"/>
  </r>
  <r>
    <x v="0"/>
    <x v="21"/>
    <x v="2"/>
    <x v="1"/>
    <x v="25"/>
  </r>
  <r>
    <x v="0"/>
    <x v="21"/>
    <x v="2"/>
    <x v="2"/>
    <x v="29"/>
  </r>
  <r>
    <x v="0"/>
    <x v="21"/>
    <x v="2"/>
    <x v="3"/>
    <x v="108"/>
  </r>
  <r>
    <x v="0"/>
    <x v="21"/>
    <x v="2"/>
    <x v="0"/>
    <x v="0"/>
  </r>
  <r>
    <x v="0"/>
    <x v="21"/>
    <x v="2"/>
    <x v="1"/>
    <x v="25"/>
  </r>
  <r>
    <x v="0"/>
    <x v="21"/>
    <x v="2"/>
    <x v="2"/>
    <x v="29"/>
  </r>
  <r>
    <x v="0"/>
    <x v="21"/>
    <x v="2"/>
    <x v="3"/>
    <x v="108"/>
  </r>
  <r>
    <x v="0"/>
    <x v="22"/>
    <x v="2"/>
    <x v="1"/>
    <x v="98"/>
  </r>
  <r>
    <x v="0"/>
    <x v="22"/>
    <x v="2"/>
    <x v="2"/>
    <x v="25"/>
  </r>
  <r>
    <x v="0"/>
    <x v="22"/>
    <x v="2"/>
    <x v="3"/>
    <x v="109"/>
  </r>
  <r>
    <x v="0"/>
    <x v="22"/>
    <x v="2"/>
    <x v="0"/>
    <x v="0"/>
  </r>
  <r>
    <x v="0"/>
    <x v="22"/>
    <x v="2"/>
    <x v="1"/>
    <x v="98"/>
  </r>
  <r>
    <x v="0"/>
    <x v="22"/>
    <x v="2"/>
    <x v="2"/>
    <x v="25"/>
  </r>
  <r>
    <x v="0"/>
    <x v="22"/>
    <x v="2"/>
    <x v="3"/>
    <x v="109"/>
  </r>
  <r>
    <x v="0"/>
    <x v="23"/>
    <x v="2"/>
    <x v="1"/>
    <x v="110"/>
  </r>
  <r>
    <x v="0"/>
    <x v="23"/>
    <x v="2"/>
    <x v="2"/>
    <x v="10"/>
  </r>
  <r>
    <x v="0"/>
    <x v="23"/>
    <x v="2"/>
    <x v="3"/>
    <x v="14"/>
  </r>
  <r>
    <x v="0"/>
    <x v="23"/>
    <x v="2"/>
    <x v="0"/>
    <x v="0"/>
  </r>
  <r>
    <x v="0"/>
    <x v="23"/>
    <x v="2"/>
    <x v="1"/>
    <x v="110"/>
  </r>
  <r>
    <x v="0"/>
    <x v="23"/>
    <x v="2"/>
    <x v="2"/>
    <x v="10"/>
  </r>
  <r>
    <x v="0"/>
    <x v="23"/>
    <x v="2"/>
    <x v="3"/>
    <x v="14"/>
  </r>
  <r>
    <x v="0"/>
    <x v="24"/>
    <x v="2"/>
    <x v="1"/>
    <x v="111"/>
  </r>
  <r>
    <x v="0"/>
    <x v="24"/>
    <x v="2"/>
    <x v="2"/>
    <x v="42"/>
  </r>
  <r>
    <x v="0"/>
    <x v="24"/>
    <x v="2"/>
    <x v="3"/>
    <x v="112"/>
  </r>
  <r>
    <x v="0"/>
    <x v="24"/>
    <x v="2"/>
    <x v="0"/>
    <x v="0"/>
  </r>
  <r>
    <x v="0"/>
    <x v="24"/>
    <x v="2"/>
    <x v="1"/>
    <x v="111"/>
  </r>
  <r>
    <x v="0"/>
    <x v="24"/>
    <x v="2"/>
    <x v="2"/>
    <x v="42"/>
  </r>
  <r>
    <x v="0"/>
    <x v="24"/>
    <x v="2"/>
    <x v="3"/>
    <x v="112"/>
  </r>
  <r>
    <x v="0"/>
    <x v="25"/>
    <x v="2"/>
    <x v="1"/>
    <x v="46"/>
  </r>
  <r>
    <x v="0"/>
    <x v="25"/>
    <x v="2"/>
    <x v="2"/>
    <x v="13"/>
  </r>
  <r>
    <x v="0"/>
    <x v="25"/>
    <x v="2"/>
    <x v="3"/>
    <x v="61"/>
  </r>
  <r>
    <x v="0"/>
    <x v="25"/>
    <x v="2"/>
    <x v="0"/>
    <x v="0"/>
  </r>
  <r>
    <x v="0"/>
    <x v="25"/>
    <x v="2"/>
    <x v="1"/>
    <x v="46"/>
  </r>
  <r>
    <x v="0"/>
    <x v="25"/>
    <x v="2"/>
    <x v="2"/>
    <x v="13"/>
  </r>
  <r>
    <x v="0"/>
    <x v="25"/>
    <x v="2"/>
    <x v="3"/>
    <x v="61"/>
  </r>
  <r>
    <x v="0"/>
    <x v="26"/>
    <x v="2"/>
    <x v="1"/>
    <x v="45"/>
  </r>
  <r>
    <x v="0"/>
    <x v="26"/>
    <x v="2"/>
    <x v="2"/>
    <x v="42"/>
  </r>
  <r>
    <x v="0"/>
    <x v="26"/>
    <x v="2"/>
    <x v="3"/>
    <x v="91"/>
  </r>
  <r>
    <x v="0"/>
    <x v="26"/>
    <x v="2"/>
    <x v="0"/>
    <x v="0"/>
  </r>
  <r>
    <x v="0"/>
    <x v="26"/>
    <x v="2"/>
    <x v="1"/>
    <x v="45"/>
  </r>
  <r>
    <x v="0"/>
    <x v="26"/>
    <x v="2"/>
    <x v="2"/>
    <x v="42"/>
  </r>
  <r>
    <x v="0"/>
    <x v="26"/>
    <x v="2"/>
    <x v="3"/>
    <x v="91"/>
  </r>
  <r>
    <x v="0"/>
    <x v="27"/>
    <x v="2"/>
    <x v="1"/>
    <x v="58"/>
  </r>
  <r>
    <x v="0"/>
    <x v="27"/>
    <x v="2"/>
    <x v="2"/>
    <x v="2"/>
  </r>
  <r>
    <x v="0"/>
    <x v="27"/>
    <x v="2"/>
    <x v="3"/>
    <x v="46"/>
  </r>
  <r>
    <x v="0"/>
    <x v="27"/>
    <x v="2"/>
    <x v="0"/>
    <x v="0"/>
  </r>
  <r>
    <x v="0"/>
    <x v="27"/>
    <x v="2"/>
    <x v="1"/>
    <x v="58"/>
  </r>
  <r>
    <x v="0"/>
    <x v="27"/>
    <x v="2"/>
    <x v="2"/>
    <x v="2"/>
  </r>
  <r>
    <x v="0"/>
    <x v="27"/>
    <x v="2"/>
    <x v="3"/>
    <x v="46"/>
  </r>
  <r>
    <x v="0"/>
    <x v="28"/>
    <x v="2"/>
    <x v="1"/>
    <x v="113"/>
  </r>
  <r>
    <x v="0"/>
    <x v="28"/>
    <x v="2"/>
    <x v="2"/>
    <x v="10"/>
  </r>
  <r>
    <x v="0"/>
    <x v="28"/>
    <x v="2"/>
    <x v="3"/>
    <x v="79"/>
  </r>
  <r>
    <x v="0"/>
    <x v="28"/>
    <x v="2"/>
    <x v="0"/>
    <x v="0"/>
  </r>
  <r>
    <x v="0"/>
    <x v="28"/>
    <x v="2"/>
    <x v="1"/>
    <x v="113"/>
  </r>
  <r>
    <x v="0"/>
    <x v="28"/>
    <x v="2"/>
    <x v="2"/>
    <x v="10"/>
  </r>
  <r>
    <x v="0"/>
    <x v="28"/>
    <x v="2"/>
    <x v="3"/>
    <x v="79"/>
  </r>
  <r>
    <x v="0"/>
    <x v="28"/>
    <x v="2"/>
    <x v="0"/>
    <x v="0"/>
  </r>
  <r>
    <x v="0"/>
    <x v="29"/>
    <x v="2"/>
    <x v="1"/>
    <x v="114"/>
  </r>
  <r>
    <x v="0"/>
    <x v="29"/>
    <x v="2"/>
    <x v="2"/>
    <x v="2"/>
  </r>
  <r>
    <x v="0"/>
    <x v="29"/>
    <x v="2"/>
    <x v="3"/>
    <x v="24"/>
  </r>
  <r>
    <x v="0"/>
    <x v="29"/>
    <x v="2"/>
    <x v="0"/>
    <x v="0"/>
  </r>
  <r>
    <x v="0"/>
    <x v="29"/>
    <x v="2"/>
    <x v="1"/>
    <x v="114"/>
  </r>
  <r>
    <x v="0"/>
    <x v="29"/>
    <x v="2"/>
    <x v="2"/>
    <x v="2"/>
  </r>
  <r>
    <x v="0"/>
    <x v="29"/>
    <x v="2"/>
    <x v="3"/>
    <x v="24"/>
  </r>
  <r>
    <x v="0"/>
    <x v="30"/>
    <x v="2"/>
    <x v="1"/>
    <x v="83"/>
  </r>
  <r>
    <x v="0"/>
    <x v="30"/>
    <x v="2"/>
    <x v="2"/>
    <x v="16"/>
  </r>
  <r>
    <x v="0"/>
    <x v="30"/>
    <x v="2"/>
    <x v="3"/>
    <x v="23"/>
  </r>
  <r>
    <x v="0"/>
    <x v="30"/>
    <x v="2"/>
    <x v="0"/>
    <x v="0"/>
  </r>
  <r>
    <x v="0"/>
    <x v="30"/>
    <x v="2"/>
    <x v="1"/>
    <x v="83"/>
  </r>
  <r>
    <x v="0"/>
    <x v="30"/>
    <x v="2"/>
    <x v="2"/>
    <x v="16"/>
  </r>
  <r>
    <x v="0"/>
    <x v="30"/>
    <x v="2"/>
    <x v="3"/>
    <x v="23"/>
  </r>
  <r>
    <x v="0"/>
    <x v="0"/>
    <x v="3"/>
    <x v="0"/>
    <x v="0"/>
  </r>
  <r>
    <x v="0"/>
    <x v="0"/>
    <x v="3"/>
    <x v="1"/>
    <x v="106"/>
  </r>
  <r>
    <x v="0"/>
    <x v="0"/>
    <x v="3"/>
    <x v="2"/>
    <x v="10"/>
  </r>
  <r>
    <x v="0"/>
    <x v="0"/>
    <x v="3"/>
    <x v="3"/>
    <x v="10"/>
  </r>
  <r>
    <x v="0"/>
    <x v="0"/>
    <x v="3"/>
    <x v="0"/>
    <x v="0"/>
  </r>
  <r>
    <x v="0"/>
    <x v="0"/>
    <x v="3"/>
    <x v="1"/>
    <x v="106"/>
  </r>
  <r>
    <x v="0"/>
    <x v="0"/>
    <x v="3"/>
    <x v="2"/>
    <x v="10"/>
  </r>
  <r>
    <x v="0"/>
    <x v="0"/>
    <x v="3"/>
    <x v="3"/>
    <x v="10"/>
  </r>
  <r>
    <x v="0"/>
    <x v="0"/>
    <x v="3"/>
    <x v="0"/>
    <x v="0"/>
  </r>
  <r>
    <x v="0"/>
    <x v="1"/>
    <x v="3"/>
    <x v="1"/>
    <x v="115"/>
  </r>
  <r>
    <x v="0"/>
    <x v="1"/>
    <x v="3"/>
    <x v="2"/>
    <x v="16"/>
  </r>
  <r>
    <x v="0"/>
    <x v="1"/>
    <x v="3"/>
    <x v="3"/>
    <x v="116"/>
  </r>
  <r>
    <x v="0"/>
    <x v="1"/>
    <x v="3"/>
    <x v="0"/>
    <x v="0"/>
  </r>
  <r>
    <x v="0"/>
    <x v="1"/>
    <x v="3"/>
    <x v="1"/>
    <x v="115"/>
  </r>
  <r>
    <x v="0"/>
    <x v="1"/>
    <x v="3"/>
    <x v="2"/>
    <x v="16"/>
  </r>
  <r>
    <x v="0"/>
    <x v="1"/>
    <x v="3"/>
    <x v="3"/>
    <x v="116"/>
  </r>
  <r>
    <x v="0"/>
    <x v="2"/>
    <x v="3"/>
    <x v="1"/>
    <x v="102"/>
  </r>
  <r>
    <x v="0"/>
    <x v="2"/>
    <x v="3"/>
    <x v="2"/>
    <x v="7"/>
  </r>
  <r>
    <x v="0"/>
    <x v="2"/>
    <x v="3"/>
    <x v="3"/>
    <x v="117"/>
  </r>
  <r>
    <x v="0"/>
    <x v="2"/>
    <x v="3"/>
    <x v="0"/>
    <x v="0"/>
  </r>
  <r>
    <x v="0"/>
    <x v="2"/>
    <x v="3"/>
    <x v="1"/>
    <x v="102"/>
  </r>
  <r>
    <x v="0"/>
    <x v="2"/>
    <x v="3"/>
    <x v="2"/>
    <x v="7"/>
  </r>
  <r>
    <x v="0"/>
    <x v="2"/>
    <x v="3"/>
    <x v="3"/>
    <x v="117"/>
  </r>
  <r>
    <x v="0"/>
    <x v="3"/>
    <x v="3"/>
    <x v="1"/>
    <x v="14"/>
  </r>
  <r>
    <x v="0"/>
    <x v="3"/>
    <x v="3"/>
    <x v="2"/>
    <x v="25"/>
  </r>
  <r>
    <x v="0"/>
    <x v="3"/>
    <x v="3"/>
    <x v="3"/>
    <x v="6"/>
  </r>
  <r>
    <x v="0"/>
    <x v="3"/>
    <x v="3"/>
    <x v="0"/>
    <x v="0"/>
  </r>
  <r>
    <x v="0"/>
    <x v="3"/>
    <x v="3"/>
    <x v="1"/>
    <x v="14"/>
  </r>
  <r>
    <x v="0"/>
    <x v="3"/>
    <x v="3"/>
    <x v="2"/>
    <x v="25"/>
  </r>
  <r>
    <x v="0"/>
    <x v="3"/>
    <x v="3"/>
    <x v="3"/>
    <x v="6"/>
  </r>
  <r>
    <x v="0"/>
    <x v="4"/>
    <x v="3"/>
    <x v="1"/>
    <x v="111"/>
  </r>
  <r>
    <x v="0"/>
    <x v="4"/>
    <x v="3"/>
    <x v="2"/>
    <x v="19"/>
  </r>
  <r>
    <x v="0"/>
    <x v="4"/>
    <x v="3"/>
    <x v="3"/>
    <x v="84"/>
  </r>
  <r>
    <x v="0"/>
    <x v="4"/>
    <x v="3"/>
    <x v="0"/>
    <x v="0"/>
  </r>
  <r>
    <x v="0"/>
    <x v="4"/>
    <x v="3"/>
    <x v="1"/>
    <x v="111"/>
  </r>
  <r>
    <x v="0"/>
    <x v="4"/>
    <x v="3"/>
    <x v="2"/>
    <x v="19"/>
  </r>
  <r>
    <x v="0"/>
    <x v="4"/>
    <x v="3"/>
    <x v="3"/>
    <x v="84"/>
  </r>
  <r>
    <x v="0"/>
    <x v="5"/>
    <x v="3"/>
    <x v="1"/>
    <x v="35"/>
  </r>
  <r>
    <x v="0"/>
    <x v="5"/>
    <x v="3"/>
    <x v="2"/>
    <x v="16"/>
  </r>
  <r>
    <x v="0"/>
    <x v="5"/>
    <x v="3"/>
    <x v="3"/>
    <x v="38"/>
  </r>
  <r>
    <x v="0"/>
    <x v="5"/>
    <x v="3"/>
    <x v="0"/>
    <x v="0"/>
  </r>
  <r>
    <x v="0"/>
    <x v="5"/>
    <x v="3"/>
    <x v="1"/>
    <x v="35"/>
  </r>
  <r>
    <x v="0"/>
    <x v="5"/>
    <x v="3"/>
    <x v="2"/>
    <x v="16"/>
  </r>
  <r>
    <x v="0"/>
    <x v="5"/>
    <x v="3"/>
    <x v="3"/>
    <x v="38"/>
  </r>
  <r>
    <x v="0"/>
    <x v="6"/>
    <x v="3"/>
    <x v="1"/>
    <x v="16"/>
  </r>
  <r>
    <x v="0"/>
    <x v="6"/>
    <x v="3"/>
    <x v="2"/>
    <x v="2"/>
  </r>
  <r>
    <x v="0"/>
    <x v="6"/>
    <x v="3"/>
    <x v="3"/>
    <x v="118"/>
  </r>
  <r>
    <x v="0"/>
    <x v="6"/>
    <x v="3"/>
    <x v="0"/>
    <x v="0"/>
  </r>
  <r>
    <x v="0"/>
    <x v="6"/>
    <x v="3"/>
    <x v="1"/>
    <x v="16"/>
  </r>
  <r>
    <x v="0"/>
    <x v="6"/>
    <x v="3"/>
    <x v="2"/>
    <x v="2"/>
  </r>
  <r>
    <x v="0"/>
    <x v="6"/>
    <x v="3"/>
    <x v="3"/>
    <x v="118"/>
  </r>
  <r>
    <x v="0"/>
    <x v="7"/>
    <x v="3"/>
    <x v="1"/>
    <x v="115"/>
  </r>
  <r>
    <x v="0"/>
    <x v="7"/>
    <x v="3"/>
    <x v="2"/>
    <x v="7"/>
  </r>
  <r>
    <x v="0"/>
    <x v="7"/>
    <x v="3"/>
    <x v="3"/>
    <x v="52"/>
  </r>
  <r>
    <x v="0"/>
    <x v="7"/>
    <x v="3"/>
    <x v="0"/>
    <x v="0"/>
  </r>
  <r>
    <x v="0"/>
    <x v="7"/>
    <x v="3"/>
    <x v="1"/>
    <x v="115"/>
  </r>
  <r>
    <x v="0"/>
    <x v="7"/>
    <x v="3"/>
    <x v="2"/>
    <x v="7"/>
  </r>
  <r>
    <x v="0"/>
    <x v="7"/>
    <x v="3"/>
    <x v="3"/>
    <x v="52"/>
  </r>
  <r>
    <x v="0"/>
    <x v="8"/>
    <x v="3"/>
    <x v="1"/>
    <x v="19"/>
  </r>
  <r>
    <x v="0"/>
    <x v="8"/>
    <x v="3"/>
    <x v="2"/>
    <x v="19"/>
  </r>
  <r>
    <x v="0"/>
    <x v="8"/>
    <x v="3"/>
    <x v="3"/>
    <x v="63"/>
  </r>
  <r>
    <x v="0"/>
    <x v="8"/>
    <x v="3"/>
    <x v="0"/>
    <x v="0"/>
  </r>
  <r>
    <x v="0"/>
    <x v="8"/>
    <x v="3"/>
    <x v="1"/>
    <x v="19"/>
  </r>
  <r>
    <x v="0"/>
    <x v="8"/>
    <x v="3"/>
    <x v="2"/>
    <x v="19"/>
  </r>
  <r>
    <x v="0"/>
    <x v="8"/>
    <x v="3"/>
    <x v="3"/>
    <x v="63"/>
  </r>
  <r>
    <x v="0"/>
    <x v="9"/>
    <x v="3"/>
    <x v="1"/>
    <x v="54"/>
  </r>
  <r>
    <x v="0"/>
    <x v="9"/>
    <x v="3"/>
    <x v="2"/>
    <x v="7"/>
  </r>
  <r>
    <x v="0"/>
    <x v="9"/>
    <x v="3"/>
    <x v="3"/>
    <x v="119"/>
  </r>
  <r>
    <x v="0"/>
    <x v="9"/>
    <x v="3"/>
    <x v="0"/>
    <x v="0"/>
  </r>
  <r>
    <x v="0"/>
    <x v="9"/>
    <x v="3"/>
    <x v="1"/>
    <x v="54"/>
  </r>
  <r>
    <x v="0"/>
    <x v="9"/>
    <x v="3"/>
    <x v="2"/>
    <x v="7"/>
  </r>
  <r>
    <x v="0"/>
    <x v="9"/>
    <x v="3"/>
    <x v="3"/>
    <x v="119"/>
  </r>
  <r>
    <x v="0"/>
    <x v="10"/>
    <x v="3"/>
    <x v="1"/>
    <x v="120"/>
  </r>
  <r>
    <x v="0"/>
    <x v="10"/>
    <x v="3"/>
    <x v="2"/>
    <x v="2"/>
  </r>
  <r>
    <x v="0"/>
    <x v="10"/>
    <x v="3"/>
    <x v="3"/>
    <x v="121"/>
  </r>
  <r>
    <x v="0"/>
    <x v="10"/>
    <x v="3"/>
    <x v="0"/>
    <x v="0"/>
  </r>
  <r>
    <x v="0"/>
    <x v="10"/>
    <x v="3"/>
    <x v="1"/>
    <x v="120"/>
  </r>
  <r>
    <x v="0"/>
    <x v="10"/>
    <x v="3"/>
    <x v="2"/>
    <x v="2"/>
  </r>
  <r>
    <x v="0"/>
    <x v="10"/>
    <x v="3"/>
    <x v="3"/>
    <x v="121"/>
  </r>
  <r>
    <x v="0"/>
    <x v="11"/>
    <x v="3"/>
    <x v="1"/>
    <x v="83"/>
  </r>
  <r>
    <x v="0"/>
    <x v="11"/>
    <x v="3"/>
    <x v="2"/>
    <x v="7"/>
  </r>
  <r>
    <x v="0"/>
    <x v="11"/>
    <x v="3"/>
    <x v="3"/>
    <x v="54"/>
  </r>
  <r>
    <x v="0"/>
    <x v="11"/>
    <x v="3"/>
    <x v="0"/>
    <x v="0"/>
  </r>
  <r>
    <x v="0"/>
    <x v="11"/>
    <x v="3"/>
    <x v="1"/>
    <x v="83"/>
  </r>
  <r>
    <x v="0"/>
    <x v="11"/>
    <x v="3"/>
    <x v="2"/>
    <x v="7"/>
  </r>
  <r>
    <x v="0"/>
    <x v="11"/>
    <x v="3"/>
    <x v="3"/>
    <x v="54"/>
  </r>
  <r>
    <x v="0"/>
    <x v="11"/>
    <x v="3"/>
    <x v="0"/>
    <x v="0"/>
  </r>
  <r>
    <x v="0"/>
    <x v="12"/>
    <x v="3"/>
    <x v="1"/>
    <x v="78"/>
  </r>
  <r>
    <x v="0"/>
    <x v="12"/>
    <x v="3"/>
    <x v="2"/>
    <x v="2"/>
  </r>
  <r>
    <x v="0"/>
    <x v="12"/>
    <x v="3"/>
    <x v="3"/>
    <x v="57"/>
  </r>
  <r>
    <x v="0"/>
    <x v="12"/>
    <x v="3"/>
    <x v="0"/>
    <x v="0"/>
  </r>
  <r>
    <x v="0"/>
    <x v="12"/>
    <x v="3"/>
    <x v="1"/>
    <x v="78"/>
  </r>
  <r>
    <x v="0"/>
    <x v="12"/>
    <x v="3"/>
    <x v="2"/>
    <x v="2"/>
  </r>
  <r>
    <x v="0"/>
    <x v="12"/>
    <x v="3"/>
    <x v="3"/>
    <x v="57"/>
  </r>
  <r>
    <x v="0"/>
    <x v="13"/>
    <x v="3"/>
    <x v="1"/>
    <x v="122"/>
  </r>
  <r>
    <x v="0"/>
    <x v="13"/>
    <x v="3"/>
    <x v="2"/>
    <x v="22"/>
  </r>
  <r>
    <x v="0"/>
    <x v="13"/>
    <x v="3"/>
    <x v="3"/>
    <x v="21"/>
  </r>
  <r>
    <x v="0"/>
    <x v="13"/>
    <x v="3"/>
    <x v="0"/>
    <x v="0"/>
  </r>
  <r>
    <x v="0"/>
    <x v="13"/>
    <x v="3"/>
    <x v="1"/>
    <x v="122"/>
  </r>
  <r>
    <x v="0"/>
    <x v="13"/>
    <x v="3"/>
    <x v="2"/>
    <x v="22"/>
  </r>
  <r>
    <x v="0"/>
    <x v="13"/>
    <x v="3"/>
    <x v="3"/>
    <x v="21"/>
  </r>
  <r>
    <x v="0"/>
    <x v="14"/>
    <x v="3"/>
    <x v="1"/>
    <x v="74"/>
  </r>
  <r>
    <x v="0"/>
    <x v="14"/>
    <x v="3"/>
    <x v="2"/>
    <x v="19"/>
  </r>
  <r>
    <x v="0"/>
    <x v="14"/>
    <x v="3"/>
    <x v="3"/>
    <x v="123"/>
  </r>
  <r>
    <x v="0"/>
    <x v="14"/>
    <x v="3"/>
    <x v="0"/>
    <x v="0"/>
  </r>
  <r>
    <x v="0"/>
    <x v="14"/>
    <x v="3"/>
    <x v="0"/>
    <x v="0"/>
  </r>
  <r>
    <x v="0"/>
    <x v="14"/>
    <x v="3"/>
    <x v="1"/>
    <x v="74"/>
  </r>
  <r>
    <x v="0"/>
    <x v="14"/>
    <x v="3"/>
    <x v="2"/>
    <x v="19"/>
  </r>
  <r>
    <x v="0"/>
    <x v="14"/>
    <x v="3"/>
    <x v="3"/>
    <x v="123"/>
  </r>
  <r>
    <x v="0"/>
    <x v="14"/>
    <x v="3"/>
    <x v="0"/>
    <x v="0"/>
  </r>
  <r>
    <x v="0"/>
    <x v="15"/>
    <x v="3"/>
    <x v="1"/>
    <x v="29"/>
  </r>
  <r>
    <x v="0"/>
    <x v="15"/>
    <x v="3"/>
    <x v="2"/>
    <x v="29"/>
  </r>
  <r>
    <x v="0"/>
    <x v="15"/>
    <x v="3"/>
    <x v="3"/>
    <x v="124"/>
  </r>
  <r>
    <x v="0"/>
    <x v="15"/>
    <x v="3"/>
    <x v="0"/>
    <x v="0"/>
  </r>
  <r>
    <x v="0"/>
    <x v="15"/>
    <x v="3"/>
    <x v="1"/>
    <x v="29"/>
  </r>
  <r>
    <x v="0"/>
    <x v="15"/>
    <x v="3"/>
    <x v="2"/>
    <x v="29"/>
  </r>
  <r>
    <x v="0"/>
    <x v="15"/>
    <x v="3"/>
    <x v="3"/>
    <x v="124"/>
  </r>
  <r>
    <x v="0"/>
    <x v="16"/>
    <x v="3"/>
    <x v="1"/>
    <x v="120"/>
  </r>
  <r>
    <x v="0"/>
    <x v="16"/>
    <x v="3"/>
    <x v="2"/>
    <x v="7"/>
  </r>
  <r>
    <x v="0"/>
    <x v="16"/>
    <x v="3"/>
    <x v="3"/>
    <x v="23"/>
  </r>
  <r>
    <x v="0"/>
    <x v="16"/>
    <x v="3"/>
    <x v="0"/>
    <x v="0"/>
  </r>
  <r>
    <x v="0"/>
    <x v="16"/>
    <x v="3"/>
    <x v="1"/>
    <x v="120"/>
  </r>
  <r>
    <x v="0"/>
    <x v="16"/>
    <x v="3"/>
    <x v="2"/>
    <x v="7"/>
  </r>
  <r>
    <x v="0"/>
    <x v="16"/>
    <x v="3"/>
    <x v="3"/>
    <x v="23"/>
  </r>
  <r>
    <x v="0"/>
    <x v="17"/>
    <x v="3"/>
    <x v="1"/>
    <x v="80"/>
  </r>
  <r>
    <x v="0"/>
    <x v="17"/>
    <x v="3"/>
    <x v="2"/>
    <x v="19"/>
  </r>
  <r>
    <x v="0"/>
    <x v="17"/>
    <x v="3"/>
    <x v="3"/>
    <x v="87"/>
  </r>
  <r>
    <x v="0"/>
    <x v="17"/>
    <x v="3"/>
    <x v="0"/>
    <x v="0"/>
  </r>
  <r>
    <x v="0"/>
    <x v="17"/>
    <x v="3"/>
    <x v="1"/>
    <x v="80"/>
  </r>
  <r>
    <x v="0"/>
    <x v="17"/>
    <x v="3"/>
    <x v="2"/>
    <x v="19"/>
  </r>
  <r>
    <x v="0"/>
    <x v="17"/>
    <x v="3"/>
    <x v="3"/>
    <x v="87"/>
  </r>
  <r>
    <x v="0"/>
    <x v="18"/>
    <x v="3"/>
    <x v="1"/>
    <x v="71"/>
  </r>
  <r>
    <x v="0"/>
    <x v="18"/>
    <x v="3"/>
    <x v="2"/>
    <x v="10"/>
  </r>
  <r>
    <x v="0"/>
    <x v="18"/>
    <x v="3"/>
    <x v="3"/>
    <x v="125"/>
  </r>
  <r>
    <x v="0"/>
    <x v="18"/>
    <x v="3"/>
    <x v="0"/>
    <x v="0"/>
  </r>
  <r>
    <x v="0"/>
    <x v="18"/>
    <x v="3"/>
    <x v="1"/>
    <x v="71"/>
  </r>
  <r>
    <x v="0"/>
    <x v="18"/>
    <x v="3"/>
    <x v="2"/>
    <x v="10"/>
  </r>
  <r>
    <x v="0"/>
    <x v="18"/>
    <x v="3"/>
    <x v="3"/>
    <x v="125"/>
  </r>
  <r>
    <x v="0"/>
    <x v="19"/>
    <x v="3"/>
    <x v="1"/>
    <x v="107"/>
  </r>
  <r>
    <x v="0"/>
    <x v="19"/>
    <x v="3"/>
    <x v="2"/>
    <x v="2"/>
  </r>
  <r>
    <x v="0"/>
    <x v="19"/>
    <x v="3"/>
    <x v="3"/>
    <x v="99"/>
  </r>
  <r>
    <x v="0"/>
    <x v="19"/>
    <x v="3"/>
    <x v="0"/>
    <x v="0"/>
  </r>
  <r>
    <x v="0"/>
    <x v="19"/>
    <x v="3"/>
    <x v="1"/>
    <x v="107"/>
  </r>
  <r>
    <x v="0"/>
    <x v="19"/>
    <x v="3"/>
    <x v="2"/>
    <x v="2"/>
  </r>
  <r>
    <x v="0"/>
    <x v="19"/>
    <x v="3"/>
    <x v="3"/>
    <x v="99"/>
  </r>
  <r>
    <x v="0"/>
    <x v="20"/>
    <x v="3"/>
    <x v="1"/>
    <x v="6"/>
  </r>
  <r>
    <x v="0"/>
    <x v="20"/>
    <x v="3"/>
    <x v="2"/>
    <x v="10"/>
  </r>
  <r>
    <x v="0"/>
    <x v="20"/>
    <x v="3"/>
    <x v="3"/>
    <x v="82"/>
  </r>
  <r>
    <x v="0"/>
    <x v="20"/>
    <x v="3"/>
    <x v="0"/>
    <x v="0"/>
  </r>
  <r>
    <x v="0"/>
    <x v="20"/>
    <x v="3"/>
    <x v="1"/>
    <x v="6"/>
  </r>
  <r>
    <x v="0"/>
    <x v="20"/>
    <x v="3"/>
    <x v="2"/>
    <x v="10"/>
  </r>
  <r>
    <x v="0"/>
    <x v="20"/>
    <x v="3"/>
    <x v="3"/>
    <x v="82"/>
  </r>
  <r>
    <x v="0"/>
    <x v="21"/>
    <x v="3"/>
    <x v="1"/>
    <x v="78"/>
  </r>
  <r>
    <x v="0"/>
    <x v="21"/>
    <x v="3"/>
    <x v="2"/>
    <x v="42"/>
  </r>
  <r>
    <x v="0"/>
    <x v="21"/>
    <x v="3"/>
    <x v="3"/>
    <x v="23"/>
  </r>
  <r>
    <x v="0"/>
    <x v="21"/>
    <x v="3"/>
    <x v="0"/>
    <x v="0"/>
  </r>
  <r>
    <x v="0"/>
    <x v="21"/>
    <x v="3"/>
    <x v="1"/>
    <x v="78"/>
  </r>
  <r>
    <x v="0"/>
    <x v="21"/>
    <x v="3"/>
    <x v="2"/>
    <x v="42"/>
  </r>
  <r>
    <x v="0"/>
    <x v="21"/>
    <x v="3"/>
    <x v="3"/>
    <x v="23"/>
  </r>
  <r>
    <x v="0"/>
    <x v="22"/>
    <x v="3"/>
    <x v="1"/>
    <x v="88"/>
  </r>
  <r>
    <x v="0"/>
    <x v="22"/>
    <x v="3"/>
    <x v="2"/>
    <x v="13"/>
  </r>
  <r>
    <x v="0"/>
    <x v="22"/>
    <x v="3"/>
    <x v="3"/>
    <x v="126"/>
  </r>
  <r>
    <x v="0"/>
    <x v="22"/>
    <x v="3"/>
    <x v="0"/>
    <x v="0"/>
  </r>
  <r>
    <x v="0"/>
    <x v="22"/>
    <x v="3"/>
    <x v="1"/>
    <x v="88"/>
  </r>
  <r>
    <x v="0"/>
    <x v="22"/>
    <x v="3"/>
    <x v="2"/>
    <x v="13"/>
  </r>
  <r>
    <x v="0"/>
    <x v="22"/>
    <x v="3"/>
    <x v="3"/>
    <x v="126"/>
  </r>
  <r>
    <x v="0"/>
    <x v="23"/>
    <x v="3"/>
    <x v="1"/>
    <x v="127"/>
  </r>
  <r>
    <x v="0"/>
    <x v="23"/>
    <x v="3"/>
    <x v="2"/>
    <x v="42"/>
  </r>
  <r>
    <x v="0"/>
    <x v="23"/>
    <x v="3"/>
    <x v="3"/>
    <x v="26"/>
  </r>
  <r>
    <x v="0"/>
    <x v="23"/>
    <x v="3"/>
    <x v="0"/>
    <x v="0"/>
  </r>
  <r>
    <x v="0"/>
    <x v="23"/>
    <x v="3"/>
    <x v="1"/>
    <x v="127"/>
  </r>
  <r>
    <x v="0"/>
    <x v="23"/>
    <x v="3"/>
    <x v="2"/>
    <x v="42"/>
  </r>
  <r>
    <x v="0"/>
    <x v="23"/>
    <x v="3"/>
    <x v="3"/>
    <x v="26"/>
  </r>
  <r>
    <x v="0"/>
    <x v="24"/>
    <x v="3"/>
    <x v="1"/>
    <x v="128"/>
  </r>
  <r>
    <x v="0"/>
    <x v="24"/>
    <x v="3"/>
    <x v="2"/>
    <x v="23"/>
  </r>
  <r>
    <x v="0"/>
    <x v="24"/>
    <x v="3"/>
    <x v="3"/>
    <x v="9"/>
  </r>
  <r>
    <x v="0"/>
    <x v="24"/>
    <x v="3"/>
    <x v="0"/>
    <x v="0"/>
  </r>
  <r>
    <x v="0"/>
    <x v="24"/>
    <x v="3"/>
    <x v="1"/>
    <x v="128"/>
  </r>
  <r>
    <x v="0"/>
    <x v="24"/>
    <x v="3"/>
    <x v="2"/>
    <x v="23"/>
  </r>
  <r>
    <x v="0"/>
    <x v="24"/>
    <x v="3"/>
    <x v="3"/>
    <x v="9"/>
  </r>
  <r>
    <x v="0"/>
    <x v="25"/>
    <x v="3"/>
    <x v="1"/>
    <x v="97"/>
  </r>
  <r>
    <x v="0"/>
    <x v="25"/>
    <x v="3"/>
    <x v="2"/>
    <x v="10"/>
  </r>
  <r>
    <x v="0"/>
    <x v="25"/>
    <x v="3"/>
    <x v="3"/>
    <x v="86"/>
  </r>
  <r>
    <x v="0"/>
    <x v="25"/>
    <x v="3"/>
    <x v="0"/>
    <x v="0"/>
  </r>
  <r>
    <x v="0"/>
    <x v="25"/>
    <x v="3"/>
    <x v="1"/>
    <x v="97"/>
  </r>
  <r>
    <x v="0"/>
    <x v="25"/>
    <x v="3"/>
    <x v="2"/>
    <x v="10"/>
  </r>
  <r>
    <x v="0"/>
    <x v="25"/>
    <x v="3"/>
    <x v="3"/>
    <x v="86"/>
  </r>
  <r>
    <x v="0"/>
    <x v="25"/>
    <x v="3"/>
    <x v="0"/>
    <x v="0"/>
  </r>
  <r>
    <x v="0"/>
    <x v="26"/>
    <x v="3"/>
    <x v="1"/>
    <x v="41"/>
  </r>
  <r>
    <x v="0"/>
    <x v="26"/>
    <x v="3"/>
    <x v="2"/>
    <x v="19"/>
  </r>
  <r>
    <x v="0"/>
    <x v="26"/>
    <x v="3"/>
    <x v="3"/>
    <x v="34"/>
  </r>
  <r>
    <x v="0"/>
    <x v="26"/>
    <x v="3"/>
    <x v="0"/>
    <x v="0"/>
  </r>
  <r>
    <x v="0"/>
    <x v="26"/>
    <x v="3"/>
    <x v="1"/>
    <x v="41"/>
  </r>
  <r>
    <x v="0"/>
    <x v="26"/>
    <x v="3"/>
    <x v="2"/>
    <x v="19"/>
  </r>
  <r>
    <x v="0"/>
    <x v="26"/>
    <x v="3"/>
    <x v="3"/>
    <x v="34"/>
  </r>
  <r>
    <x v="0"/>
    <x v="27"/>
    <x v="3"/>
    <x v="1"/>
    <x v="105"/>
  </r>
  <r>
    <x v="0"/>
    <x v="27"/>
    <x v="3"/>
    <x v="2"/>
    <x v="42"/>
  </r>
  <r>
    <x v="0"/>
    <x v="27"/>
    <x v="3"/>
    <x v="3"/>
    <x v="67"/>
  </r>
  <r>
    <x v="0"/>
    <x v="27"/>
    <x v="3"/>
    <x v="0"/>
    <x v="0"/>
  </r>
  <r>
    <x v="0"/>
    <x v="27"/>
    <x v="3"/>
    <x v="1"/>
    <x v="105"/>
  </r>
  <r>
    <x v="0"/>
    <x v="27"/>
    <x v="3"/>
    <x v="2"/>
    <x v="42"/>
  </r>
  <r>
    <x v="0"/>
    <x v="27"/>
    <x v="3"/>
    <x v="3"/>
    <x v="67"/>
  </r>
  <r>
    <x v="0"/>
    <x v="28"/>
    <x v="3"/>
    <x v="1"/>
    <x v="48"/>
  </r>
  <r>
    <x v="0"/>
    <x v="28"/>
    <x v="3"/>
    <x v="2"/>
    <x v="16"/>
  </r>
  <r>
    <x v="0"/>
    <x v="28"/>
    <x v="3"/>
    <x v="3"/>
    <x v="129"/>
  </r>
  <r>
    <x v="0"/>
    <x v="28"/>
    <x v="3"/>
    <x v="0"/>
    <x v="0"/>
  </r>
  <r>
    <x v="0"/>
    <x v="28"/>
    <x v="3"/>
    <x v="1"/>
    <x v="48"/>
  </r>
  <r>
    <x v="0"/>
    <x v="28"/>
    <x v="3"/>
    <x v="2"/>
    <x v="16"/>
  </r>
  <r>
    <x v="0"/>
    <x v="28"/>
    <x v="3"/>
    <x v="3"/>
    <x v="129"/>
  </r>
  <r>
    <x v="0"/>
    <x v="29"/>
    <x v="3"/>
    <x v="1"/>
    <x v="111"/>
  </r>
  <r>
    <x v="0"/>
    <x v="29"/>
    <x v="3"/>
    <x v="2"/>
    <x v="16"/>
  </r>
  <r>
    <x v="0"/>
    <x v="29"/>
    <x v="3"/>
    <x v="3"/>
    <x v="80"/>
  </r>
  <r>
    <x v="0"/>
    <x v="29"/>
    <x v="3"/>
    <x v="0"/>
    <x v="0"/>
  </r>
  <r>
    <x v="0"/>
    <x v="29"/>
    <x v="3"/>
    <x v="1"/>
    <x v="111"/>
  </r>
  <r>
    <x v="0"/>
    <x v="29"/>
    <x v="3"/>
    <x v="2"/>
    <x v="16"/>
  </r>
  <r>
    <x v="0"/>
    <x v="29"/>
    <x v="3"/>
    <x v="3"/>
    <x v="80"/>
  </r>
  <r>
    <x v="0"/>
    <x v="0"/>
    <x v="4"/>
    <x v="0"/>
    <x v="0"/>
  </r>
  <r>
    <x v="0"/>
    <x v="0"/>
    <x v="4"/>
    <x v="1"/>
    <x v="102"/>
  </r>
  <r>
    <x v="0"/>
    <x v="0"/>
    <x v="4"/>
    <x v="2"/>
    <x v="23"/>
  </r>
  <r>
    <x v="0"/>
    <x v="0"/>
    <x v="4"/>
    <x v="3"/>
    <x v="130"/>
  </r>
  <r>
    <x v="0"/>
    <x v="0"/>
    <x v="4"/>
    <x v="0"/>
    <x v="0"/>
  </r>
  <r>
    <x v="0"/>
    <x v="0"/>
    <x v="4"/>
    <x v="1"/>
    <x v="102"/>
  </r>
  <r>
    <x v="0"/>
    <x v="0"/>
    <x v="4"/>
    <x v="2"/>
    <x v="23"/>
  </r>
  <r>
    <x v="0"/>
    <x v="0"/>
    <x v="4"/>
    <x v="3"/>
    <x v="130"/>
  </r>
  <r>
    <x v="0"/>
    <x v="0"/>
    <x v="4"/>
    <x v="0"/>
    <x v="0"/>
  </r>
  <r>
    <x v="0"/>
    <x v="1"/>
    <x v="4"/>
    <x v="1"/>
    <x v="111"/>
  </r>
  <r>
    <x v="0"/>
    <x v="1"/>
    <x v="4"/>
    <x v="2"/>
    <x v="2"/>
  </r>
  <r>
    <x v="0"/>
    <x v="1"/>
    <x v="4"/>
    <x v="3"/>
    <x v="125"/>
  </r>
  <r>
    <x v="0"/>
    <x v="1"/>
    <x v="4"/>
    <x v="0"/>
    <x v="0"/>
  </r>
  <r>
    <x v="0"/>
    <x v="1"/>
    <x v="4"/>
    <x v="1"/>
    <x v="111"/>
  </r>
  <r>
    <x v="0"/>
    <x v="1"/>
    <x v="4"/>
    <x v="2"/>
    <x v="2"/>
  </r>
  <r>
    <x v="0"/>
    <x v="1"/>
    <x v="4"/>
    <x v="3"/>
    <x v="125"/>
  </r>
  <r>
    <x v="0"/>
    <x v="2"/>
    <x v="4"/>
    <x v="1"/>
    <x v="59"/>
  </r>
  <r>
    <x v="0"/>
    <x v="2"/>
    <x v="4"/>
    <x v="2"/>
    <x v="2"/>
  </r>
  <r>
    <x v="0"/>
    <x v="2"/>
    <x v="4"/>
    <x v="3"/>
    <x v="131"/>
  </r>
  <r>
    <x v="0"/>
    <x v="2"/>
    <x v="4"/>
    <x v="0"/>
    <x v="0"/>
  </r>
  <r>
    <x v="0"/>
    <x v="2"/>
    <x v="4"/>
    <x v="1"/>
    <x v="59"/>
  </r>
  <r>
    <x v="0"/>
    <x v="2"/>
    <x v="4"/>
    <x v="2"/>
    <x v="2"/>
  </r>
  <r>
    <x v="0"/>
    <x v="2"/>
    <x v="4"/>
    <x v="3"/>
    <x v="131"/>
  </r>
  <r>
    <x v="0"/>
    <x v="3"/>
    <x v="4"/>
    <x v="1"/>
    <x v="86"/>
  </r>
  <r>
    <x v="0"/>
    <x v="3"/>
    <x v="4"/>
    <x v="2"/>
    <x v="2"/>
  </r>
  <r>
    <x v="0"/>
    <x v="3"/>
    <x v="4"/>
    <x v="3"/>
    <x v="132"/>
  </r>
  <r>
    <x v="0"/>
    <x v="3"/>
    <x v="4"/>
    <x v="0"/>
    <x v="0"/>
  </r>
  <r>
    <x v="0"/>
    <x v="3"/>
    <x v="4"/>
    <x v="1"/>
    <x v="86"/>
  </r>
  <r>
    <x v="0"/>
    <x v="3"/>
    <x v="4"/>
    <x v="2"/>
    <x v="2"/>
  </r>
  <r>
    <x v="0"/>
    <x v="3"/>
    <x v="4"/>
    <x v="3"/>
    <x v="132"/>
  </r>
  <r>
    <x v="0"/>
    <x v="4"/>
    <x v="4"/>
    <x v="1"/>
    <x v="100"/>
  </r>
  <r>
    <x v="0"/>
    <x v="4"/>
    <x v="4"/>
    <x v="2"/>
    <x v="29"/>
  </r>
  <r>
    <x v="0"/>
    <x v="4"/>
    <x v="4"/>
    <x v="3"/>
    <x v="61"/>
  </r>
  <r>
    <x v="0"/>
    <x v="4"/>
    <x v="4"/>
    <x v="0"/>
    <x v="0"/>
  </r>
  <r>
    <x v="0"/>
    <x v="4"/>
    <x v="4"/>
    <x v="1"/>
    <x v="100"/>
  </r>
  <r>
    <x v="0"/>
    <x v="4"/>
    <x v="4"/>
    <x v="2"/>
    <x v="29"/>
  </r>
  <r>
    <x v="0"/>
    <x v="4"/>
    <x v="4"/>
    <x v="3"/>
    <x v="61"/>
  </r>
  <r>
    <x v="0"/>
    <x v="5"/>
    <x v="4"/>
    <x v="1"/>
    <x v="79"/>
  </r>
  <r>
    <x v="0"/>
    <x v="5"/>
    <x v="4"/>
    <x v="2"/>
    <x v="10"/>
  </r>
  <r>
    <x v="0"/>
    <x v="5"/>
    <x v="4"/>
    <x v="3"/>
    <x v="18"/>
  </r>
  <r>
    <x v="0"/>
    <x v="5"/>
    <x v="4"/>
    <x v="0"/>
    <x v="0"/>
  </r>
  <r>
    <x v="0"/>
    <x v="5"/>
    <x v="4"/>
    <x v="1"/>
    <x v="79"/>
  </r>
  <r>
    <x v="0"/>
    <x v="5"/>
    <x v="4"/>
    <x v="2"/>
    <x v="10"/>
  </r>
  <r>
    <x v="0"/>
    <x v="5"/>
    <x v="4"/>
    <x v="3"/>
    <x v="18"/>
  </r>
  <r>
    <x v="0"/>
    <x v="6"/>
    <x v="4"/>
    <x v="1"/>
    <x v="29"/>
  </r>
  <r>
    <x v="0"/>
    <x v="6"/>
    <x v="4"/>
    <x v="2"/>
    <x v="42"/>
  </r>
  <r>
    <x v="0"/>
    <x v="6"/>
    <x v="4"/>
    <x v="3"/>
    <x v="105"/>
  </r>
  <r>
    <x v="0"/>
    <x v="6"/>
    <x v="4"/>
    <x v="0"/>
    <x v="0"/>
  </r>
  <r>
    <x v="0"/>
    <x v="6"/>
    <x v="4"/>
    <x v="1"/>
    <x v="29"/>
  </r>
  <r>
    <x v="0"/>
    <x v="6"/>
    <x v="4"/>
    <x v="2"/>
    <x v="42"/>
  </r>
  <r>
    <x v="0"/>
    <x v="6"/>
    <x v="4"/>
    <x v="3"/>
    <x v="105"/>
  </r>
  <r>
    <x v="0"/>
    <x v="7"/>
    <x v="4"/>
    <x v="1"/>
    <x v="9"/>
  </r>
  <r>
    <x v="0"/>
    <x v="7"/>
    <x v="4"/>
    <x v="2"/>
    <x v="42"/>
  </r>
  <r>
    <x v="0"/>
    <x v="7"/>
    <x v="4"/>
    <x v="3"/>
    <x v="127"/>
  </r>
  <r>
    <x v="0"/>
    <x v="7"/>
    <x v="4"/>
    <x v="0"/>
    <x v="0"/>
  </r>
  <r>
    <x v="0"/>
    <x v="7"/>
    <x v="4"/>
    <x v="1"/>
    <x v="9"/>
  </r>
  <r>
    <x v="0"/>
    <x v="7"/>
    <x v="4"/>
    <x v="2"/>
    <x v="42"/>
  </r>
  <r>
    <x v="0"/>
    <x v="7"/>
    <x v="4"/>
    <x v="3"/>
    <x v="127"/>
  </r>
  <r>
    <x v="0"/>
    <x v="8"/>
    <x v="4"/>
    <x v="1"/>
    <x v="50"/>
  </r>
  <r>
    <x v="0"/>
    <x v="8"/>
    <x v="4"/>
    <x v="2"/>
    <x v="19"/>
  </r>
  <r>
    <x v="0"/>
    <x v="8"/>
    <x v="4"/>
    <x v="3"/>
    <x v="133"/>
  </r>
  <r>
    <x v="0"/>
    <x v="8"/>
    <x v="4"/>
    <x v="0"/>
    <x v="0"/>
  </r>
  <r>
    <x v="0"/>
    <x v="8"/>
    <x v="4"/>
    <x v="1"/>
    <x v="50"/>
  </r>
  <r>
    <x v="0"/>
    <x v="8"/>
    <x v="4"/>
    <x v="2"/>
    <x v="19"/>
  </r>
  <r>
    <x v="0"/>
    <x v="8"/>
    <x v="4"/>
    <x v="3"/>
    <x v="133"/>
  </r>
  <r>
    <x v="0"/>
    <x v="9"/>
    <x v="4"/>
    <x v="1"/>
    <x v="134"/>
  </r>
  <r>
    <x v="0"/>
    <x v="9"/>
    <x v="4"/>
    <x v="2"/>
    <x v="22"/>
  </r>
  <r>
    <x v="0"/>
    <x v="9"/>
    <x v="4"/>
    <x v="3"/>
    <x v="107"/>
  </r>
  <r>
    <x v="0"/>
    <x v="9"/>
    <x v="4"/>
    <x v="0"/>
    <x v="0"/>
  </r>
  <r>
    <x v="0"/>
    <x v="9"/>
    <x v="4"/>
    <x v="1"/>
    <x v="134"/>
  </r>
  <r>
    <x v="0"/>
    <x v="9"/>
    <x v="4"/>
    <x v="2"/>
    <x v="22"/>
  </r>
  <r>
    <x v="0"/>
    <x v="9"/>
    <x v="4"/>
    <x v="3"/>
    <x v="107"/>
  </r>
  <r>
    <x v="0"/>
    <x v="9"/>
    <x v="4"/>
    <x v="0"/>
    <x v="0"/>
  </r>
  <r>
    <x v="0"/>
    <x v="10"/>
    <x v="4"/>
    <x v="1"/>
    <x v="135"/>
  </r>
  <r>
    <x v="0"/>
    <x v="10"/>
    <x v="4"/>
    <x v="2"/>
    <x v="29"/>
  </r>
  <r>
    <x v="0"/>
    <x v="10"/>
    <x v="4"/>
    <x v="3"/>
    <x v="102"/>
  </r>
  <r>
    <x v="0"/>
    <x v="10"/>
    <x v="4"/>
    <x v="0"/>
    <x v="0"/>
  </r>
  <r>
    <x v="0"/>
    <x v="10"/>
    <x v="4"/>
    <x v="1"/>
    <x v="135"/>
  </r>
  <r>
    <x v="0"/>
    <x v="10"/>
    <x v="4"/>
    <x v="2"/>
    <x v="29"/>
  </r>
  <r>
    <x v="0"/>
    <x v="10"/>
    <x v="4"/>
    <x v="3"/>
    <x v="102"/>
  </r>
  <r>
    <x v="0"/>
    <x v="11"/>
    <x v="4"/>
    <x v="1"/>
    <x v="30"/>
  </r>
  <r>
    <x v="0"/>
    <x v="11"/>
    <x v="4"/>
    <x v="2"/>
    <x v="19"/>
  </r>
  <r>
    <x v="0"/>
    <x v="11"/>
    <x v="4"/>
    <x v="3"/>
    <x v="136"/>
  </r>
  <r>
    <x v="0"/>
    <x v="11"/>
    <x v="4"/>
    <x v="0"/>
    <x v="0"/>
  </r>
  <r>
    <x v="0"/>
    <x v="11"/>
    <x v="4"/>
    <x v="1"/>
    <x v="30"/>
  </r>
  <r>
    <x v="0"/>
    <x v="11"/>
    <x v="4"/>
    <x v="2"/>
    <x v="19"/>
  </r>
  <r>
    <x v="0"/>
    <x v="11"/>
    <x v="4"/>
    <x v="3"/>
    <x v="136"/>
  </r>
  <r>
    <x v="0"/>
    <x v="12"/>
    <x v="4"/>
    <x v="1"/>
    <x v="137"/>
  </r>
  <r>
    <x v="0"/>
    <x v="12"/>
    <x v="4"/>
    <x v="2"/>
    <x v="22"/>
  </r>
  <r>
    <x v="0"/>
    <x v="12"/>
    <x v="4"/>
    <x v="3"/>
    <x v="40"/>
  </r>
  <r>
    <x v="0"/>
    <x v="12"/>
    <x v="4"/>
    <x v="0"/>
    <x v="0"/>
  </r>
  <r>
    <x v="0"/>
    <x v="12"/>
    <x v="4"/>
    <x v="1"/>
    <x v="137"/>
  </r>
  <r>
    <x v="0"/>
    <x v="12"/>
    <x v="4"/>
    <x v="2"/>
    <x v="22"/>
  </r>
  <r>
    <x v="0"/>
    <x v="12"/>
    <x v="4"/>
    <x v="3"/>
    <x v="40"/>
  </r>
  <r>
    <x v="0"/>
    <x v="13"/>
    <x v="4"/>
    <x v="1"/>
    <x v="79"/>
  </r>
  <r>
    <x v="0"/>
    <x v="13"/>
    <x v="4"/>
    <x v="2"/>
    <x v="2"/>
  </r>
  <r>
    <x v="0"/>
    <x v="13"/>
    <x v="4"/>
    <x v="3"/>
    <x v="6"/>
  </r>
  <r>
    <x v="0"/>
    <x v="13"/>
    <x v="4"/>
    <x v="0"/>
    <x v="0"/>
  </r>
  <r>
    <x v="0"/>
    <x v="13"/>
    <x v="4"/>
    <x v="1"/>
    <x v="79"/>
  </r>
  <r>
    <x v="0"/>
    <x v="13"/>
    <x v="4"/>
    <x v="2"/>
    <x v="2"/>
  </r>
  <r>
    <x v="0"/>
    <x v="13"/>
    <x v="4"/>
    <x v="3"/>
    <x v="6"/>
  </r>
  <r>
    <x v="0"/>
    <x v="14"/>
    <x v="4"/>
    <x v="1"/>
    <x v="66"/>
  </r>
  <r>
    <x v="0"/>
    <x v="14"/>
    <x v="4"/>
    <x v="2"/>
    <x v="13"/>
  </r>
  <r>
    <x v="0"/>
    <x v="14"/>
    <x v="4"/>
    <x v="3"/>
    <x v="138"/>
  </r>
  <r>
    <x v="0"/>
    <x v="14"/>
    <x v="4"/>
    <x v="0"/>
    <x v="0"/>
  </r>
  <r>
    <x v="0"/>
    <x v="14"/>
    <x v="4"/>
    <x v="0"/>
    <x v="0"/>
  </r>
  <r>
    <x v="0"/>
    <x v="14"/>
    <x v="4"/>
    <x v="1"/>
    <x v="66"/>
  </r>
  <r>
    <x v="0"/>
    <x v="14"/>
    <x v="4"/>
    <x v="2"/>
    <x v="13"/>
  </r>
  <r>
    <x v="0"/>
    <x v="14"/>
    <x v="4"/>
    <x v="3"/>
    <x v="138"/>
  </r>
  <r>
    <x v="0"/>
    <x v="14"/>
    <x v="4"/>
    <x v="0"/>
    <x v="0"/>
  </r>
  <r>
    <x v="0"/>
    <x v="15"/>
    <x v="4"/>
    <x v="1"/>
    <x v="113"/>
  </r>
  <r>
    <x v="0"/>
    <x v="15"/>
    <x v="4"/>
    <x v="2"/>
    <x v="25"/>
  </r>
  <r>
    <x v="0"/>
    <x v="15"/>
    <x v="4"/>
    <x v="3"/>
    <x v="97"/>
  </r>
  <r>
    <x v="0"/>
    <x v="15"/>
    <x v="4"/>
    <x v="0"/>
    <x v="0"/>
  </r>
  <r>
    <x v="0"/>
    <x v="15"/>
    <x v="4"/>
    <x v="1"/>
    <x v="113"/>
  </r>
  <r>
    <x v="0"/>
    <x v="15"/>
    <x v="4"/>
    <x v="2"/>
    <x v="25"/>
  </r>
  <r>
    <x v="0"/>
    <x v="15"/>
    <x v="4"/>
    <x v="3"/>
    <x v="97"/>
  </r>
  <r>
    <x v="0"/>
    <x v="16"/>
    <x v="4"/>
    <x v="1"/>
    <x v="97"/>
  </r>
  <r>
    <x v="0"/>
    <x v="16"/>
    <x v="4"/>
    <x v="2"/>
    <x v="22"/>
  </r>
  <r>
    <x v="0"/>
    <x v="16"/>
    <x v="4"/>
    <x v="3"/>
    <x v="106"/>
  </r>
  <r>
    <x v="0"/>
    <x v="16"/>
    <x v="4"/>
    <x v="0"/>
    <x v="0"/>
  </r>
  <r>
    <x v="0"/>
    <x v="16"/>
    <x v="4"/>
    <x v="1"/>
    <x v="97"/>
  </r>
  <r>
    <x v="0"/>
    <x v="16"/>
    <x v="4"/>
    <x v="2"/>
    <x v="22"/>
  </r>
  <r>
    <x v="0"/>
    <x v="16"/>
    <x v="4"/>
    <x v="3"/>
    <x v="106"/>
  </r>
  <r>
    <x v="0"/>
    <x v="17"/>
    <x v="4"/>
    <x v="1"/>
    <x v="139"/>
  </r>
  <r>
    <x v="0"/>
    <x v="17"/>
    <x v="4"/>
    <x v="2"/>
    <x v="42"/>
  </r>
  <r>
    <x v="0"/>
    <x v="17"/>
    <x v="4"/>
    <x v="3"/>
    <x v="140"/>
  </r>
  <r>
    <x v="0"/>
    <x v="17"/>
    <x v="4"/>
    <x v="0"/>
    <x v="0"/>
  </r>
  <r>
    <x v="0"/>
    <x v="17"/>
    <x v="4"/>
    <x v="1"/>
    <x v="139"/>
  </r>
  <r>
    <x v="0"/>
    <x v="17"/>
    <x v="4"/>
    <x v="2"/>
    <x v="42"/>
  </r>
  <r>
    <x v="0"/>
    <x v="17"/>
    <x v="4"/>
    <x v="3"/>
    <x v="140"/>
  </r>
  <r>
    <x v="0"/>
    <x v="18"/>
    <x v="4"/>
    <x v="1"/>
    <x v="78"/>
  </r>
  <r>
    <x v="0"/>
    <x v="18"/>
    <x v="4"/>
    <x v="2"/>
    <x v="19"/>
  </r>
  <r>
    <x v="0"/>
    <x v="18"/>
    <x v="4"/>
    <x v="3"/>
    <x v="141"/>
  </r>
  <r>
    <x v="0"/>
    <x v="18"/>
    <x v="4"/>
    <x v="0"/>
    <x v="0"/>
  </r>
  <r>
    <x v="0"/>
    <x v="18"/>
    <x v="4"/>
    <x v="1"/>
    <x v="78"/>
  </r>
  <r>
    <x v="0"/>
    <x v="18"/>
    <x v="4"/>
    <x v="2"/>
    <x v="19"/>
  </r>
  <r>
    <x v="0"/>
    <x v="18"/>
    <x v="4"/>
    <x v="3"/>
    <x v="141"/>
  </r>
  <r>
    <x v="0"/>
    <x v="19"/>
    <x v="4"/>
    <x v="1"/>
    <x v="119"/>
  </r>
  <r>
    <x v="0"/>
    <x v="19"/>
    <x v="4"/>
    <x v="2"/>
    <x v="42"/>
  </r>
  <r>
    <x v="0"/>
    <x v="19"/>
    <x v="4"/>
    <x v="3"/>
    <x v="42"/>
  </r>
  <r>
    <x v="0"/>
    <x v="19"/>
    <x v="4"/>
    <x v="0"/>
    <x v="0"/>
  </r>
  <r>
    <x v="0"/>
    <x v="19"/>
    <x v="4"/>
    <x v="1"/>
    <x v="119"/>
  </r>
  <r>
    <x v="0"/>
    <x v="19"/>
    <x v="4"/>
    <x v="2"/>
    <x v="42"/>
  </r>
  <r>
    <x v="0"/>
    <x v="19"/>
    <x v="4"/>
    <x v="3"/>
    <x v="42"/>
  </r>
  <r>
    <x v="0"/>
    <x v="20"/>
    <x v="4"/>
    <x v="1"/>
    <x v="58"/>
  </r>
  <r>
    <x v="0"/>
    <x v="20"/>
    <x v="4"/>
    <x v="2"/>
    <x v="16"/>
  </r>
  <r>
    <x v="0"/>
    <x v="20"/>
    <x v="4"/>
    <x v="3"/>
    <x v="44"/>
  </r>
  <r>
    <x v="0"/>
    <x v="20"/>
    <x v="4"/>
    <x v="0"/>
    <x v="0"/>
  </r>
  <r>
    <x v="0"/>
    <x v="20"/>
    <x v="4"/>
    <x v="1"/>
    <x v="58"/>
  </r>
  <r>
    <x v="0"/>
    <x v="20"/>
    <x v="4"/>
    <x v="2"/>
    <x v="16"/>
  </r>
  <r>
    <x v="0"/>
    <x v="20"/>
    <x v="4"/>
    <x v="3"/>
    <x v="44"/>
  </r>
  <r>
    <x v="0"/>
    <x v="21"/>
    <x v="4"/>
    <x v="1"/>
    <x v="6"/>
  </r>
  <r>
    <x v="0"/>
    <x v="21"/>
    <x v="4"/>
    <x v="2"/>
    <x v="7"/>
  </r>
  <r>
    <x v="0"/>
    <x v="21"/>
    <x v="4"/>
    <x v="3"/>
    <x v="76"/>
  </r>
  <r>
    <x v="0"/>
    <x v="21"/>
    <x v="4"/>
    <x v="0"/>
    <x v="0"/>
  </r>
  <r>
    <x v="0"/>
    <x v="21"/>
    <x v="4"/>
    <x v="1"/>
    <x v="6"/>
  </r>
  <r>
    <x v="0"/>
    <x v="21"/>
    <x v="4"/>
    <x v="2"/>
    <x v="7"/>
  </r>
  <r>
    <x v="0"/>
    <x v="21"/>
    <x v="4"/>
    <x v="3"/>
    <x v="76"/>
  </r>
  <r>
    <x v="0"/>
    <x v="22"/>
    <x v="4"/>
    <x v="1"/>
    <x v="62"/>
  </r>
  <r>
    <x v="0"/>
    <x v="22"/>
    <x v="4"/>
    <x v="2"/>
    <x v="23"/>
  </r>
  <r>
    <x v="0"/>
    <x v="22"/>
    <x v="4"/>
    <x v="3"/>
    <x v="142"/>
  </r>
  <r>
    <x v="0"/>
    <x v="22"/>
    <x v="4"/>
    <x v="0"/>
    <x v="0"/>
  </r>
  <r>
    <x v="0"/>
    <x v="22"/>
    <x v="4"/>
    <x v="1"/>
    <x v="62"/>
  </r>
  <r>
    <x v="0"/>
    <x v="22"/>
    <x v="4"/>
    <x v="2"/>
    <x v="23"/>
  </r>
  <r>
    <x v="0"/>
    <x v="22"/>
    <x v="4"/>
    <x v="3"/>
    <x v="142"/>
  </r>
  <r>
    <x v="0"/>
    <x v="23"/>
    <x v="4"/>
    <x v="1"/>
    <x v="72"/>
  </r>
  <r>
    <x v="0"/>
    <x v="23"/>
    <x v="4"/>
    <x v="2"/>
    <x v="7"/>
  </r>
  <r>
    <x v="0"/>
    <x v="23"/>
    <x v="4"/>
    <x v="3"/>
    <x v="143"/>
  </r>
  <r>
    <x v="0"/>
    <x v="23"/>
    <x v="4"/>
    <x v="0"/>
    <x v="0"/>
  </r>
  <r>
    <x v="0"/>
    <x v="23"/>
    <x v="4"/>
    <x v="1"/>
    <x v="72"/>
  </r>
  <r>
    <x v="0"/>
    <x v="23"/>
    <x v="4"/>
    <x v="2"/>
    <x v="7"/>
  </r>
  <r>
    <x v="0"/>
    <x v="23"/>
    <x v="4"/>
    <x v="3"/>
    <x v="143"/>
  </r>
  <r>
    <x v="0"/>
    <x v="23"/>
    <x v="4"/>
    <x v="0"/>
    <x v="0"/>
  </r>
  <r>
    <x v="0"/>
    <x v="24"/>
    <x v="4"/>
    <x v="1"/>
    <x v="23"/>
  </r>
  <r>
    <x v="0"/>
    <x v="24"/>
    <x v="4"/>
    <x v="2"/>
    <x v="7"/>
  </r>
  <r>
    <x v="0"/>
    <x v="24"/>
    <x v="4"/>
    <x v="3"/>
    <x v="144"/>
  </r>
  <r>
    <x v="0"/>
    <x v="24"/>
    <x v="4"/>
    <x v="0"/>
    <x v="0"/>
  </r>
  <r>
    <x v="0"/>
    <x v="24"/>
    <x v="4"/>
    <x v="1"/>
    <x v="23"/>
  </r>
  <r>
    <x v="0"/>
    <x v="24"/>
    <x v="4"/>
    <x v="2"/>
    <x v="7"/>
  </r>
  <r>
    <x v="0"/>
    <x v="24"/>
    <x v="4"/>
    <x v="3"/>
    <x v="144"/>
  </r>
  <r>
    <x v="0"/>
    <x v="25"/>
    <x v="4"/>
    <x v="1"/>
    <x v="74"/>
  </r>
  <r>
    <x v="0"/>
    <x v="25"/>
    <x v="4"/>
    <x v="2"/>
    <x v="25"/>
  </r>
  <r>
    <x v="0"/>
    <x v="25"/>
    <x v="4"/>
    <x v="3"/>
    <x v="127"/>
  </r>
  <r>
    <x v="0"/>
    <x v="25"/>
    <x v="4"/>
    <x v="0"/>
    <x v="0"/>
  </r>
  <r>
    <x v="0"/>
    <x v="25"/>
    <x v="4"/>
    <x v="1"/>
    <x v="74"/>
  </r>
  <r>
    <x v="0"/>
    <x v="25"/>
    <x v="4"/>
    <x v="2"/>
    <x v="25"/>
  </r>
  <r>
    <x v="0"/>
    <x v="25"/>
    <x v="4"/>
    <x v="3"/>
    <x v="127"/>
  </r>
  <r>
    <x v="0"/>
    <x v="26"/>
    <x v="4"/>
    <x v="1"/>
    <x v="101"/>
  </r>
  <r>
    <x v="0"/>
    <x v="26"/>
    <x v="4"/>
    <x v="2"/>
    <x v="29"/>
  </r>
  <r>
    <x v="0"/>
    <x v="26"/>
    <x v="4"/>
    <x v="3"/>
    <x v="49"/>
  </r>
  <r>
    <x v="0"/>
    <x v="26"/>
    <x v="4"/>
    <x v="0"/>
    <x v="0"/>
  </r>
  <r>
    <x v="0"/>
    <x v="26"/>
    <x v="4"/>
    <x v="1"/>
    <x v="101"/>
  </r>
  <r>
    <x v="0"/>
    <x v="26"/>
    <x v="4"/>
    <x v="2"/>
    <x v="29"/>
  </r>
  <r>
    <x v="0"/>
    <x v="26"/>
    <x v="4"/>
    <x v="3"/>
    <x v="49"/>
  </r>
  <r>
    <x v="0"/>
    <x v="27"/>
    <x v="4"/>
    <x v="1"/>
    <x v="73"/>
  </r>
  <r>
    <x v="0"/>
    <x v="27"/>
    <x v="4"/>
    <x v="2"/>
    <x v="29"/>
  </r>
  <r>
    <x v="0"/>
    <x v="27"/>
    <x v="4"/>
    <x v="3"/>
    <x v="68"/>
  </r>
  <r>
    <x v="0"/>
    <x v="27"/>
    <x v="4"/>
    <x v="0"/>
    <x v="0"/>
  </r>
  <r>
    <x v="0"/>
    <x v="27"/>
    <x v="4"/>
    <x v="1"/>
    <x v="73"/>
  </r>
  <r>
    <x v="0"/>
    <x v="27"/>
    <x v="4"/>
    <x v="2"/>
    <x v="29"/>
  </r>
  <r>
    <x v="0"/>
    <x v="27"/>
    <x v="4"/>
    <x v="3"/>
    <x v="68"/>
  </r>
  <r>
    <x v="0"/>
    <x v="28"/>
    <x v="4"/>
    <x v="1"/>
    <x v="105"/>
  </r>
  <r>
    <x v="0"/>
    <x v="28"/>
    <x v="4"/>
    <x v="2"/>
    <x v="16"/>
  </r>
  <r>
    <x v="0"/>
    <x v="28"/>
    <x v="4"/>
    <x v="3"/>
    <x v="23"/>
  </r>
  <r>
    <x v="0"/>
    <x v="28"/>
    <x v="4"/>
    <x v="0"/>
    <x v="0"/>
  </r>
  <r>
    <x v="0"/>
    <x v="28"/>
    <x v="4"/>
    <x v="1"/>
    <x v="105"/>
  </r>
  <r>
    <x v="0"/>
    <x v="28"/>
    <x v="4"/>
    <x v="2"/>
    <x v="16"/>
  </r>
  <r>
    <x v="0"/>
    <x v="28"/>
    <x v="4"/>
    <x v="3"/>
    <x v="23"/>
  </r>
  <r>
    <x v="0"/>
    <x v="29"/>
    <x v="4"/>
    <x v="1"/>
    <x v="66"/>
  </r>
  <r>
    <x v="0"/>
    <x v="29"/>
    <x v="4"/>
    <x v="2"/>
    <x v="29"/>
  </r>
  <r>
    <x v="0"/>
    <x v="29"/>
    <x v="4"/>
    <x v="3"/>
    <x v="54"/>
  </r>
  <r>
    <x v="0"/>
    <x v="29"/>
    <x v="4"/>
    <x v="0"/>
    <x v="0"/>
  </r>
  <r>
    <x v="0"/>
    <x v="29"/>
    <x v="4"/>
    <x v="1"/>
    <x v="66"/>
  </r>
  <r>
    <x v="0"/>
    <x v="29"/>
    <x v="4"/>
    <x v="2"/>
    <x v="29"/>
  </r>
  <r>
    <x v="0"/>
    <x v="29"/>
    <x v="4"/>
    <x v="3"/>
    <x v="54"/>
  </r>
  <r>
    <x v="0"/>
    <x v="30"/>
    <x v="4"/>
    <x v="1"/>
    <x v="110"/>
  </r>
  <r>
    <x v="0"/>
    <x v="30"/>
    <x v="4"/>
    <x v="2"/>
    <x v="25"/>
  </r>
  <r>
    <x v="0"/>
    <x v="30"/>
    <x v="4"/>
    <x v="3"/>
    <x v="145"/>
  </r>
  <r>
    <x v="0"/>
    <x v="30"/>
    <x v="4"/>
    <x v="0"/>
    <x v="0"/>
  </r>
  <r>
    <x v="0"/>
    <x v="30"/>
    <x v="4"/>
    <x v="1"/>
    <x v="110"/>
  </r>
  <r>
    <x v="0"/>
    <x v="30"/>
    <x v="4"/>
    <x v="2"/>
    <x v="25"/>
  </r>
  <r>
    <x v="0"/>
    <x v="30"/>
    <x v="4"/>
    <x v="3"/>
    <x v="145"/>
  </r>
  <r>
    <x v="0"/>
    <x v="0"/>
    <x v="5"/>
    <x v="0"/>
    <x v="0"/>
  </r>
  <r>
    <x v="0"/>
    <x v="0"/>
    <x v="5"/>
    <x v="1"/>
    <x v="2"/>
  </r>
  <r>
    <x v="0"/>
    <x v="0"/>
    <x v="5"/>
    <x v="2"/>
    <x v="23"/>
  </r>
  <r>
    <x v="0"/>
    <x v="0"/>
    <x v="5"/>
    <x v="3"/>
    <x v="79"/>
  </r>
  <r>
    <x v="0"/>
    <x v="0"/>
    <x v="5"/>
    <x v="0"/>
    <x v="0"/>
  </r>
  <r>
    <x v="0"/>
    <x v="0"/>
    <x v="5"/>
    <x v="1"/>
    <x v="2"/>
  </r>
  <r>
    <x v="0"/>
    <x v="0"/>
    <x v="5"/>
    <x v="2"/>
    <x v="23"/>
  </r>
  <r>
    <x v="0"/>
    <x v="0"/>
    <x v="5"/>
    <x v="3"/>
    <x v="79"/>
  </r>
  <r>
    <x v="0"/>
    <x v="0"/>
    <x v="5"/>
    <x v="0"/>
    <x v="0"/>
  </r>
  <r>
    <x v="0"/>
    <x v="1"/>
    <x v="5"/>
    <x v="1"/>
    <x v="100"/>
  </r>
  <r>
    <x v="0"/>
    <x v="1"/>
    <x v="5"/>
    <x v="2"/>
    <x v="2"/>
  </r>
  <r>
    <x v="0"/>
    <x v="1"/>
    <x v="5"/>
    <x v="3"/>
    <x v="146"/>
  </r>
  <r>
    <x v="0"/>
    <x v="1"/>
    <x v="5"/>
    <x v="0"/>
    <x v="0"/>
  </r>
  <r>
    <x v="0"/>
    <x v="1"/>
    <x v="5"/>
    <x v="1"/>
    <x v="100"/>
  </r>
  <r>
    <x v="0"/>
    <x v="1"/>
    <x v="5"/>
    <x v="2"/>
    <x v="2"/>
  </r>
  <r>
    <x v="0"/>
    <x v="1"/>
    <x v="5"/>
    <x v="3"/>
    <x v="146"/>
  </r>
  <r>
    <x v="0"/>
    <x v="2"/>
    <x v="5"/>
    <x v="1"/>
    <x v="21"/>
  </r>
  <r>
    <x v="0"/>
    <x v="2"/>
    <x v="5"/>
    <x v="2"/>
    <x v="16"/>
  </r>
  <r>
    <x v="0"/>
    <x v="2"/>
    <x v="5"/>
    <x v="3"/>
    <x v="23"/>
  </r>
  <r>
    <x v="0"/>
    <x v="2"/>
    <x v="5"/>
    <x v="0"/>
    <x v="0"/>
  </r>
  <r>
    <x v="0"/>
    <x v="2"/>
    <x v="5"/>
    <x v="1"/>
    <x v="21"/>
  </r>
  <r>
    <x v="0"/>
    <x v="2"/>
    <x v="5"/>
    <x v="2"/>
    <x v="16"/>
  </r>
  <r>
    <x v="0"/>
    <x v="2"/>
    <x v="5"/>
    <x v="3"/>
    <x v="23"/>
  </r>
  <r>
    <x v="0"/>
    <x v="3"/>
    <x v="5"/>
    <x v="1"/>
    <x v="2"/>
  </r>
  <r>
    <x v="0"/>
    <x v="3"/>
    <x v="5"/>
    <x v="2"/>
    <x v="13"/>
  </r>
  <r>
    <x v="0"/>
    <x v="3"/>
    <x v="5"/>
    <x v="3"/>
    <x v="21"/>
  </r>
  <r>
    <x v="0"/>
    <x v="3"/>
    <x v="5"/>
    <x v="0"/>
    <x v="0"/>
  </r>
  <r>
    <x v="0"/>
    <x v="3"/>
    <x v="5"/>
    <x v="1"/>
    <x v="2"/>
  </r>
  <r>
    <x v="0"/>
    <x v="3"/>
    <x v="5"/>
    <x v="2"/>
    <x v="13"/>
  </r>
  <r>
    <x v="0"/>
    <x v="3"/>
    <x v="5"/>
    <x v="3"/>
    <x v="21"/>
  </r>
  <r>
    <x v="0"/>
    <x v="4"/>
    <x v="5"/>
    <x v="1"/>
    <x v="95"/>
  </r>
  <r>
    <x v="0"/>
    <x v="4"/>
    <x v="5"/>
    <x v="2"/>
    <x v="29"/>
  </r>
  <r>
    <x v="0"/>
    <x v="4"/>
    <x v="5"/>
    <x v="3"/>
    <x v="147"/>
  </r>
  <r>
    <x v="0"/>
    <x v="4"/>
    <x v="5"/>
    <x v="0"/>
    <x v="0"/>
  </r>
  <r>
    <x v="0"/>
    <x v="4"/>
    <x v="5"/>
    <x v="1"/>
    <x v="95"/>
  </r>
  <r>
    <x v="0"/>
    <x v="4"/>
    <x v="5"/>
    <x v="2"/>
    <x v="29"/>
  </r>
  <r>
    <x v="0"/>
    <x v="4"/>
    <x v="5"/>
    <x v="3"/>
    <x v="147"/>
  </r>
  <r>
    <x v="0"/>
    <x v="5"/>
    <x v="5"/>
    <x v="1"/>
    <x v="82"/>
  </r>
  <r>
    <x v="0"/>
    <x v="5"/>
    <x v="5"/>
    <x v="2"/>
    <x v="19"/>
  </r>
  <r>
    <x v="0"/>
    <x v="5"/>
    <x v="5"/>
    <x v="3"/>
    <x v="148"/>
  </r>
  <r>
    <x v="0"/>
    <x v="5"/>
    <x v="5"/>
    <x v="0"/>
    <x v="0"/>
  </r>
  <r>
    <x v="0"/>
    <x v="5"/>
    <x v="5"/>
    <x v="1"/>
    <x v="82"/>
  </r>
  <r>
    <x v="0"/>
    <x v="5"/>
    <x v="5"/>
    <x v="2"/>
    <x v="19"/>
  </r>
  <r>
    <x v="0"/>
    <x v="5"/>
    <x v="5"/>
    <x v="3"/>
    <x v="148"/>
  </r>
  <r>
    <x v="0"/>
    <x v="6"/>
    <x v="5"/>
    <x v="1"/>
    <x v="86"/>
  </r>
  <r>
    <x v="0"/>
    <x v="6"/>
    <x v="5"/>
    <x v="2"/>
    <x v="2"/>
  </r>
  <r>
    <x v="0"/>
    <x v="6"/>
    <x v="5"/>
    <x v="3"/>
    <x v="70"/>
  </r>
  <r>
    <x v="0"/>
    <x v="6"/>
    <x v="5"/>
    <x v="0"/>
    <x v="0"/>
  </r>
  <r>
    <x v="0"/>
    <x v="6"/>
    <x v="5"/>
    <x v="1"/>
    <x v="86"/>
  </r>
  <r>
    <x v="0"/>
    <x v="6"/>
    <x v="5"/>
    <x v="2"/>
    <x v="2"/>
  </r>
  <r>
    <x v="0"/>
    <x v="6"/>
    <x v="5"/>
    <x v="3"/>
    <x v="70"/>
  </r>
  <r>
    <x v="0"/>
    <x v="6"/>
    <x v="5"/>
    <x v="0"/>
    <x v="0"/>
  </r>
  <r>
    <x v="0"/>
    <x v="7"/>
    <x v="5"/>
    <x v="1"/>
    <x v="33"/>
  </r>
  <r>
    <x v="0"/>
    <x v="7"/>
    <x v="5"/>
    <x v="2"/>
    <x v="22"/>
  </r>
  <r>
    <x v="0"/>
    <x v="7"/>
    <x v="5"/>
    <x v="3"/>
    <x v="76"/>
  </r>
  <r>
    <x v="0"/>
    <x v="7"/>
    <x v="5"/>
    <x v="0"/>
    <x v="0"/>
  </r>
  <r>
    <x v="0"/>
    <x v="7"/>
    <x v="5"/>
    <x v="1"/>
    <x v="33"/>
  </r>
  <r>
    <x v="0"/>
    <x v="7"/>
    <x v="5"/>
    <x v="2"/>
    <x v="22"/>
  </r>
  <r>
    <x v="0"/>
    <x v="7"/>
    <x v="5"/>
    <x v="3"/>
    <x v="76"/>
  </r>
  <r>
    <x v="0"/>
    <x v="8"/>
    <x v="5"/>
    <x v="1"/>
    <x v="104"/>
  </r>
  <r>
    <x v="0"/>
    <x v="8"/>
    <x v="5"/>
    <x v="2"/>
    <x v="19"/>
  </r>
  <r>
    <x v="0"/>
    <x v="8"/>
    <x v="5"/>
    <x v="3"/>
    <x v="149"/>
  </r>
  <r>
    <x v="0"/>
    <x v="8"/>
    <x v="5"/>
    <x v="0"/>
    <x v="0"/>
  </r>
  <r>
    <x v="0"/>
    <x v="8"/>
    <x v="5"/>
    <x v="1"/>
    <x v="104"/>
  </r>
  <r>
    <x v="0"/>
    <x v="8"/>
    <x v="5"/>
    <x v="2"/>
    <x v="19"/>
  </r>
  <r>
    <x v="0"/>
    <x v="8"/>
    <x v="5"/>
    <x v="3"/>
    <x v="149"/>
  </r>
  <r>
    <x v="0"/>
    <x v="9"/>
    <x v="5"/>
    <x v="1"/>
    <x v="72"/>
  </r>
  <r>
    <x v="0"/>
    <x v="9"/>
    <x v="5"/>
    <x v="2"/>
    <x v="13"/>
  </r>
  <r>
    <x v="0"/>
    <x v="9"/>
    <x v="5"/>
    <x v="3"/>
    <x v="64"/>
  </r>
  <r>
    <x v="0"/>
    <x v="9"/>
    <x v="5"/>
    <x v="0"/>
    <x v="0"/>
  </r>
  <r>
    <x v="0"/>
    <x v="9"/>
    <x v="5"/>
    <x v="1"/>
    <x v="72"/>
  </r>
  <r>
    <x v="0"/>
    <x v="9"/>
    <x v="5"/>
    <x v="2"/>
    <x v="13"/>
  </r>
  <r>
    <x v="0"/>
    <x v="9"/>
    <x v="5"/>
    <x v="3"/>
    <x v="64"/>
  </r>
  <r>
    <x v="0"/>
    <x v="10"/>
    <x v="5"/>
    <x v="1"/>
    <x v="127"/>
  </r>
  <r>
    <x v="0"/>
    <x v="10"/>
    <x v="5"/>
    <x v="2"/>
    <x v="42"/>
  </r>
  <r>
    <x v="0"/>
    <x v="10"/>
    <x v="5"/>
    <x v="3"/>
    <x v="23"/>
  </r>
  <r>
    <x v="0"/>
    <x v="10"/>
    <x v="5"/>
    <x v="0"/>
    <x v="0"/>
  </r>
  <r>
    <x v="0"/>
    <x v="10"/>
    <x v="5"/>
    <x v="1"/>
    <x v="127"/>
  </r>
  <r>
    <x v="0"/>
    <x v="10"/>
    <x v="5"/>
    <x v="2"/>
    <x v="42"/>
  </r>
  <r>
    <x v="0"/>
    <x v="10"/>
    <x v="5"/>
    <x v="3"/>
    <x v="23"/>
  </r>
  <r>
    <x v="0"/>
    <x v="11"/>
    <x v="5"/>
    <x v="1"/>
    <x v="23"/>
  </r>
  <r>
    <x v="0"/>
    <x v="11"/>
    <x v="5"/>
    <x v="2"/>
    <x v="2"/>
  </r>
  <r>
    <x v="0"/>
    <x v="11"/>
    <x v="5"/>
    <x v="3"/>
    <x v="94"/>
  </r>
  <r>
    <x v="0"/>
    <x v="11"/>
    <x v="5"/>
    <x v="0"/>
    <x v="0"/>
  </r>
  <r>
    <x v="0"/>
    <x v="11"/>
    <x v="5"/>
    <x v="1"/>
    <x v="23"/>
  </r>
  <r>
    <x v="0"/>
    <x v="11"/>
    <x v="5"/>
    <x v="2"/>
    <x v="2"/>
  </r>
  <r>
    <x v="0"/>
    <x v="11"/>
    <x v="5"/>
    <x v="3"/>
    <x v="94"/>
  </r>
  <r>
    <x v="0"/>
    <x v="12"/>
    <x v="5"/>
    <x v="1"/>
    <x v="122"/>
  </r>
  <r>
    <x v="0"/>
    <x v="12"/>
    <x v="5"/>
    <x v="2"/>
    <x v="42"/>
  </r>
  <r>
    <x v="0"/>
    <x v="12"/>
    <x v="5"/>
    <x v="3"/>
    <x v="137"/>
  </r>
  <r>
    <x v="0"/>
    <x v="12"/>
    <x v="5"/>
    <x v="0"/>
    <x v="0"/>
  </r>
  <r>
    <x v="0"/>
    <x v="12"/>
    <x v="5"/>
    <x v="1"/>
    <x v="122"/>
  </r>
  <r>
    <x v="0"/>
    <x v="12"/>
    <x v="5"/>
    <x v="2"/>
    <x v="42"/>
  </r>
  <r>
    <x v="0"/>
    <x v="12"/>
    <x v="5"/>
    <x v="3"/>
    <x v="137"/>
  </r>
  <r>
    <x v="0"/>
    <x v="13"/>
    <x v="5"/>
    <x v="1"/>
    <x v="35"/>
  </r>
  <r>
    <x v="0"/>
    <x v="13"/>
    <x v="5"/>
    <x v="2"/>
    <x v="16"/>
  </r>
  <r>
    <x v="0"/>
    <x v="13"/>
    <x v="5"/>
    <x v="3"/>
    <x v="121"/>
  </r>
  <r>
    <x v="0"/>
    <x v="13"/>
    <x v="5"/>
    <x v="0"/>
    <x v="0"/>
  </r>
  <r>
    <x v="0"/>
    <x v="13"/>
    <x v="5"/>
    <x v="1"/>
    <x v="35"/>
  </r>
  <r>
    <x v="0"/>
    <x v="13"/>
    <x v="5"/>
    <x v="2"/>
    <x v="16"/>
  </r>
  <r>
    <x v="0"/>
    <x v="13"/>
    <x v="5"/>
    <x v="3"/>
    <x v="121"/>
  </r>
  <r>
    <x v="0"/>
    <x v="14"/>
    <x v="5"/>
    <x v="1"/>
    <x v="128"/>
  </r>
  <r>
    <x v="0"/>
    <x v="14"/>
    <x v="5"/>
    <x v="2"/>
    <x v="2"/>
  </r>
  <r>
    <x v="0"/>
    <x v="14"/>
    <x v="5"/>
    <x v="3"/>
    <x v="150"/>
  </r>
  <r>
    <x v="0"/>
    <x v="14"/>
    <x v="5"/>
    <x v="0"/>
    <x v="0"/>
  </r>
  <r>
    <x v="0"/>
    <x v="14"/>
    <x v="5"/>
    <x v="0"/>
    <x v="0"/>
  </r>
  <r>
    <x v="0"/>
    <x v="14"/>
    <x v="5"/>
    <x v="1"/>
    <x v="128"/>
  </r>
  <r>
    <x v="0"/>
    <x v="14"/>
    <x v="5"/>
    <x v="2"/>
    <x v="2"/>
  </r>
  <r>
    <x v="0"/>
    <x v="14"/>
    <x v="5"/>
    <x v="3"/>
    <x v="150"/>
  </r>
  <r>
    <x v="0"/>
    <x v="14"/>
    <x v="5"/>
    <x v="0"/>
    <x v="0"/>
  </r>
  <r>
    <x v="0"/>
    <x v="15"/>
    <x v="5"/>
    <x v="1"/>
    <x v="13"/>
  </r>
  <r>
    <x v="0"/>
    <x v="15"/>
    <x v="5"/>
    <x v="2"/>
    <x v="16"/>
  </r>
  <r>
    <x v="0"/>
    <x v="15"/>
    <x v="5"/>
    <x v="3"/>
    <x v="54"/>
  </r>
  <r>
    <x v="0"/>
    <x v="15"/>
    <x v="5"/>
    <x v="0"/>
    <x v="0"/>
  </r>
  <r>
    <x v="0"/>
    <x v="15"/>
    <x v="5"/>
    <x v="1"/>
    <x v="13"/>
  </r>
  <r>
    <x v="0"/>
    <x v="15"/>
    <x v="5"/>
    <x v="2"/>
    <x v="16"/>
  </r>
  <r>
    <x v="0"/>
    <x v="15"/>
    <x v="5"/>
    <x v="3"/>
    <x v="54"/>
  </r>
  <r>
    <x v="0"/>
    <x v="16"/>
    <x v="5"/>
    <x v="1"/>
    <x v="60"/>
  </r>
  <r>
    <x v="0"/>
    <x v="16"/>
    <x v="5"/>
    <x v="2"/>
    <x v="13"/>
  </r>
  <r>
    <x v="0"/>
    <x v="16"/>
    <x v="5"/>
    <x v="3"/>
    <x v="151"/>
  </r>
  <r>
    <x v="0"/>
    <x v="16"/>
    <x v="5"/>
    <x v="0"/>
    <x v="0"/>
  </r>
  <r>
    <x v="0"/>
    <x v="16"/>
    <x v="5"/>
    <x v="1"/>
    <x v="60"/>
  </r>
  <r>
    <x v="0"/>
    <x v="16"/>
    <x v="5"/>
    <x v="2"/>
    <x v="13"/>
  </r>
  <r>
    <x v="0"/>
    <x v="16"/>
    <x v="5"/>
    <x v="3"/>
    <x v="151"/>
  </r>
  <r>
    <x v="0"/>
    <x v="17"/>
    <x v="5"/>
    <x v="1"/>
    <x v="76"/>
  </r>
  <r>
    <x v="0"/>
    <x v="17"/>
    <x v="5"/>
    <x v="2"/>
    <x v="7"/>
  </r>
  <r>
    <x v="0"/>
    <x v="17"/>
    <x v="5"/>
    <x v="3"/>
    <x v="152"/>
  </r>
  <r>
    <x v="0"/>
    <x v="17"/>
    <x v="5"/>
    <x v="0"/>
    <x v="0"/>
  </r>
  <r>
    <x v="0"/>
    <x v="17"/>
    <x v="5"/>
    <x v="1"/>
    <x v="76"/>
  </r>
  <r>
    <x v="0"/>
    <x v="17"/>
    <x v="5"/>
    <x v="2"/>
    <x v="7"/>
  </r>
  <r>
    <x v="0"/>
    <x v="17"/>
    <x v="5"/>
    <x v="3"/>
    <x v="152"/>
  </r>
  <r>
    <x v="0"/>
    <x v="18"/>
    <x v="5"/>
    <x v="1"/>
    <x v="128"/>
  </r>
  <r>
    <x v="0"/>
    <x v="18"/>
    <x v="5"/>
    <x v="2"/>
    <x v="7"/>
  </r>
  <r>
    <x v="0"/>
    <x v="18"/>
    <x v="5"/>
    <x v="3"/>
    <x v="123"/>
  </r>
  <r>
    <x v="0"/>
    <x v="18"/>
    <x v="5"/>
    <x v="0"/>
    <x v="0"/>
  </r>
  <r>
    <x v="0"/>
    <x v="18"/>
    <x v="5"/>
    <x v="1"/>
    <x v="128"/>
  </r>
  <r>
    <x v="0"/>
    <x v="18"/>
    <x v="5"/>
    <x v="2"/>
    <x v="7"/>
  </r>
  <r>
    <x v="0"/>
    <x v="18"/>
    <x v="5"/>
    <x v="3"/>
    <x v="123"/>
  </r>
  <r>
    <x v="0"/>
    <x v="19"/>
    <x v="5"/>
    <x v="1"/>
    <x v="41"/>
  </r>
  <r>
    <x v="0"/>
    <x v="19"/>
    <x v="5"/>
    <x v="2"/>
    <x v="13"/>
  </r>
  <r>
    <x v="0"/>
    <x v="19"/>
    <x v="5"/>
    <x v="3"/>
    <x v="151"/>
  </r>
  <r>
    <x v="0"/>
    <x v="19"/>
    <x v="5"/>
    <x v="0"/>
    <x v="0"/>
  </r>
  <r>
    <x v="0"/>
    <x v="19"/>
    <x v="5"/>
    <x v="1"/>
    <x v="41"/>
  </r>
  <r>
    <x v="0"/>
    <x v="19"/>
    <x v="5"/>
    <x v="2"/>
    <x v="13"/>
  </r>
  <r>
    <x v="0"/>
    <x v="19"/>
    <x v="5"/>
    <x v="3"/>
    <x v="151"/>
  </r>
  <r>
    <x v="0"/>
    <x v="20"/>
    <x v="5"/>
    <x v="1"/>
    <x v="14"/>
  </r>
  <r>
    <x v="0"/>
    <x v="20"/>
    <x v="5"/>
    <x v="2"/>
    <x v="29"/>
  </r>
  <r>
    <x v="0"/>
    <x v="20"/>
    <x v="5"/>
    <x v="3"/>
    <x v="23"/>
  </r>
  <r>
    <x v="0"/>
    <x v="20"/>
    <x v="5"/>
    <x v="0"/>
    <x v="0"/>
  </r>
  <r>
    <x v="0"/>
    <x v="20"/>
    <x v="5"/>
    <x v="1"/>
    <x v="14"/>
  </r>
  <r>
    <x v="0"/>
    <x v="20"/>
    <x v="5"/>
    <x v="2"/>
    <x v="29"/>
  </r>
  <r>
    <x v="0"/>
    <x v="20"/>
    <x v="5"/>
    <x v="3"/>
    <x v="23"/>
  </r>
  <r>
    <x v="0"/>
    <x v="20"/>
    <x v="5"/>
    <x v="0"/>
    <x v="0"/>
  </r>
  <r>
    <x v="0"/>
    <x v="21"/>
    <x v="5"/>
    <x v="1"/>
    <x v="13"/>
  </r>
  <r>
    <x v="0"/>
    <x v="21"/>
    <x v="5"/>
    <x v="2"/>
    <x v="42"/>
  </r>
  <r>
    <x v="0"/>
    <x v="21"/>
    <x v="5"/>
    <x v="3"/>
    <x v="133"/>
  </r>
  <r>
    <x v="0"/>
    <x v="21"/>
    <x v="5"/>
    <x v="0"/>
    <x v="0"/>
  </r>
  <r>
    <x v="0"/>
    <x v="21"/>
    <x v="5"/>
    <x v="1"/>
    <x v="13"/>
  </r>
  <r>
    <x v="0"/>
    <x v="21"/>
    <x v="5"/>
    <x v="2"/>
    <x v="42"/>
  </r>
  <r>
    <x v="0"/>
    <x v="21"/>
    <x v="5"/>
    <x v="3"/>
    <x v="133"/>
  </r>
  <r>
    <x v="0"/>
    <x v="22"/>
    <x v="5"/>
    <x v="1"/>
    <x v="41"/>
  </r>
  <r>
    <x v="0"/>
    <x v="22"/>
    <x v="5"/>
    <x v="2"/>
    <x v="10"/>
  </r>
  <r>
    <x v="0"/>
    <x v="22"/>
    <x v="5"/>
    <x v="3"/>
    <x v="66"/>
  </r>
  <r>
    <x v="0"/>
    <x v="22"/>
    <x v="5"/>
    <x v="0"/>
    <x v="0"/>
  </r>
  <r>
    <x v="0"/>
    <x v="22"/>
    <x v="5"/>
    <x v="1"/>
    <x v="41"/>
  </r>
  <r>
    <x v="0"/>
    <x v="22"/>
    <x v="5"/>
    <x v="2"/>
    <x v="10"/>
  </r>
  <r>
    <x v="0"/>
    <x v="22"/>
    <x v="5"/>
    <x v="3"/>
    <x v="66"/>
  </r>
  <r>
    <x v="0"/>
    <x v="23"/>
    <x v="5"/>
    <x v="1"/>
    <x v="86"/>
  </r>
  <r>
    <x v="0"/>
    <x v="23"/>
    <x v="5"/>
    <x v="2"/>
    <x v="16"/>
  </r>
  <r>
    <x v="0"/>
    <x v="23"/>
    <x v="5"/>
    <x v="3"/>
    <x v="153"/>
  </r>
  <r>
    <x v="0"/>
    <x v="23"/>
    <x v="5"/>
    <x v="0"/>
    <x v="0"/>
  </r>
  <r>
    <x v="0"/>
    <x v="23"/>
    <x v="5"/>
    <x v="1"/>
    <x v="86"/>
  </r>
  <r>
    <x v="0"/>
    <x v="23"/>
    <x v="5"/>
    <x v="2"/>
    <x v="16"/>
  </r>
  <r>
    <x v="0"/>
    <x v="23"/>
    <x v="5"/>
    <x v="3"/>
    <x v="153"/>
  </r>
  <r>
    <x v="0"/>
    <x v="24"/>
    <x v="5"/>
    <x v="1"/>
    <x v="74"/>
  </r>
  <r>
    <x v="0"/>
    <x v="24"/>
    <x v="5"/>
    <x v="2"/>
    <x v="42"/>
  </r>
  <r>
    <x v="0"/>
    <x v="24"/>
    <x v="5"/>
    <x v="3"/>
    <x v="154"/>
  </r>
  <r>
    <x v="0"/>
    <x v="24"/>
    <x v="5"/>
    <x v="0"/>
    <x v="0"/>
  </r>
  <r>
    <x v="0"/>
    <x v="24"/>
    <x v="5"/>
    <x v="1"/>
    <x v="74"/>
  </r>
  <r>
    <x v="0"/>
    <x v="24"/>
    <x v="5"/>
    <x v="2"/>
    <x v="42"/>
  </r>
  <r>
    <x v="0"/>
    <x v="24"/>
    <x v="5"/>
    <x v="3"/>
    <x v="154"/>
  </r>
  <r>
    <x v="0"/>
    <x v="25"/>
    <x v="5"/>
    <x v="1"/>
    <x v="108"/>
  </r>
  <r>
    <x v="0"/>
    <x v="25"/>
    <x v="5"/>
    <x v="2"/>
    <x v="25"/>
  </r>
  <r>
    <x v="0"/>
    <x v="25"/>
    <x v="5"/>
    <x v="3"/>
    <x v="57"/>
  </r>
  <r>
    <x v="0"/>
    <x v="25"/>
    <x v="5"/>
    <x v="0"/>
    <x v="0"/>
  </r>
  <r>
    <x v="0"/>
    <x v="25"/>
    <x v="5"/>
    <x v="1"/>
    <x v="108"/>
  </r>
  <r>
    <x v="0"/>
    <x v="25"/>
    <x v="5"/>
    <x v="2"/>
    <x v="25"/>
  </r>
  <r>
    <x v="0"/>
    <x v="25"/>
    <x v="5"/>
    <x v="3"/>
    <x v="57"/>
  </r>
  <r>
    <x v="0"/>
    <x v="26"/>
    <x v="5"/>
    <x v="1"/>
    <x v="4"/>
  </r>
  <r>
    <x v="0"/>
    <x v="26"/>
    <x v="5"/>
    <x v="2"/>
    <x v="7"/>
  </r>
  <r>
    <x v="0"/>
    <x v="26"/>
    <x v="5"/>
    <x v="3"/>
    <x v="27"/>
  </r>
  <r>
    <x v="0"/>
    <x v="26"/>
    <x v="5"/>
    <x v="0"/>
    <x v="0"/>
  </r>
  <r>
    <x v="0"/>
    <x v="26"/>
    <x v="5"/>
    <x v="1"/>
    <x v="4"/>
  </r>
  <r>
    <x v="0"/>
    <x v="26"/>
    <x v="5"/>
    <x v="2"/>
    <x v="7"/>
  </r>
  <r>
    <x v="0"/>
    <x v="26"/>
    <x v="5"/>
    <x v="3"/>
    <x v="27"/>
  </r>
  <r>
    <x v="0"/>
    <x v="27"/>
    <x v="5"/>
    <x v="1"/>
    <x v="44"/>
  </r>
  <r>
    <x v="0"/>
    <x v="27"/>
    <x v="5"/>
    <x v="2"/>
    <x v="29"/>
  </r>
  <r>
    <x v="0"/>
    <x v="27"/>
    <x v="5"/>
    <x v="3"/>
    <x v="19"/>
  </r>
  <r>
    <x v="0"/>
    <x v="27"/>
    <x v="5"/>
    <x v="0"/>
    <x v="0"/>
  </r>
  <r>
    <x v="0"/>
    <x v="27"/>
    <x v="5"/>
    <x v="1"/>
    <x v="44"/>
  </r>
  <r>
    <x v="0"/>
    <x v="27"/>
    <x v="5"/>
    <x v="2"/>
    <x v="29"/>
  </r>
  <r>
    <x v="0"/>
    <x v="27"/>
    <x v="5"/>
    <x v="3"/>
    <x v="19"/>
  </r>
  <r>
    <x v="0"/>
    <x v="28"/>
    <x v="5"/>
    <x v="1"/>
    <x v="85"/>
  </r>
  <r>
    <x v="0"/>
    <x v="28"/>
    <x v="5"/>
    <x v="2"/>
    <x v="19"/>
  </r>
  <r>
    <x v="0"/>
    <x v="28"/>
    <x v="5"/>
    <x v="3"/>
    <x v="23"/>
  </r>
  <r>
    <x v="0"/>
    <x v="28"/>
    <x v="5"/>
    <x v="0"/>
    <x v="0"/>
  </r>
  <r>
    <x v="0"/>
    <x v="28"/>
    <x v="5"/>
    <x v="1"/>
    <x v="85"/>
  </r>
  <r>
    <x v="0"/>
    <x v="28"/>
    <x v="5"/>
    <x v="2"/>
    <x v="19"/>
  </r>
  <r>
    <x v="0"/>
    <x v="28"/>
    <x v="5"/>
    <x v="3"/>
    <x v="23"/>
  </r>
  <r>
    <x v="0"/>
    <x v="29"/>
    <x v="5"/>
    <x v="1"/>
    <x v="52"/>
  </r>
  <r>
    <x v="0"/>
    <x v="29"/>
    <x v="5"/>
    <x v="2"/>
    <x v="16"/>
  </r>
  <r>
    <x v="0"/>
    <x v="29"/>
    <x v="5"/>
    <x v="3"/>
    <x v="93"/>
  </r>
  <r>
    <x v="0"/>
    <x v="29"/>
    <x v="5"/>
    <x v="0"/>
    <x v="0"/>
  </r>
  <r>
    <x v="0"/>
    <x v="29"/>
    <x v="5"/>
    <x v="1"/>
    <x v="52"/>
  </r>
  <r>
    <x v="0"/>
    <x v="29"/>
    <x v="5"/>
    <x v="2"/>
    <x v="16"/>
  </r>
  <r>
    <x v="0"/>
    <x v="29"/>
    <x v="5"/>
    <x v="3"/>
    <x v="93"/>
  </r>
  <r>
    <x v="0"/>
    <x v="0"/>
    <x v="6"/>
    <x v="0"/>
    <x v="0"/>
  </r>
  <r>
    <x v="0"/>
    <x v="0"/>
    <x v="6"/>
    <x v="1"/>
    <x v="80"/>
  </r>
  <r>
    <x v="0"/>
    <x v="0"/>
    <x v="6"/>
    <x v="2"/>
    <x v="16"/>
  </r>
  <r>
    <x v="0"/>
    <x v="0"/>
    <x v="6"/>
    <x v="3"/>
    <x v="35"/>
  </r>
  <r>
    <x v="0"/>
    <x v="0"/>
    <x v="6"/>
    <x v="0"/>
    <x v="0"/>
  </r>
  <r>
    <x v="0"/>
    <x v="0"/>
    <x v="6"/>
    <x v="1"/>
    <x v="80"/>
  </r>
  <r>
    <x v="0"/>
    <x v="0"/>
    <x v="6"/>
    <x v="2"/>
    <x v="16"/>
  </r>
  <r>
    <x v="0"/>
    <x v="0"/>
    <x v="6"/>
    <x v="3"/>
    <x v="35"/>
  </r>
  <r>
    <x v="0"/>
    <x v="0"/>
    <x v="6"/>
    <x v="0"/>
    <x v="0"/>
  </r>
  <r>
    <x v="0"/>
    <x v="1"/>
    <x v="6"/>
    <x v="1"/>
    <x v="18"/>
  </r>
  <r>
    <x v="0"/>
    <x v="1"/>
    <x v="6"/>
    <x v="2"/>
    <x v="19"/>
  </r>
  <r>
    <x v="0"/>
    <x v="1"/>
    <x v="6"/>
    <x v="3"/>
    <x v="155"/>
  </r>
  <r>
    <x v="0"/>
    <x v="1"/>
    <x v="6"/>
    <x v="0"/>
    <x v="0"/>
  </r>
  <r>
    <x v="0"/>
    <x v="1"/>
    <x v="6"/>
    <x v="1"/>
    <x v="18"/>
  </r>
  <r>
    <x v="0"/>
    <x v="1"/>
    <x v="6"/>
    <x v="2"/>
    <x v="19"/>
  </r>
  <r>
    <x v="0"/>
    <x v="1"/>
    <x v="6"/>
    <x v="3"/>
    <x v="155"/>
  </r>
  <r>
    <x v="0"/>
    <x v="2"/>
    <x v="6"/>
    <x v="1"/>
    <x v="86"/>
  </r>
  <r>
    <x v="0"/>
    <x v="2"/>
    <x v="6"/>
    <x v="2"/>
    <x v="23"/>
  </r>
  <r>
    <x v="0"/>
    <x v="2"/>
    <x v="6"/>
    <x v="3"/>
    <x v="67"/>
  </r>
  <r>
    <x v="0"/>
    <x v="2"/>
    <x v="6"/>
    <x v="0"/>
    <x v="0"/>
  </r>
  <r>
    <x v="0"/>
    <x v="2"/>
    <x v="6"/>
    <x v="1"/>
    <x v="86"/>
  </r>
  <r>
    <x v="0"/>
    <x v="2"/>
    <x v="6"/>
    <x v="2"/>
    <x v="23"/>
  </r>
  <r>
    <x v="0"/>
    <x v="2"/>
    <x v="6"/>
    <x v="3"/>
    <x v="67"/>
  </r>
  <r>
    <x v="0"/>
    <x v="3"/>
    <x v="6"/>
    <x v="1"/>
    <x v="23"/>
  </r>
  <r>
    <x v="0"/>
    <x v="3"/>
    <x v="6"/>
    <x v="2"/>
    <x v="10"/>
  </r>
  <r>
    <x v="0"/>
    <x v="3"/>
    <x v="6"/>
    <x v="3"/>
    <x v="156"/>
  </r>
  <r>
    <x v="0"/>
    <x v="3"/>
    <x v="6"/>
    <x v="0"/>
    <x v="0"/>
  </r>
  <r>
    <x v="0"/>
    <x v="3"/>
    <x v="6"/>
    <x v="1"/>
    <x v="23"/>
  </r>
  <r>
    <x v="0"/>
    <x v="3"/>
    <x v="6"/>
    <x v="2"/>
    <x v="10"/>
  </r>
  <r>
    <x v="0"/>
    <x v="3"/>
    <x v="6"/>
    <x v="3"/>
    <x v="156"/>
  </r>
  <r>
    <x v="0"/>
    <x v="4"/>
    <x v="6"/>
    <x v="1"/>
    <x v="19"/>
  </r>
  <r>
    <x v="0"/>
    <x v="4"/>
    <x v="6"/>
    <x v="2"/>
    <x v="16"/>
  </r>
  <r>
    <x v="0"/>
    <x v="4"/>
    <x v="6"/>
    <x v="3"/>
    <x v="29"/>
  </r>
  <r>
    <x v="0"/>
    <x v="4"/>
    <x v="6"/>
    <x v="0"/>
    <x v="0"/>
  </r>
  <r>
    <x v="0"/>
    <x v="4"/>
    <x v="6"/>
    <x v="1"/>
    <x v="19"/>
  </r>
  <r>
    <x v="0"/>
    <x v="4"/>
    <x v="6"/>
    <x v="2"/>
    <x v="16"/>
  </r>
  <r>
    <x v="0"/>
    <x v="4"/>
    <x v="6"/>
    <x v="3"/>
    <x v="29"/>
  </r>
  <r>
    <x v="0"/>
    <x v="4"/>
    <x v="6"/>
    <x v="0"/>
    <x v="0"/>
  </r>
  <r>
    <x v="0"/>
    <x v="5"/>
    <x v="6"/>
    <x v="1"/>
    <x v="114"/>
  </r>
  <r>
    <x v="0"/>
    <x v="5"/>
    <x v="6"/>
    <x v="2"/>
    <x v="42"/>
  </r>
  <r>
    <x v="0"/>
    <x v="5"/>
    <x v="6"/>
    <x v="3"/>
    <x v="157"/>
  </r>
  <r>
    <x v="0"/>
    <x v="5"/>
    <x v="6"/>
    <x v="0"/>
    <x v="0"/>
  </r>
  <r>
    <x v="0"/>
    <x v="5"/>
    <x v="6"/>
    <x v="1"/>
    <x v="114"/>
  </r>
  <r>
    <x v="0"/>
    <x v="5"/>
    <x v="6"/>
    <x v="2"/>
    <x v="42"/>
  </r>
  <r>
    <x v="0"/>
    <x v="5"/>
    <x v="6"/>
    <x v="3"/>
    <x v="157"/>
  </r>
  <r>
    <x v="0"/>
    <x v="6"/>
    <x v="6"/>
    <x v="1"/>
    <x v="100"/>
  </r>
  <r>
    <x v="0"/>
    <x v="6"/>
    <x v="6"/>
    <x v="2"/>
    <x v="19"/>
  </r>
  <r>
    <x v="0"/>
    <x v="6"/>
    <x v="6"/>
    <x v="3"/>
    <x v="19"/>
  </r>
  <r>
    <x v="0"/>
    <x v="6"/>
    <x v="6"/>
    <x v="0"/>
    <x v="0"/>
  </r>
  <r>
    <x v="0"/>
    <x v="6"/>
    <x v="6"/>
    <x v="1"/>
    <x v="100"/>
  </r>
  <r>
    <x v="0"/>
    <x v="6"/>
    <x v="6"/>
    <x v="2"/>
    <x v="19"/>
  </r>
  <r>
    <x v="0"/>
    <x v="6"/>
    <x v="6"/>
    <x v="3"/>
    <x v="19"/>
  </r>
  <r>
    <x v="0"/>
    <x v="7"/>
    <x v="6"/>
    <x v="1"/>
    <x v="117"/>
  </r>
  <r>
    <x v="0"/>
    <x v="7"/>
    <x v="6"/>
    <x v="2"/>
    <x v="23"/>
  </r>
  <r>
    <x v="0"/>
    <x v="7"/>
    <x v="6"/>
    <x v="3"/>
    <x v="158"/>
  </r>
  <r>
    <x v="0"/>
    <x v="7"/>
    <x v="6"/>
    <x v="0"/>
    <x v="0"/>
  </r>
  <r>
    <x v="0"/>
    <x v="7"/>
    <x v="6"/>
    <x v="1"/>
    <x v="117"/>
  </r>
  <r>
    <x v="0"/>
    <x v="7"/>
    <x v="6"/>
    <x v="2"/>
    <x v="23"/>
  </r>
  <r>
    <x v="0"/>
    <x v="7"/>
    <x v="6"/>
    <x v="3"/>
    <x v="158"/>
  </r>
  <r>
    <x v="0"/>
    <x v="8"/>
    <x v="6"/>
    <x v="1"/>
    <x v="128"/>
  </r>
  <r>
    <x v="0"/>
    <x v="8"/>
    <x v="6"/>
    <x v="2"/>
    <x v="23"/>
  </r>
  <r>
    <x v="0"/>
    <x v="8"/>
    <x v="6"/>
    <x v="3"/>
    <x v="26"/>
  </r>
  <r>
    <x v="0"/>
    <x v="8"/>
    <x v="6"/>
    <x v="0"/>
    <x v="0"/>
  </r>
  <r>
    <x v="0"/>
    <x v="8"/>
    <x v="6"/>
    <x v="1"/>
    <x v="128"/>
  </r>
  <r>
    <x v="0"/>
    <x v="8"/>
    <x v="6"/>
    <x v="2"/>
    <x v="23"/>
  </r>
  <r>
    <x v="0"/>
    <x v="8"/>
    <x v="6"/>
    <x v="3"/>
    <x v="26"/>
  </r>
  <r>
    <x v="0"/>
    <x v="9"/>
    <x v="6"/>
    <x v="1"/>
    <x v="74"/>
  </r>
  <r>
    <x v="0"/>
    <x v="9"/>
    <x v="6"/>
    <x v="2"/>
    <x v="10"/>
  </r>
  <r>
    <x v="0"/>
    <x v="9"/>
    <x v="6"/>
    <x v="3"/>
    <x v="159"/>
  </r>
  <r>
    <x v="0"/>
    <x v="9"/>
    <x v="6"/>
    <x v="0"/>
    <x v="0"/>
  </r>
  <r>
    <x v="0"/>
    <x v="9"/>
    <x v="6"/>
    <x v="1"/>
    <x v="74"/>
  </r>
  <r>
    <x v="0"/>
    <x v="9"/>
    <x v="6"/>
    <x v="2"/>
    <x v="10"/>
  </r>
  <r>
    <x v="0"/>
    <x v="9"/>
    <x v="6"/>
    <x v="3"/>
    <x v="159"/>
  </r>
  <r>
    <x v="0"/>
    <x v="10"/>
    <x v="6"/>
    <x v="1"/>
    <x v="38"/>
  </r>
  <r>
    <x v="0"/>
    <x v="10"/>
    <x v="6"/>
    <x v="2"/>
    <x v="2"/>
  </r>
  <r>
    <x v="0"/>
    <x v="10"/>
    <x v="6"/>
    <x v="3"/>
    <x v="132"/>
  </r>
  <r>
    <x v="0"/>
    <x v="10"/>
    <x v="6"/>
    <x v="0"/>
    <x v="0"/>
  </r>
  <r>
    <x v="0"/>
    <x v="10"/>
    <x v="6"/>
    <x v="1"/>
    <x v="38"/>
  </r>
  <r>
    <x v="0"/>
    <x v="10"/>
    <x v="6"/>
    <x v="2"/>
    <x v="2"/>
  </r>
  <r>
    <x v="0"/>
    <x v="10"/>
    <x v="6"/>
    <x v="3"/>
    <x v="132"/>
  </r>
  <r>
    <x v="0"/>
    <x v="11"/>
    <x v="6"/>
    <x v="1"/>
    <x v="158"/>
  </r>
  <r>
    <x v="0"/>
    <x v="11"/>
    <x v="6"/>
    <x v="2"/>
    <x v="16"/>
  </r>
  <r>
    <x v="0"/>
    <x v="11"/>
    <x v="6"/>
    <x v="3"/>
    <x v="114"/>
  </r>
  <r>
    <x v="0"/>
    <x v="11"/>
    <x v="6"/>
    <x v="0"/>
    <x v="0"/>
  </r>
  <r>
    <x v="0"/>
    <x v="11"/>
    <x v="6"/>
    <x v="1"/>
    <x v="158"/>
  </r>
  <r>
    <x v="0"/>
    <x v="11"/>
    <x v="6"/>
    <x v="2"/>
    <x v="16"/>
  </r>
  <r>
    <x v="0"/>
    <x v="11"/>
    <x v="6"/>
    <x v="3"/>
    <x v="114"/>
  </r>
  <r>
    <x v="0"/>
    <x v="12"/>
    <x v="6"/>
    <x v="1"/>
    <x v="127"/>
  </r>
  <r>
    <x v="0"/>
    <x v="12"/>
    <x v="6"/>
    <x v="2"/>
    <x v="7"/>
  </r>
  <r>
    <x v="0"/>
    <x v="12"/>
    <x v="6"/>
    <x v="3"/>
    <x v="71"/>
  </r>
  <r>
    <x v="0"/>
    <x v="12"/>
    <x v="6"/>
    <x v="0"/>
    <x v="0"/>
  </r>
  <r>
    <x v="0"/>
    <x v="12"/>
    <x v="6"/>
    <x v="1"/>
    <x v="127"/>
  </r>
  <r>
    <x v="0"/>
    <x v="12"/>
    <x v="6"/>
    <x v="2"/>
    <x v="7"/>
  </r>
  <r>
    <x v="0"/>
    <x v="12"/>
    <x v="6"/>
    <x v="3"/>
    <x v="71"/>
  </r>
  <r>
    <x v="0"/>
    <x v="13"/>
    <x v="6"/>
    <x v="1"/>
    <x v="127"/>
  </r>
  <r>
    <x v="0"/>
    <x v="13"/>
    <x v="6"/>
    <x v="2"/>
    <x v="10"/>
  </r>
  <r>
    <x v="0"/>
    <x v="13"/>
    <x v="6"/>
    <x v="3"/>
    <x v="160"/>
  </r>
  <r>
    <x v="0"/>
    <x v="13"/>
    <x v="6"/>
    <x v="0"/>
    <x v="0"/>
  </r>
  <r>
    <x v="0"/>
    <x v="13"/>
    <x v="6"/>
    <x v="1"/>
    <x v="127"/>
  </r>
  <r>
    <x v="0"/>
    <x v="13"/>
    <x v="6"/>
    <x v="2"/>
    <x v="10"/>
  </r>
  <r>
    <x v="0"/>
    <x v="13"/>
    <x v="6"/>
    <x v="3"/>
    <x v="160"/>
  </r>
  <r>
    <x v="0"/>
    <x v="14"/>
    <x v="6"/>
    <x v="1"/>
    <x v="140"/>
  </r>
  <r>
    <x v="0"/>
    <x v="14"/>
    <x v="6"/>
    <x v="2"/>
    <x v="29"/>
  </r>
  <r>
    <x v="0"/>
    <x v="14"/>
    <x v="6"/>
    <x v="3"/>
    <x v="28"/>
  </r>
  <r>
    <x v="0"/>
    <x v="14"/>
    <x v="6"/>
    <x v="0"/>
    <x v="0"/>
  </r>
  <r>
    <x v="0"/>
    <x v="14"/>
    <x v="6"/>
    <x v="0"/>
    <x v="0"/>
  </r>
  <r>
    <x v="0"/>
    <x v="14"/>
    <x v="6"/>
    <x v="1"/>
    <x v="140"/>
  </r>
  <r>
    <x v="0"/>
    <x v="14"/>
    <x v="6"/>
    <x v="2"/>
    <x v="29"/>
  </r>
  <r>
    <x v="0"/>
    <x v="14"/>
    <x v="6"/>
    <x v="3"/>
    <x v="28"/>
  </r>
  <r>
    <x v="0"/>
    <x v="14"/>
    <x v="6"/>
    <x v="0"/>
    <x v="0"/>
  </r>
  <r>
    <x v="0"/>
    <x v="15"/>
    <x v="6"/>
    <x v="1"/>
    <x v="107"/>
  </r>
  <r>
    <x v="0"/>
    <x v="15"/>
    <x v="6"/>
    <x v="2"/>
    <x v="13"/>
  </r>
  <r>
    <x v="0"/>
    <x v="15"/>
    <x v="6"/>
    <x v="3"/>
    <x v="72"/>
  </r>
  <r>
    <x v="0"/>
    <x v="15"/>
    <x v="6"/>
    <x v="0"/>
    <x v="0"/>
  </r>
  <r>
    <x v="0"/>
    <x v="15"/>
    <x v="6"/>
    <x v="1"/>
    <x v="107"/>
  </r>
  <r>
    <x v="0"/>
    <x v="15"/>
    <x v="6"/>
    <x v="2"/>
    <x v="13"/>
  </r>
  <r>
    <x v="0"/>
    <x v="15"/>
    <x v="6"/>
    <x v="3"/>
    <x v="72"/>
  </r>
  <r>
    <x v="0"/>
    <x v="16"/>
    <x v="6"/>
    <x v="1"/>
    <x v="72"/>
  </r>
  <r>
    <x v="0"/>
    <x v="16"/>
    <x v="6"/>
    <x v="2"/>
    <x v="25"/>
  </r>
  <r>
    <x v="0"/>
    <x v="16"/>
    <x v="6"/>
    <x v="3"/>
    <x v="161"/>
  </r>
  <r>
    <x v="0"/>
    <x v="16"/>
    <x v="6"/>
    <x v="0"/>
    <x v="0"/>
  </r>
  <r>
    <x v="0"/>
    <x v="16"/>
    <x v="6"/>
    <x v="1"/>
    <x v="72"/>
  </r>
  <r>
    <x v="0"/>
    <x v="16"/>
    <x v="6"/>
    <x v="2"/>
    <x v="25"/>
  </r>
  <r>
    <x v="0"/>
    <x v="16"/>
    <x v="6"/>
    <x v="3"/>
    <x v="161"/>
  </r>
  <r>
    <x v="0"/>
    <x v="17"/>
    <x v="6"/>
    <x v="1"/>
    <x v="85"/>
  </r>
  <r>
    <x v="0"/>
    <x v="17"/>
    <x v="6"/>
    <x v="2"/>
    <x v="7"/>
  </r>
  <r>
    <x v="0"/>
    <x v="17"/>
    <x v="6"/>
    <x v="3"/>
    <x v="43"/>
  </r>
  <r>
    <x v="0"/>
    <x v="17"/>
    <x v="6"/>
    <x v="0"/>
    <x v="0"/>
  </r>
  <r>
    <x v="0"/>
    <x v="17"/>
    <x v="6"/>
    <x v="1"/>
    <x v="85"/>
  </r>
  <r>
    <x v="0"/>
    <x v="17"/>
    <x v="6"/>
    <x v="2"/>
    <x v="7"/>
  </r>
  <r>
    <x v="0"/>
    <x v="17"/>
    <x v="6"/>
    <x v="3"/>
    <x v="43"/>
  </r>
  <r>
    <x v="0"/>
    <x v="18"/>
    <x v="6"/>
    <x v="1"/>
    <x v="42"/>
  </r>
  <r>
    <x v="0"/>
    <x v="18"/>
    <x v="6"/>
    <x v="2"/>
    <x v="13"/>
  </r>
  <r>
    <x v="0"/>
    <x v="18"/>
    <x v="6"/>
    <x v="3"/>
    <x v="89"/>
  </r>
  <r>
    <x v="0"/>
    <x v="18"/>
    <x v="6"/>
    <x v="0"/>
    <x v="0"/>
  </r>
  <r>
    <x v="0"/>
    <x v="18"/>
    <x v="6"/>
    <x v="1"/>
    <x v="42"/>
  </r>
  <r>
    <x v="0"/>
    <x v="18"/>
    <x v="6"/>
    <x v="2"/>
    <x v="13"/>
  </r>
  <r>
    <x v="0"/>
    <x v="18"/>
    <x v="6"/>
    <x v="3"/>
    <x v="89"/>
  </r>
  <r>
    <x v="0"/>
    <x v="18"/>
    <x v="6"/>
    <x v="0"/>
    <x v="0"/>
  </r>
  <r>
    <x v="0"/>
    <x v="19"/>
    <x v="6"/>
    <x v="1"/>
    <x v="128"/>
  </r>
  <r>
    <x v="0"/>
    <x v="19"/>
    <x v="6"/>
    <x v="2"/>
    <x v="16"/>
  </r>
  <r>
    <x v="0"/>
    <x v="19"/>
    <x v="6"/>
    <x v="3"/>
    <x v="30"/>
  </r>
  <r>
    <x v="0"/>
    <x v="19"/>
    <x v="6"/>
    <x v="0"/>
    <x v="0"/>
  </r>
  <r>
    <x v="0"/>
    <x v="19"/>
    <x v="6"/>
    <x v="1"/>
    <x v="128"/>
  </r>
  <r>
    <x v="0"/>
    <x v="19"/>
    <x v="6"/>
    <x v="2"/>
    <x v="16"/>
  </r>
  <r>
    <x v="0"/>
    <x v="19"/>
    <x v="6"/>
    <x v="3"/>
    <x v="30"/>
  </r>
  <r>
    <x v="0"/>
    <x v="20"/>
    <x v="6"/>
    <x v="1"/>
    <x v="130"/>
  </r>
  <r>
    <x v="0"/>
    <x v="20"/>
    <x v="6"/>
    <x v="2"/>
    <x v="13"/>
  </r>
  <r>
    <x v="0"/>
    <x v="20"/>
    <x v="6"/>
    <x v="3"/>
    <x v="162"/>
  </r>
  <r>
    <x v="0"/>
    <x v="20"/>
    <x v="6"/>
    <x v="0"/>
    <x v="0"/>
  </r>
  <r>
    <x v="0"/>
    <x v="20"/>
    <x v="6"/>
    <x v="1"/>
    <x v="130"/>
  </r>
  <r>
    <x v="0"/>
    <x v="20"/>
    <x v="6"/>
    <x v="2"/>
    <x v="13"/>
  </r>
  <r>
    <x v="0"/>
    <x v="20"/>
    <x v="6"/>
    <x v="3"/>
    <x v="162"/>
  </r>
  <r>
    <x v="0"/>
    <x v="21"/>
    <x v="6"/>
    <x v="1"/>
    <x v="28"/>
  </r>
  <r>
    <x v="0"/>
    <x v="21"/>
    <x v="6"/>
    <x v="2"/>
    <x v="29"/>
  </r>
  <r>
    <x v="0"/>
    <x v="21"/>
    <x v="6"/>
    <x v="3"/>
    <x v="163"/>
  </r>
  <r>
    <x v="0"/>
    <x v="21"/>
    <x v="6"/>
    <x v="0"/>
    <x v="0"/>
  </r>
  <r>
    <x v="0"/>
    <x v="21"/>
    <x v="6"/>
    <x v="1"/>
    <x v="28"/>
  </r>
  <r>
    <x v="0"/>
    <x v="21"/>
    <x v="6"/>
    <x v="2"/>
    <x v="29"/>
  </r>
  <r>
    <x v="0"/>
    <x v="21"/>
    <x v="6"/>
    <x v="3"/>
    <x v="163"/>
  </r>
  <r>
    <x v="0"/>
    <x v="22"/>
    <x v="6"/>
    <x v="1"/>
    <x v="98"/>
  </r>
  <r>
    <x v="0"/>
    <x v="22"/>
    <x v="6"/>
    <x v="2"/>
    <x v="7"/>
  </r>
  <r>
    <x v="0"/>
    <x v="22"/>
    <x v="6"/>
    <x v="3"/>
    <x v="164"/>
  </r>
  <r>
    <x v="0"/>
    <x v="22"/>
    <x v="6"/>
    <x v="0"/>
    <x v="0"/>
  </r>
  <r>
    <x v="0"/>
    <x v="22"/>
    <x v="6"/>
    <x v="1"/>
    <x v="98"/>
  </r>
  <r>
    <x v="0"/>
    <x v="22"/>
    <x v="6"/>
    <x v="2"/>
    <x v="7"/>
  </r>
  <r>
    <x v="0"/>
    <x v="22"/>
    <x v="6"/>
    <x v="3"/>
    <x v="164"/>
  </r>
  <r>
    <x v="0"/>
    <x v="23"/>
    <x v="6"/>
    <x v="1"/>
    <x v="124"/>
  </r>
  <r>
    <x v="0"/>
    <x v="23"/>
    <x v="6"/>
    <x v="2"/>
    <x v="2"/>
  </r>
  <r>
    <x v="0"/>
    <x v="23"/>
    <x v="6"/>
    <x v="3"/>
    <x v="23"/>
  </r>
  <r>
    <x v="0"/>
    <x v="23"/>
    <x v="6"/>
    <x v="0"/>
    <x v="0"/>
  </r>
  <r>
    <x v="0"/>
    <x v="23"/>
    <x v="6"/>
    <x v="1"/>
    <x v="124"/>
  </r>
  <r>
    <x v="0"/>
    <x v="23"/>
    <x v="6"/>
    <x v="2"/>
    <x v="2"/>
  </r>
  <r>
    <x v="0"/>
    <x v="23"/>
    <x v="6"/>
    <x v="3"/>
    <x v="23"/>
  </r>
  <r>
    <x v="0"/>
    <x v="24"/>
    <x v="6"/>
    <x v="1"/>
    <x v="24"/>
  </r>
  <r>
    <x v="0"/>
    <x v="24"/>
    <x v="6"/>
    <x v="2"/>
    <x v="19"/>
  </r>
  <r>
    <x v="0"/>
    <x v="24"/>
    <x v="6"/>
    <x v="3"/>
    <x v="10"/>
  </r>
  <r>
    <x v="0"/>
    <x v="24"/>
    <x v="6"/>
    <x v="0"/>
    <x v="0"/>
  </r>
  <r>
    <x v="0"/>
    <x v="24"/>
    <x v="6"/>
    <x v="1"/>
    <x v="24"/>
  </r>
  <r>
    <x v="0"/>
    <x v="24"/>
    <x v="6"/>
    <x v="2"/>
    <x v="19"/>
  </r>
  <r>
    <x v="0"/>
    <x v="24"/>
    <x v="6"/>
    <x v="3"/>
    <x v="10"/>
  </r>
  <r>
    <x v="0"/>
    <x v="25"/>
    <x v="6"/>
    <x v="1"/>
    <x v="56"/>
  </r>
  <r>
    <x v="0"/>
    <x v="25"/>
    <x v="6"/>
    <x v="2"/>
    <x v="29"/>
  </r>
  <r>
    <x v="0"/>
    <x v="25"/>
    <x v="6"/>
    <x v="3"/>
    <x v="137"/>
  </r>
  <r>
    <x v="0"/>
    <x v="25"/>
    <x v="6"/>
    <x v="0"/>
    <x v="0"/>
  </r>
  <r>
    <x v="0"/>
    <x v="25"/>
    <x v="6"/>
    <x v="1"/>
    <x v="56"/>
  </r>
  <r>
    <x v="0"/>
    <x v="25"/>
    <x v="6"/>
    <x v="2"/>
    <x v="29"/>
  </r>
  <r>
    <x v="0"/>
    <x v="25"/>
    <x v="6"/>
    <x v="3"/>
    <x v="137"/>
  </r>
  <r>
    <x v="0"/>
    <x v="26"/>
    <x v="6"/>
    <x v="1"/>
    <x v="79"/>
  </r>
  <r>
    <x v="0"/>
    <x v="26"/>
    <x v="6"/>
    <x v="2"/>
    <x v="22"/>
  </r>
  <r>
    <x v="0"/>
    <x v="26"/>
    <x v="6"/>
    <x v="3"/>
    <x v="94"/>
  </r>
  <r>
    <x v="0"/>
    <x v="26"/>
    <x v="6"/>
    <x v="0"/>
    <x v="0"/>
  </r>
  <r>
    <x v="0"/>
    <x v="26"/>
    <x v="6"/>
    <x v="1"/>
    <x v="79"/>
  </r>
  <r>
    <x v="0"/>
    <x v="26"/>
    <x v="6"/>
    <x v="2"/>
    <x v="22"/>
  </r>
  <r>
    <x v="0"/>
    <x v="26"/>
    <x v="6"/>
    <x v="3"/>
    <x v="94"/>
  </r>
  <r>
    <x v="0"/>
    <x v="27"/>
    <x v="6"/>
    <x v="1"/>
    <x v="50"/>
  </r>
  <r>
    <x v="0"/>
    <x v="27"/>
    <x v="6"/>
    <x v="2"/>
    <x v="19"/>
  </r>
  <r>
    <x v="0"/>
    <x v="27"/>
    <x v="6"/>
    <x v="3"/>
    <x v="115"/>
  </r>
  <r>
    <x v="0"/>
    <x v="27"/>
    <x v="6"/>
    <x v="0"/>
    <x v="0"/>
  </r>
  <r>
    <x v="0"/>
    <x v="27"/>
    <x v="6"/>
    <x v="1"/>
    <x v="50"/>
  </r>
  <r>
    <x v="0"/>
    <x v="27"/>
    <x v="6"/>
    <x v="2"/>
    <x v="19"/>
  </r>
  <r>
    <x v="0"/>
    <x v="27"/>
    <x v="6"/>
    <x v="3"/>
    <x v="115"/>
  </r>
  <r>
    <x v="0"/>
    <x v="28"/>
    <x v="6"/>
    <x v="1"/>
    <x v="1"/>
  </r>
  <r>
    <x v="0"/>
    <x v="28"/>
    <x v="6"/>
    <x v="2"/>
    <x v="23"/>
  </r>
  <r>
    <x v="0"/>
    <x v="28"/>
    <x v="6"/>
    <x v="3"/>
    <x v="165"/>
  </r>
  <r>
    <x v="0"/>
    <x v="28"/>
    <x v="6"/>
    <x v="0"/>
    <x v="0"/>
  </r>
  <r>
    <x v="0"/>
    <x v="28"/>
    <x v="6"/>
    <x v="1"/>
    <x v="1"/>
  </r>
  <r>
    <x v="0"/>
    <x v="28"/>
    <x v="6"/>
    <x v="2"/>
    <x v="23"/>
  </r>
  <r>
    <x v="0"/>
    <x v="28"/>
    <x v="6"/>
    <x v="3"/>
    <x v="165"/>
  </r>
  <r>
    <x v="0"/>
    <x v="29"/>
    <x v="6"/>
    <x v="1"/>
    <x v="139"/>
  </r>
  <r>
    <x v="0"/>
    <x v="29"/>
    <x v="6"/>
    <x v="2"/>
    <x v="25"/>
  </r>
  <r>
    <x v="0"/>
    <x v="29"/>
    <x v="6"/>
    <x v="3"/>
    <x v="120"/>
  </r>
  <r>
    <x v="0"/>
    <x v="29"/>
    <x v="6"/>
    <x v="0"/>
    <x v="0"/>
  </r>
  <r>
    <x v="0"/>
    <x v="29"/>
    <x v="6"/>
    <x v="1"/>
    <x v="139"/>
  </r>
  <r>
    <x v="0"/>
    <x v="29"/>
    <x v="6"/>
    <x v="2"/>
    <x v="25"/>
  </r>
  <r>
    <x v="0"/>
    <x v="29"/>
    <x v="6"/>
    <x v="3"/>
    <x v="120"/>
  </r>
  <r>
    <x v="0"/>
    <x v="30"/>
    <x v="6"/>
    <x v="1"/>
    <x v="38"/>
  </r>
  <r>
    <x v="0"/>
    <x v="30"/>
    <x v="6"/>
    <x v="2"/>
    <x v="42"/>
  </r>
  <r>
    <x v="0"/>
    <x v="30"/>
    <x v="6"/>
    <x v="3"/>
    <x v="25"/>
  </r>
  <r>
    <x v="0"/>
    <x v="30"/>
    <x v="6"/>
    <x v="0"/>
    <x v="0"/>
  </r>
  <r>
    <x v="0"/>
    <x v="30"/>
    <x v="6"/>
    <x v="1"/>
    <x v="38"/>
  </r>
  <r>
    <x v="0"/>
    <x v="30"/>
    <x v="6"/>
    <x v="2"/>
    <x v="42"/>
  </r>
  <r>
    <x v="0"/>
    <x v="30"/>
    <x v="6"/>
    <x v="3"/>
    <x v="25"/>
  </r>
  <r>
    <x v="0"/>
    <x v="0"/>
    <x v="7"/>
    <x v="0"/>
    <x v="0"/>
  </r>
  <r>
    <x v="0"/>
    <x v="0"/>
    <x v="7"/>
    <x v="1"/>
    <x v="59"/>
  </r>
  <r>
    <x v="0"/>
    <x v="0"/>
    <x v="7"/>
    <x v="2"/>
    <x v="19"/>
  </r>
  <r>
    <x v="0"/>
    <x v="0"/>
    <x v="7"/>
    <x v="3"/>
    <x v="133"/>
  </r>
  <r>
    <x v="0"/>
    <x v="0"/>
    <x v="7"/>
    <x v="0"/>
    <x v="0"/>
  </r>
  <r>
    <x v="0"/>
    <x v="0"/>
    <x v="7"/>
    <x v="1"/>
    <x v="59"/>
  </r>
  <r>
    <x v="0"/>
    <x v="0"/>
    <x v="7"/>
    <x v="2"/>
    <x v="19"/>
  </r>
  <r>
    <x v="0"/>
    <x v="0"/>
    <x v="7"/>
    <x v="3"/>
    <x v="133"/>
  </r>
  <r>
    <x v="0"/>
    <x v="0"/>
    <x v="7"/>
    <x v="0"/>
    <x v="0"/>
  </r>
  <r>
    <x v="0"/>
    <x v="1"/>
    <x v="7"/>
    <x v="1"/>
    <x v="10"/>
  </r>
  <r>
    <x v="0"/>
    <x v="1"/>
    <x v="7"/>
    <x v="2"/>
    <x v="42"/>
  </r>
  <r>
    <x v="0"/>
    <x v="1"/>
    <x v="7"/>
    <x v="3"/>
    <x v="38"/>
  </r>
  <r>
    <x v="0"/>
    <x v="1"/>
    <x v="7"/>
    <x v="0"/>
    <x v="0"/>
  </r>
  <r>
    <x v="0"/>
    <x v="1"/>
    <x v="7"/>
    <x v="1"/>
    <x v="10"/>
  </r>
  <r>
    <x v="0"/>
    <x v="1"/>
    <x v="7"/>
    <x v="2"/>
    <x v="42"/>
  </r>
  <r>
    <x v="0"/>
    <x v="1"/>
    <x v="7"/>
    <x v="3"/>
    <x v="38"/>
  </r>
  <r>
    <x v="0"/>
    <x v="1"/>
    <x v="7"/>
    <x v="0"/>
    <x v="0"/>
  </r>
  <r>
    <x v="0"/>
    <x v="2"/>
    <x v="7"/>
    <x v="1"/>
    <x v="111"/>
  </r>
  <r>
    <x v="0"/>
    <x v="2"/>
    <x v="7"/>
    <x v="2"/>
    <x v="2"/>
  </r>
  <r>
    <x v="0"/>
    <x v="2"/>
    <x v="7"/>
    <x v="3"/>
    <x v="67"/>
  </r>
  <r>
    <x v="0"/>
    <x v="2"/>
    <x v="7"/>
    <x v="0"/>
    <x v="0"/>
  </r>
  <r>
    <x v="0"/>
    <x v="2"/>
    <x v="7"/>
    <x v="1"/>
    <x v="111"/>
  </r>
  <r>
    <x v="0"/>
    <x v="2"/>
    <x v="7"/>
    <x v="2"/>
    <x v="2"/>
  </r>
  <r>
    <x v="0"/>
    <x v="2"/>
    <x v="7"/>
    <x v="3"/>
    <x v="67"/>
  </r>
  <r>
    <x v="0"/>
    <x v="3"/>
    <x v="7"/>
    <x v="1"/>
    <x v="30"/>
  </r>
  <r>
    <x v="0"/>
    <x v="3"/>
    <x v="7"/>
    <x v="2"/>
    <x v="23"/>
  </r>
  <r>
    <x v="0"/>
    <x v="3"/>
    <x v="7"/>
    <x v="3"/>
    <x v="17"/>
  </r>
  <r>
    <x v="0"/>
    <x v="3"/>
    <x v="7"/>
    <x v="0"/>
    <x v="0"/>
  </r>
  <r>
    <x v="0"/>
    <x v="3"/>
    <x v="7"/>
    <x v="1"/>
    <x v="30"/>
  </r>
  <r>
    <x v="0"/>
    <x v="3"/>
    <x v="7"/>
    <x v="2"/>
    <x v="23"/>
  </r>
  <r>
    <x v="0"/>
    <x v="3"/>
    <x v="7"/>
    <x v="3"/>
    <x v="17"/>
  </r>
  <r>
    <x v="0"/>
    <x v="4"/>
    <x v="7"/>
    <x v="1"/>
    <x v="166"/>
  </r>
  <r>
    <x v="0"/>
    <x v="4"/>
    <x v="7"/>
    <x v="2"/>
    <x v="13"/>
  </r>
  <r>
    <x v="0"/>
    <x v="4"/>
    <x v="7"/>
    <x v="3"/>
    <x v="133"/>
  </r>
  <r>
    <x v="0"/>
    <x v="4"/>
    <x v="7"/>
    <x v="0"/>
    <x v="0"/>
  </r>
  <r>
    <x v="0"/>
    <x v="4"/>
    <x v="7"/>
    <x v="1"/>
    <x v="166"/>
  </r>
  <r>
    <x v="0"/>
    <x v="4"/>
    <x v="7"/>
    <x v="2"/>
    <x v="13"/>
  </r>
  <r>
    <x v="0"/>
    <x v="4"/>
    <x v="7"/>
    <x v="3"/>
    <x v="133"/>
  </r>
  <r>
    <x v="0"/>
    <x v="5"/>
    <x v="7"/>
    <x v="1"/>
    <x v="33"/>
  </r>
  <r>
    <x v="0"/>
    <x v="5"/>
    <x v="7"/>
    <x v="2"/>
    <x v="19"/>
  </r>
  <r>
    <x v="0"/>
    <x v="5"/>
    <x v="7"/>
    <x v="3"/>
    <x v="31"/>
  </r>
  <r>
    <x v="0"/>
    <x v="5"/>
    <x v="7"/>
    <x v="0"/>
    <x v="0"/>
  </r>
  <r>
    <x v="0"/>
    <x v="5"/>
    <x v="7"/>
    <x v="1"/>
    <x v="33"/>
  </r>
  <r>
    <x v="0"/>
    <x v="5"/>
    <x v="7"/>
    <x v="2"/>
    <x v="19"/>
  </r>
  <r>
    <x v="0"/>
    <x v="5"/>
    <x v="7"/>
    <x v="3"/>
    <x v="31"/>
  </r>
  <r>
    <x v="0"/>
    <x v="6"/>
    <x v="7"/>
    <x v="1"/>
    <x v="22"/>
  </r>
  <r>
    <x v="0"/>
    <x v="6"/>
    <x v="7"/>
    <x v="2"/>
    <x v="13"/>
  </r>
  <r>
    <x v="0"/>
    <x v="6"/>
    <x v="7"/>
    <x v="3"/>
    <x v="66"/>
  </r>
  <r>
    <x v="0"/>
    <x v="6"/>
    <x v="7"/>
    <x v="0"/>
    <x v="0"/>
  </r>
  <r>
    <x v="0"/>
    <x v="6"/>
    <x v="7"/>
    <x v="1"/>
    <x v="22"/>
  </r>
  <r>
    <x v="0"/>
    <x v="6"/>
    <x v="7"/>
    <x v="2"/>
    <x v="13"/>
  </r>
  <r>
    <x v="0"/>
    <x v="6"/>
    <x v="7"/>
    <x v="3"/>
    <x v="66"/>
  </r>
  <r>
    <x v="0"/>
    <x v="7"/>
    <x v="7"/>
    <x v="1"/>
    <x v="2"/>
  </r>
  <r>
    <x v="0"/>
    <x v="7"/>
    <x v="7"/>
    <x v="2"/>
    <x v="7"/>
  </r>
  <r>
    <x v="0"/>
    <x v="7"/>
    <x v="7"/>
    <x v="3"/>
    <x v="103"/>
  </r>
  <r>
    <x v="0"/>
    <x v="7"/>
    <x v="7"/>
    <x v="0"/>
    <x v="0"/>
  </r>
  <r>
    <x v="0"/>
    <x v="7"/>
    <x v="7"/>
    <x v="1"/>
    <x v="2"/>
  </r>
  <r>
    <x v="0"/>
    <x v="7"/>
    <x v="7"/>
    <x v="2"/>
    <x v="7"/>
  </r>
  <r>
    <x v="0"/>
    <x v="7"/>
    <x v="7"/>
    <x v="3"/>
    <x v="103"/>
  </r>
  <r>
    <x v="0"/>
    <x v="8"/>
    <x v="7"/>
    <x v="1"/>
    <x v="120"/>
  </r>
  <r>
    <x v="0"/>
    <x v="8"/>
    <x v="7"/>
    <x v="2"/>
    <x v="42"/>
  </r>
  <r>
    <x v="0"/>
    <x v="8"/>
    <x v="7"/>
    <x v="3"/>
    <x v="23"/>
  </r>
  <r>
    <x v="0"/>
    <x v="8"/>
    <x v="7"/>
    <x v="0"/>
    <x v="0"/>
  </r>
  <r>
    <x v="0"/>
    <x v="8"/>
    <x v="7"/>
    <x v="1"/>
    <x v="120"/>
  </r>
  <r>
    <x v="0"/>
    <x v="8"/>
    <x v="7"/>
    <x v="2"/>
    <x v="42"/>
  </r>
  <r>
    <x v="0"/>
    <x v="8"/>
    <x v="7"/>
    <x v="3"/>
    <x v="23"/>
  </r>
  <r>
    <x v="0"/>
    <x v="9"/>
    <x v="7"/>
    <x v="1"/>
    <x v="38"/>
  </r>
  <r>
    <x v="0"/>
    <x v="9"/>
    <x v="7"/>
    <x v="2"/>
    <x v="2"/>
  </r>
  <r>
    <x v="0"/>
    <x v="9"/>
    <x v="7"/>
    <x v="3"/>
    <x v="20"/>
  </r>
  <r>
    <x v="0"/>
    <x v="9"/>
    <x v="7"/>
    <x v="0"/>
    <x v="0"/>
  </r>
  <r>
    <x v="0"/>
    <x v="9"/>
    <x v="7"/>
    <x v="1"/>
    <x v="38"/>
  </r>
  <r>
    <x v="0"/>
    <x v="9"/>
    <x v="7"/>
    <x v="2"/>
    <x v="2"/>
  </r>
  <r>
    <x v="0"/>
    <x v="9"/>
    <x v="7"/>
    <x v="3"/>
    <x v="20"/>
  </r>
  <r>
    <x v="0"/>
    <x v="10"/>
    <x v="7"/>
    <x v="1"/>
    <x v="66"/>
  </r>
  <r>
    <x v="0"/>
    <x v="10"/>
    <x v="7"/>
    <x v="2"/>
    <x v="13"/>
  </r>
  <r>
    <x v="0"/>
    <x v="10"/>
    <x v="7"/>
    <x v="3"/>
    <x v="128"/>
  </r>
  <r>
    <x v="0"/>
    <x v="10"/>
    <x v="7"/>
    <x v="0"/>
    <x v="0"/>
  </r>
  <r>
    <x v="0"/>
    <x v="10"/>
    <x v="7"/>
    <x v="1"/>
    <x v="66"/>
  </r>
  <r>
    <x v="0"/>
    <x v="10"/>
    <x v="7"/>
    <x v="2"/>
    <x v="13"/>
  </r>
  <r>
    <x v="0"/>
    <x v="10"/>
    <x v="7"/>
    <x v="3"/>
    <x v="128"/>
  </r>
  <r>
    <x v="0"/>
    <x v="11"/>
    <x v="7"/>
    <x v="1"/>
    <x v="26"/>
  </r>
  <r>
    <x v="0"/>
    <x v="11"/>
    <x v="7"/>
    <x v="2"/>
    <x v="23"/>
  </r>
  <r>
    <x v="0"/>
    <x v="11"/>
    <x v="7"/>
    <x v="3"/>
    <x v="167"/>
  </r>
  <r>
    <x v="0"/>
    <x v="11"/>
    <x v="7"/>
    <x v="0"/>
    <x v="0"/>
  </r>
  <r>
    <x v="0"/>
    <x v="11"/>
    <x v="7"/>
    <x v="1"/>
    <x v="26"/>
  </r>
  <r>
    <x v="0"/>
    <x v="11"/>
    <x v="7"/>
    <x v="2"/>
    <x v="23"/>
  </r>
  <r>
    <x v="0"/>
    <x v="11"/>
    <x v="7"/>
    <x v="3"/>
    <x v="167"/>
  </r>
  <r>
    <x v="0"/>
    <x v="12"/>
    <x v="7"/>
    <x v="1"/>
    <x v="56"/>
  </r>
  <r>
    <x v="0"/>
    <x v="12"/>
    <x v="7"/>
    <x v="2"/>
    <x v="42"/>
  </r>
  <r>
    <x v="0"/>
    <x v="12"/>
    <x v="7"/>
    <x v="3"/>
    <x v="131"/>
  </r>
  <r>
    <x v="0"/>
    <x v="12"/>
    <x v="7"/>
    <x v="0"/>
    <x v="0"/>
  </r>
  <r>
    <x v="0"/>
    <x v="12"/>
    <x v="7"/>
    <x v="1"/>
    <x v="56"/>
  </r>
  <r>
    <x v="0"/>
    <x v="12"/>
    <x v="7"/>
    <x v="2"/>
    <x v="42"/>
  </r>
  <r>
    <x v="0"/>
    <x v="12"/>
    <x v="7"/>
    <x v="3"/>
    <x v="131"/>
  </r>
  <r>
    <x v="0"/>
    <x v="13"/>
    <x v="7"/>
    <x v="1"/>
    <x v="114"/>
  </r>
  <r>
    <x v="0"/>
    <x v="13"/>
    <x v="7"/>
    <x v="2"/>
    <x v="19"/>
  </r>
  <r>
    <x v="0"/>
    <x v="13"/>
    <x v="7"/>
    <x v="3"/>
    <x v="19"/>
  </r>
  <r>
    <x v="0"/>
    <x v="13"/>
    <x v="7"/>
    <x v="0"/>
    <x v="0"/>
  </r>
  <r>
    <x v="0"/>
    <x v="13"/>
    <x v="7"/>
    <x v="1"/>
    <x v="114"/>
  </r>
  <r>
    <x v="0"/>
    <x v="13"/>
    <x v="7"/>
    <x v="2"/>
    <x v="19"/>
  </r>
  <r>
    <x v="0"/>
    <x v="13"/>
    <x v="7"/>
    <x v="3"/>
    <x v="19"/>
  </r>
  <r>
    <x v="0"/>
    <x v="14"/>
    <x v="7"/>
    <x v="1"/>
    <x v="135"/>
  </r>
  <r>
    <x v="0"/>
    <x v="14"/>
    <x v="7"/>
    <x v="2"/>
    <x v="10"/>
  </r>
  <r>
    <x v="0"/>
    <x v="14"/>
    <x v="7"/>
    <x v="3"/>
    <x v="149"/>
  </r>
  <r>
    <x v="0"/>
    <x v="14"/>
    <x v="7"/>
    <x v="0"/>
    <x v="0"/>
  </r>
  <r>
    <x v="0"/>
    <x v="14"/>
    <x v="7"/>
    <x v="0"/>
    <x v="0"/>
  </r>
  <r>
    <x v="0"/>
    <x v="14"/>
    <x v="7"/>
    <x v="1"/>
    <x v="135"/>
  </r>
  <r>
    <x v="0"/>
    <x v="14"/>
    <x v="7"/>
    <x v="2"/>
    <x v="10"/>
  </r>
  <r>
    <x v="0"/>
    <x v="14"/>
    <x v="7"/>
    <x v="3"/>
    <x v="149"/>
  </r>
  <r>
    <x v="0"/>
    <x v="14"/>
    <x v="7"/>
    <x v="0"/>
    <x v="0"/>
  </r>
  <r>
    <x v="0"/>
    <x v="15"/>
    <x v="7"/>
    <x v="1"/>
    <x v="12"/>
  </r>
  <r>
    <x v="0"/>
    <x v="15"/>
    <x v="7"/>
    <x v="2"/>
    <x v="2"/>
  </r>
  <r>
    <x v="0"/>
    <x v="15"/>
    <x v="7"/>
    <x v="3"/>
    <x v="168"/>
  </r>
  <r>
    <x v="0"/>
    <x v="15"/>
    <x v="7"/>
    <x v="0"/>
    <x v="0"/>
  </r>
  <r>
    <x v="0"/>
    <x v="15"/>
    <x v="7"/>
    <x v="1"/>
    <x v="12"/>
  </r>
  <r>
    <x v="0"/>
    <x v="15"/>
    <x v="7"/>
    <x v="2"/>
    <x v="2"/>
  </r>
  <r>
    <x v="0"/>
    <x v="15"/>
    <x v="7"/>
    <x v="3"/>
    <x v="168"/>
  </r>
  <r>
    <x v="0"/>
    <x v="15"/>
    <x v="7"/>
    <x v="0"/>
    <x v="0"/>
  </r>
  <r>
    <x v="0"/>
    <x v="16"/>
    <x v="7"/>
    <x v="1"/>
    <x v="95"/>
  </r>
  <r>
    <x v="0"/>
    <x v="16"/>
    <x v="7"/>
    <x v="2"/>
    <x v="16"/>
  </r>
  <r>
    <x v="0"/>
    <x v="16"/>
    <x v="7"/>
    <x v="3"/>
    <x v="78"/>
  </r>
  <r>
    <x v="0"/>
    <x v="16"/>
    <x v="7"/>
    <x v="0"/>
    <x v="0"/>
  </r>
  <r>
    <x v="0"/>
    <x v="16"/>
    <x v="7"/>
    <x v="1"/>
    <x v="95"/>
  </r>
  <r>
    <x v="0"/>
    <x v="16"/>
    <x v="7"/>
    <x v="2"/>
    <x v="16"/>
  </r>
  <r>
    <x v="0"/>
    <x v="16"/>
    <x v="7"/>
    <x v="3"/>
    <x v="78"/>
  </r>
  <r>
    <x v="0"/>
    <x v="17"/>
    <x v="7"/>
    <x v="1"/>
    <x v="12"/>
  </r>
  <r>
    <x v="0"/>
    <x v="17"/>
    <x v="7"/>
    <x v="2"/>
    <x v="7"/>
  </r>
  <r>
    <x v="0"/>
    <x v="17"/>
    <x v="7"/>
    <x v="3"/>
    <x v="165"/>
  </r>
  <r>
    <x v="0"/>
    <x v="17"/>
    <x v="7"/>
    <x v="0"/>
    <x v="0"/>
  </r>
  <r>
    <x v="0"/>
    <x v="17"/>
    <x v="7"/>
    <x v="1"/>
    <x v="12"/>
  </r>
  <r>
    <x v="0"/>
    <x v="17"/>
    <x v="7"/>
    <x v="2"/>
    <x v="7"/>
  </r>
  <r>
    <x v="0"/>
    <x v="17"/>
    <x v="7"/>
    <x v="3"/>
    <x v="165"/>
  </r>
  <r>
    <x v="0"/>
    <x v="18"/>
    <x v="7"/>
    <x v="1"/>
    <x v="39"/>
  </r>
  <r>
    <x v="0"/>
    <x v="18"/>
    <x v="7"/>
    <x v="2"/>
    <x v="10"/>
  </r>
  <r>
    <x v="0"/>
    <x v="18"/>
    <x v="7"/>
    <x v="3"/>
    <x v="114"/>
  </r>
  <r>
    <x v="0"/>
    <x v="18"/>
    <x v="7"/>
    <x v="0"/>
    <x v="0"/>
  </r>
  <r>
    <x v="0"/>
    <x v="18"/>
    <x v="7"/>
    <x v="1"/>
    <x v="39"/>
  </r>
  <r>
    <x v="0"/>
    <x v="18"/>
    <x v="7"/>
    <x v="2"/>
    <x v="10"/>
  </r>
  <r>
    <x v="0"/>
    <x v="18"/>
    <x v="7"/>
    <x v="3"/>
    <x v="114"/>
  </r>
  <r>
    <x v="0"/>
    <x v="19"/>
    <x v="7"/>
    <x v="1"/>
    <x v="108"/>
  </r>
  <r>
    <x v="0"/>
    <x v="19"/>
    <x v="7"/>
    <x v="2"/>
    <x v="7"/>
  </r>
  <r>
    <x v="0"/>
    <x v="19"/>
    <x v="7"/>
    <x v="3"/>
    <x v="23"/>
  </r>
  <r>
    <x v="0"/>
    <x v="19"/>
    <x v="7"/>
    <x v="0"/>
    <x v="0"/>
  </r>
  <r>
    <x v="0"/>
    <x v="19"/>
    <x v="7"/>
    <x v="1"/>
    <x v="108"/>
  </r>
  <r>
    <x v="0"/>
    <x v="19"/>
    <x v="7"/>
    <x v="2"/>
    <x v="7"/>
  </r>
  <r>
    <x v="0"/>
    <x v="19"/>
    <x v="7"/>
    <x v="3"/>
    <x v="23"/>
  </r>
  <r>
    <x v="0"/>
    <x v="20"/>
    <x v="7"/>
    <x v="1"/>
    <x v="21"/>
  </r>
  <r>
    <x v="0"/>
    <x v="20"/>
    <x v="7"/>
    <x v="2"/>
    <x v="42"/>
  </r>
  <r>
    <x v="0"/>
    <x v="20"/>
    <x v="7"/>
    <x v="3"/>
    <x v="122"/>
  </r>
  <r>
    <x v="0"/>
    <x v="20"/>
    <x v="7"/>
    <x v="0"/>
    <x v="0"/>
  </r>
  <r>
    <x v="0"/>
    <x v="20"/>
    <x v="7"/>
    <x v="1"/>
    <x v="21"/>
  </r>
  <r>
    <x v="0"/>
    <x v="20"/>
    <x v="7"/>
    <x v="2"/>
    <x v="42"/>
  </r>
  <r>
    <x v="0"/>
    <x v="20"/>
    <x v="7"/>
    <x v="3"/>
    <x v="122"/>
  </r>
  <r>
    <x v="0"/>
    <x v="21"/>
    <x v="7"/>
    <x v="1"/>
    <x v="105"/>
  </r>
  <r>
    <x v="0"/>
    <x v="21"/>
    <x v="7"/>
    <x v="2"/>
    <x v="16"/>
  </r>
  <r>
    <x v="0"/>
    <x v="21"/>
    <x v="7"/>
    <x v="3"/>
    <x v="30"/>
  </r>
  <r>
    <x v="0"/>
    <x v="21"/>
    <x v="7"/>
    <x v="0"/>
    <x v="0"/>
  </r>
  <r>
    <x v="0"/>
    <x v="21"/>
    <x v="7"/>
    <x v="1"/>
    <x v="105"/>
  </r>
  <r>
    <x v="0"/>
    <x v="21"/>
    <x v="7"/>
    <x v="2"/>
    <x v="16"/>
  </r>
  <r>
    <x v="0"/>
    <x v="21"/>
    <x v="7"/>
    <x v="3"/>
    <x v="30"/>
  </r>
  <r>
    <x v="0"/>
    <x v="22"/>
    <x v="7"/>
    <x v="1"/>
    <x v="108"/>
  </r>
  <r>
    <x v="0"/>
    <x v="22"/>
    <x v="7"/>
    <x v="2"/>
    <x v="29"/>
  </r>
  <r>
    <x v="0"/>
    <x v="22"/>
    <x v="7"/>
    <x v="3"/>
    <x v="132"/>
  </r>
  <r>
    <x v="0"/>
    <x v="22"/>
    <x v="7"/>
    <x v="0"/>
    <x v="0"/>
  </r>
  <r>
    <x v="0"/>
    <x v="22"/>
    <x v="7"/>
    <x v="1"/>
    <x v="108"/>
  </r>
  <r>
    <x v="0"/>
    <x v="22"/>
    <x v="7"/>
    <x v="2"/>
    <x v="29"/>
  </r>
  <r>
    <x v="0"/>
    <x v="22"/>
    <x v="7"/>
    <x v="3"/>
    <x v="132"/>
  </r>
  <r>
    <x v="0"/>
    <x v="23"/>
    <x v="7"/>
    <x v="1"/>
    <x v="64"/>
  </r>
  <r>
    <x v="0"/>
    <x v="23"/>
    <x v="7"/>
    <x v="2"/>
    <x v="42"/>
  </r>
  <r>
    <x v="0"/>
    <x v="23"/>
    <x v="7"/>
    <x v="3"/>
    <x v="71"/>
  </r>
  <r>
    <x v="0"/>
    <x v="23"/>
    <x v="7"/>
    <x v="0"/>
    <x v="0"/>
  </r>
  <r>
    <x v="0"/>
    <x v="23"/>
    <x v="7"/>
    <x v="1"/>
    <x v="64"/>
  </r>
  <r>
    <x v="0"/>
    <x v="23"/>
    <x v="7"/>
    <x v="2"/>
    <x v="42"/>
  </r>
  <r>
    <x v="0"/>
    <x v="23"/>
    <x v="7"/>
    <x v="3"/>
    <x v="71"/>
  </r>
  <r>
    <x v="0"/>
    <x v="24"/>
    <x v="7"/>
    <x v="1"/>
    <x v="60"/>
  </r>
  <r>
    <x v="0"/>
    <x v="24"/>
    <x v="7"/>
    <x v="2"/>
    <x v="25"/>
  </r>
  <r>
    <x v="0"/>
    <x v="24"/>
    <x v="7"/>
    <x v="3"/>
    <x v="169"/>
  </r>
  <r>
    <x v="0"/>
    <x v="24"/>
    <x v="7"/>
    <x v="0"/>
    <x v="0"/>
  </r>
  <r>
    <x v="0"/>
    <x v="24"/>
    <x v="7"/>
    <x v="1"/>
    <x v="60"/>
  </r>
  <r>
    <x v="0"/>
    <x v="24"/>
    <x v="7"/>
    <x v="2"/>
    <x v="25"/>
  </r>
  <r>
    <x v="0"/>
    <x v="24"/>
    <x v="7"/>
    <x v="3"/>
    <x v="169"/>
  </r>
  <r>
    <x v="0"/>
    <x v="25"/>
    <x v="7"/>
    <x v="1"/>
    <x v="79"/>
  </r>
  <r>
    <x v="0"/>
    <x v="25"/>
    <x v="7"/>
    <x v="2"/>
    <x v="22"/>
  </r>
  <r>
    <x v="0"/>
    <x v="25"/>
    <x v="7"/>
    <x v="3"/>
    <x v="65"/>
  </r>
  <r>
    <x v="0"/>
    <x v="25"/>
    <x v="7"/>
    <x v="0"/>
    <x v="0"/>
  </r>
  <r>
    <x v="0"/>
    <x v="25"/>
    <x v="7"/>
    <x v="1"/>
    <x v="79"/>
  </r>
  <r>
    <x v="0"/>
    <x v="25"/>
    <x v="7"/>
    <x v="2"/>
    <x v="22"/>
  </r>
  <r>
    <x v="0"/>
    <x v="25"/>
    <x v="7"/>
    <x v="3"/>
    <x v="65"/>
  </r>
  <r>
    <x v="0"/>
    <x v="26"/>
    <x v="7"/>
    <x v="1"/>
    <x v="33"/>
  </r>
  <r>
    <x v="0"/>
    <x v="26"/>
    <x v="7"/>
    <x v="2"/>
    <x v="25"/>
  </r>
  <r>
    <x v="0"/>
    <x v="26"/>
    <x v="7"/>
    <x v="3"/>
    <x v="170"/>
  </r>
  <r>
    <x v="0"/>
    <x v="26"/>
    <x v="7"/>
    <x v="0"/>
    <x v="0"/>
  </r>
  <r>
    <x v="0"/>
    <x v="26"/>
    <x v="7"/>
    <x v="1"/>
    <x v="33"/>
  </r>
  <r>
    <x v="0"/>
    <x v="26"/>
    <x v="7"/>
    <x v="2"/>
    <x v="25"/>
  </r>
  <r>
    <x v="0"/>
    <x v="26"/>
    <x v="7"/>
    <x v="3"/>
    <x v="170"/>
  </r>
  <r>
    <x v="0"/>
    <x v="27"/>
    <x v="7"/>
    <x v="1"/>
    <x v="78"/>
  </r>
  <r>
    <x v="0"/>
    <x v="27"/>
    <x v="7"/>
    <x v="2"/>
    <x v="19"/>
  </r>
  <r>
    <x v="0"/>
    <x v="27"/>
    <x v="7"/>
    <x v="3"/>
    <x v="24"/>
  </r>
  <r>
    <x v="0"/>
    <x v="27"/>
    <x v="7"/>
    <x v="0"/>
    <x v="0"/>
  </r>
  <r>
    <x v="0"/>
    <x v="27"/>
    <x v="7"/>
    <x v="1"/>
    <x v="78"/>
  </r>
  <r>
    <x v="0"/>
    <x v="27"/>
    <x v="7"/>
    <x v="2"/>
    <x v="19"/>
  </r>
  <r>
    <x v="0"/>
    <x v="27"/>
    <x v="7"/>
    <x v="3"/>
    <x v="24"/>
  </r>
  <r>
    <x v="0"/>
    <x v="28"/>
    <x v="7"/>
    <x v="1"/>
    <x v="64"/>
  </r>
  <r>
    <x v="0"/>
    <x v="28"/>
    <x v="7"/>
    <x v="2"/>
    <x v="25"/>
  </r>
  <r>
    <x v="0"/>
    <x v="28"/>
    <x v="7"/>
    <x v="3"/>
    <x v="171"/>
  </r>
  <r>
    <x v="0"/>
    <x v="28"/>
    <x v="7"/>
    <x v="0"/>
    <x v="0"/>
  </r>
  <r>
    <x v="0"/>
    <x v="28"/>
    <x v="7"/>
    <x v="1"/>
    <x v="64"/>
  </r>
  <r>
    <x v="0"/>
    <x v="28"/>
    <x v="7"/>
    <x v="2"/>
    <x v="25"/>
  </r>
  <r>
    <x v="0"/>
    <x v="28"/>
    <x v="7"/>
    <x v="3"/>
    <x v="171"/>
  </r>
  <r>
    <x v="0"/>
    <x v="29"/>
    <x v="7"/>
    <x v="1"/>
    <x v="61"/>
  </r>
  <r>
    <x v="0"/>
    <x v="29"/>
    <x v="7"/>
    <x v="2"/>
    <x v="23"/>
  </r>
  <r>
    <x v="0"/>
    <x v="29"/>
    <x v="7"/>
    <x v="3"/>
    <x v="116"/>
  </r>
  <r>
    <x v="0"/>
    <x v="29"/>
    <x v="7"/>
    <x v="0"/>
    <x v="0"/>
  </r>
  <r>
    <x v="0"/>
    <x v="29"/>
    <x v="7"/>
    <x v="1"/>
    <x v="61"/>
  </r>
  <r>
    <x v="0"/>
    <x v="29"/>
    <x v="7"/>
    <x v="2"/>
    <x v="23"/>
  </r>
  <r>
    <x v="0"/>
    <x v="29"/>
    <x v="7"/>
    <x v="3"/>
    <x v="116"/>
  </r>
  <r>
    <x v="0"/>
    <x v="29"/>
    <x v="7"/>
    <x v="0"/>
    <x v="0"/>
  </r>
  <r>
    <x v="0"/>
    <x v="30"/>
    <x v="7"/>
    <x v="1"/>
    <x v="114"/>
  </r>
  <r>
    <x v="0"/>
    <x v="30"/>
    <x v="7"/>
    <x v="2"/>
    <x v="42"/>
  </r>
  <r>
    <x v="0"/>
    <x v="30"/>
    <x v="7"/>
    <x v="3"/>
    <x v="73"/>
  </r>
  <r>
    <x v="0"/>
    <x v="30"/>
    <x v="7"/>
    <x v="0"/>
    <x v="0"/>
  </r>
  <r>
    <x v="0"/>
    <x v="30"/>
    <x v="7"/>
    <x v="1"/>
    <x v="114"/>
  </r>
  <r>
    <x v="0"/>
    <x v="30"/>
    <x v="7"/>
    <x v="2"/>
    <x v="42"/>
  </r>
  <r>
    <x v="0"/>
    <x v="30"/>
    <x v="7"/>
    <x v="3"/>
    <x v="73"/>
  </r>
  <r>
    <x v="0"/>
    <x v="0"/>
    <x v="8"/>
    <x v="0"/>
    <x v="0"/>
  </r>
  <r>
    <x v="0"/>
    <x v="0"/>
    <x v="8"/>
    <x v="1"/>
    <x v="172"/>
  </r>
  <r>
    <x v="0"/>
    <x v="0"/>
    <x v="8"/>
    <x v="2"/>
    <x v="42"/>
  </r>
  <r>
    <x v="0"/>
    <x v="0"/>
    <x v="8"/>
    <x v="3"/>
    <x v="173"/>
  </r>
  <r>
    <x v="0"/>
    <x v="0"/>
    <x v="8"/>
    <x v="0"/>
    <x v="0"/>
  </r>
  <r>
    <x v="0"/>
    <x v="0"/>
    <x v="8"/>
    <x v="1"/>
    <x v="172"/>
  </r>
  <r>
    <x v="0"/>
    <x v="0"/>
    <x v="8"/>
    <x v="2"/>
    <x v="42"/>
  </r>
  <r>
    <x v="0"/>
    <x v="0"/>
    <x v="8"/>
    <x v="3"/>
    <x v="173"/>
  </r>
  <r>
    <x v="0"/>
    <x v="0"/>
    <x v="8"/>
    <x v="0"/>
    <x v="0"/>
  </r>
  <r>
    <x v="0"/>
    <x v="1"/>
    <x v="8"/>
    <x v="1"/>
    <x v="48"/>
  </r>
  <r>
    <x v="0"/>
    <x v="1"/>
    <x v="8"/>
    <x v="2"/>
    <x v="42"/>
  </r>
  <r>
    <x v="0"/>
    <x v="1"/>
    <x v="8"/>
    <x v="3"/>
    <x v="114"/>
  </r>
  <r>
    <x v="0"/>
    <x v="1"/>
    <x v="8"/>
    <x v="0"/>
    <x v="0"/>
  </r>
  <r>
    <x v="0"/>
    <x v="1"/>
    <x v="8"/>
    <x v="1"/>
    <x v="48"/>
  </r>
  <r>
    <x v="0"/>
    <x v="1"/>
    <x v="8"/>
    <x v="2"/>
    <x v="42"/>
  </r>
  <r>
    <x v="0"/>
    <x v="1"/>
    <x v="8"/>
    <x v="3"/>
    <x v="114"/>
  </r>
  <r>
    <x v="0"/>
    <x v="2"/>
    <x v="8"/>
    <x v="1"/>
    <x v="39"/>
  </r>
  <r>
    <x v="0"/>
    <x v="2"/>
    <x v="8"/>
    <x v="2"/>
    <x v="2"/>
  </r>
  <r>
    <x v="0"/>
    <x v="2"/>
    <x v="8"/>
    <x v="3"/>
    <x v="130"/>
  </r>
  <r>
    <x v="0"/>
    <x v="2"/>
    <x v="8"/>
    <x v="0"/>
    <x v="0"/>
  </r>
  <r>
    <x v="0"/>
    <x v="2"/>
    <x v="8"/>
    <x v="1"/>
    <x v="39"/>
  </r>
  <r>
    <x v="0"/>
    <x v="2"/>
    <x v="8"/>
    <x v="2"/>
    <x v="2"/>
  </r>
  <r>
    <x v="0"/>
    <x v="2"/>
    <x v="8"/>
    <x v="3"/>
    <x v="130"/>
  </r>
  <r>
    <x v="0"/>
    <x v="3"/>
    <x v="8"/>
    <x v="1"/>
    <x v="101"/>
  </r>
  <r>
    <x v="0"/>
    <x v="3"/>
    <x v="8"/>
    <x v="2"/>
    <x v="13"/>
  </r>
  <r>
    <x v="0"/>
    <x v="3"/>
    <x v="8"/>
    <x v="3"/>
    <x v="132"/>
  </r>
  <r>
    <x v="0"/>
    <x v="3"/>
    <x v="8"/>
    <x v="0"/>
    <x v="0"/>
  </r>
  <r>
    <x v="0"/>
    <x v="3"/>
    <x v="8"/>
    <x v="1"/>
    <x v="101"/>
  </r>
  <r>
    <x v="0"/>
    <x v="3"/>
    <x v="8"/>
    <x v="2"/>
    <x v="13"/>
  </r>
  <r>
    <x v="0"/>
    <x v="3"/>
    <x v="8"/>
    <x v="3"/>
    <x v="132"/>
  </r>
  <r>
    <x v="0"/>
    <x v="4"/>
    <x v="8"/>
    <x v="1"/>
    <x v="3"/>
  </r>
  <r>
    <x v="0"/>
    <x v="4"/>
    <x v="8"/>
    <x v="2"/>
    <x v="19"/>
  </r>
  <r>
    <x v="0"/>
    <x v="4"/>
    <x v="8"/>
    <x v="3"/>
    <x v="174"/>
  </r>
  <r>
    <x v="0"/>
    <x v="4"/>
    <x v="8"/>
    <x v="0"/>
    <x v="0"/>
  </r>
  <r>
    <x v="0"/>
    <x v="4"/>
    <x v="8"/>
    <x v="1"/>
    <x v="3"/>
  </r>
  <r>
    <x v="0"/>
    <x v="4"/>
    <x v="8"/>
    <x v="2"/>
    <x v="19"/>
  </r>
  <r>
    <x v="0"/>
    <x v="4"/>
    <x v="8"/>
    <x v="3"/>
    <x v="174"/>
  </r>
  <r>
    <x v="0"/>
    <x v="5"/>
    <x v="8"/>
    <x v="1"/>
    <x v="105"/>
  </r>
  <r>
    <x v="0"/>
    <x v="5"/>
    <x v="8"/>
    <x v="2"/>
    <x v="22"/>
  </r>
  <r>
    <x v="0"/>
    <x v="5"/>
    <x v="8"/>
    <x v="3"/>
    <x v="165"/>
  </r>
  <r>
    <x v="0"/>
    <x v="5"/>
    <x v="8"/>
    <x v="0"/>
    <x v="0"/>
  </r>
  <r>
    <x v="0"/>
    <x v="5"/>
    <x v="8"/>
    <x v="1"/>
    <x v="105"/>
  </r>
  <r>
    <x v="0"/>
    <x v="5"/>
    <x v="8"/>
    <x v="2"/>
    <x v="22"/>
  </r>
  <r>
    <x v="0"/>
    <x v="5"/>
    <x v="8"/>
    <x v="3"/>
    <x v="165"/>
  </r>
  <r>
    <x v="0"/>
    <x v="6"/>
    <x v="8"/>
    <x v="1"/>
    <x v="111"/>
  </r>
  <r>
    <x v="0"/>
    <x v="6"/>
    <x v="8"/>
    <x v="2"/>
    <x v="10"/>
  </r>
  <r>
    <x v="0"/>
    <x v="6"/>
    <x v="8"/>
    <x v="3"/>
    <x v="23"/>
  </r>
  <r>
    <x v="0"/>
    <x v="6"/>
    <x v="8"/>
    <x v="0"/>
    <x v="0"/>
  </r>
  <r>
    <x v="0"/>
    <x v="6"/>
    <x v="8"/>
    <x v="1"/>
    <x v="111"/>
  </r>
  <r>
    <x v="0"/>
    <x v="6"/>
    <x v="8"/>
    <x v="2"/>
    <x v="10"/>
  </r>
  <r>
    <x v="0"/>
    <x v="6"/>
    <x v="8"/>
    <x v="3"/>
    <x v="23"/>
  </r>
  <r>
    <x v="0"/>
    <x v="7"/>
    <x v="8"/>
    <x v="1"/>
    <x v="122"/>
  </r>
  <r>
    <x v="0"/>
    <x v="7"/>
    <x v="8"/>
    <x v="2"/>
    <x v="13"/>
  </r>
  <r>
    <x v="0"/>
    <x v="7"/>
    <x v="8"/>
    <x v="3"/>
    <x v="175"/>
  </r>
  <r>
    <x v="0"/>
    <x v="7"/>
    <x v="8"/>
    <x v="0"/>
    <x v="0"/>
  </r>
  <r>
    <x v="0"/>
    <x v="7"/>
    <x v="8"/>
    <x v="1"/>
    <x v="122"/>
  </r>
  <r>
    <x v="0"/>
    <x v="7"/>
    <x v="8"/>
    <x v="2"/>
    <x v="13"/>
  </r>
  <r>
    <x v="0"/>
    <x v="7"/>
    <x v="8"/>
    <x v="3"/>
    <x v="175"/>
  </r>
  <r>
    <x v="0"/>
    <x v="8"/>
    <x v="8"/>
    <x v="1"/>
    <x v="46"/>
  </r>
  <r>
    <x v="0"/>
    <x v="8"/>
    <x v="8"/>
    <x v="2"/>
    <x v="7"/>
  </r>
  <r>
    <x v="0"/>
    <x v="8"/>
    <x v="8"/>
    <x v="3"/>
    <x v="176"/>
  </r>
  <r>
    <x v="0"/>
    <x v="8"/>
    <x v="8"/>
    <x v="0"/>
    <x v="0"/>
  </r>
  <r>
    <x v="0"/>
    <x v="8"/>
    <x v="8"/>
    <x v="1"/>
    <x v="46"/>
  </r>
  <r>
    <x v="0"/>
    <x v="8"/>
    <x v="8"/>
    <x v="2"/>
    <x v="7"/>
  </r>
  <r>
    <x v="0"/>
    <x v="8"/>
    <x v="8"/>
    <x v="3"/>
    <x v="176"/>
  </r>
  <r>
    <x v="0"/>
    <x v="9"/>
    <x v="8"/>
    <x v="1"/>
    <x v="62"/>
  </r>
  <r>
    <x v="0"/>
    <x v="9"/>
    <x v="8"/>
    <x v="2"/>
    <x v="2"/>
  </r>
  <r>
    <x v="0"/>
    <x v="9"/>
    <x v="8"/>
    <x v="3"/>
    <x v="98"/>
  </r>
  <r>
    <x v="0"/>
    <x v="9"/>
    <x v="8"/>
    <x v="0"/>
    <x v="0"/>
  </r>
  <r>
    <x v="0"/>
    <x v="9"/>
    <x v="8"/>
    <x v="1"/>
    <x v="62"/>
  </r>
  <r>
    <x v="0"/>
    <x v="9"/>
    <x v="8"/>
    <x v="2"/>
    <x v="2"/>
  </r>
  <r>
    <x v="0"/>
    <x v="9"/>
    <x v="8"/>
    <x v="3"/>
    <x v="98"/>
  </r>
  <r>
    <x v="0"/>
    <x v="10"/>
    <x v="8"/>
    <x v="1"/>
    <x v="52"/>
  </r>
  <r>
    <x v="0"/>
    <x v="10"/>
    <x v="8"/>
    <x v="2"/>
    <x v="10"/>
  </r>
  <r>
    <x v="0"/>
    <x v="10"/>
    <x v="8"/>
    <x v="3"/>
    <x v="122"/>
  </r>
  <r>
    <x v="0"/>
    <x v="10"/>
    <x v="8"/>
    <x v="0"/>
    <x v="0"/>
  </r>
  <r>
    <x v="0"/>
    <x v="10"/>
    <x v="8"/>
    <x v="1"/>
    <x v="52"/>
  </r>
  <r>
    <x v="0"/>
    <x v="10"/>
    <x v="8"/>
    <x v="2"/>
    <x v="10"/>
  </r>
  <r>
    <x v="0"/>
    <x v="10"/>
    <x v="8"/>
    <x v="3"/>
    <x v="122"/>
  </r>
  <r>
    <x v="0"/>
    <x v="11"/>
    <x v="8"/>
    <x v="1"/>
    <x v="134"/>
  </r>
  <r>
    <x v="0"/>
    <x v="11"/>
    <x v="8"/>
    <x v="2"/>
    <x v="22"/>
  </r>
  <r>
    <x v="0"/>
    <x v="11"/>
    <x v="8"/>
    <x v="3"/>
    <x v="177"/>
  </r>
  <r>
    <x v="0"/>
    <x v="11"/>
    <x v="8"/>
    <x v="0"/>
    <x v="0"/>
  </r>
  <r>
    <x v="0"/>
    <x v="11"/>
    <x v="8"/>
    <x v="1"/>
    <x v="134"/>
  </r>
  <r>
    <x v="0"/>
    <x v="11"/>
    <x v="8"/>
    <x v="2"/>
    <x v="22"/>
  </r>
  <r>
    <x v="0"/>
    <x v="11"/>
    <x v="8"/>
    <x v="3"/>
    <x v="177"/>
  </r>
  <r>
    <x v="0"/>
    <x v="12"/>
    <x v="8"/>
    <x v="1"/>
    <x v="127"/>
  </r>
  <r>
    <x v="0"/>
    <x v="12"/>
    <x v="8"/>
    <x v="2"/>
    <x v="10"/>
  </r>
  <r>
    <x v="0"/>
    <x v="12"/>
    <x v="8"/>
    <x v="3"/>
    <x v="125"/>
  </r>
  <r>
    <x v="0"/>
    <x v="12"/>
    <x v="8"/>
    <x v="0"/>
    <x v="0"/>
  </r>
  <r>
    <x v="0"/>
    <x v="12"/>
    <x v="8"/>
    <x v="1"/>
    <x v="127"/>
  </r>
  <r>
    <x v="0"/>
    <x v="12"/>
    <x v="8"/>
    <x v="2"/>
    <x v="10"/>
  </r>
  <r>
    <x v="0"/>
    <x v="12"/>
    <x v="8"/>
    <x v="3"/>
    <x v="125"/>
  </r>
  <r>
    <x v="0"/>
    <x v="12"/>
    <x v="8"/>
    <x v="0"/>
    <x v="0"/>
  </r>
  <r>
    <x v="0"/>
    <x v="13"/>
    <x v="8"/>
    <x v="1"/>
    <x v="130"/>
  </r>
  <r>
    <x v="0"/>
    <x v="13"/>
    <x v="8"/>
    <x v="2"/>
    <x v="42"/>
  </r>
  <r>
    <x v="0"/>
    <x v="13"/>
    <x v="8"/>
    <x v="3"/>
    <x v="34"/>
  </r>
  <r>
    <x v="0"/>
    <x v="13"/>
    <x v="8"/>
    <x v="0"/>
    <x v="0"/>
  </r>
  <r>
    <x v="0"/>
    <x v="13"/>
    <x v="8"/>
    <x v="1"/>
    <x v="130"/>
  </r>
  <r>
    <x v="0"/>
    <x v="13"/>
    <x v="8"/>
    <x v="2"/>
    <x v="42"/>
  </r>
  <r>
    <x v="0"/>
    <x v="13"/>
    <x v="8"/>
    <x v="3"/>
    <x v="34"/>
  </r>
  <r>
    <x v="0"/>
    <x v="14"/>
    <x v="8"/>
    <x v="1"/>
    <x v="122"/>
  </r>
  <r>
    <x v="0"/>
    <x v="14"/>
    <x v="8"/>
    <x v="2"/>
    <x v="10"/>
  </r>
  <r>
    <x v="0"/>
    <x v="14"/>
    <x v="8"/>
    <x v="3"/>
    <x v="107"/>
  </r>
  <r>
    <x v="0"/>
    <x v="14"/>
    <x v="8"/>
    <x v="0"/>
    <x v="0"/>
  </r>
  <r>
    <x v="0"/>
    <x v="14"/>
    <x v="8"/>
    <x v="0"/>
    <x v="0"/>
  </r>
  <r>
    <x v="0"/>
    <x v="14"/>
    <x v="8"/>
    <x v="1"/>
    <x v="122"/>
  </r>
  <r>
    <x v="0"/>
    <x v="14"/>
    <x v="8"/>
    <x v="2"/>
    <x v="10"/>
  </r>
  <r>
    <x v="0"/>
    <x v="14"/>
    <x v="8"/>
    <x v="3"/>
    <x v="107"/>
  </r>
  <r>
    <x v="0"/>
    <x v="14"/>
    <x v="8"/>
    <x v="0"/>
    <x v="0"/>
  </r>
  <r>
    <x v="0"/>
    <x v="15"/>
    <x v="8"/>
    <x v="1"/>
    <x v="76"/>
  </r>
  <r>
    <x v="0"/>
    <x v="15"/>
    <x v="8"/>
    <x v="2"/>
    <x v="7"/>
  </r>
  <r>
    <x v="0"/>
    <x v="15"/>
    <x v="8"/>
    <x v="3"/>
    <x v="66"/>
  </r>
  <r>
    <x v="0"/>
    <x v="15"/>
    <x v="8"/>
    <x v="0"/>
    <x v="0"/>
  </r>
  <r>
    <x v="0"/>
    <x v="15"/>
    <x v="8"/>
    <x v="1"/>
    <x v="76"/>
  </r>
  <r>
    <x v="0"/>
    <x v="15"/>
    <x v="8"/>
    <x v="2"/>
    <x v="7"/>
  </r>
  <r>
    <x v="0"/>
    <x v="15"/>
    <x v="8"/>
    <x v="3"/>
    <x v="66"/>
  </r>
  <r>
    <x v="0"/>
    <x v="16"/>
    <x v="8"/>
    <x v="1"/>
    <x v="87"/>
  </r>
  <r>
    <x v="0"/>
    <x v="16"/>
    <x v="8"/>
    <x v="2"/>
    <x v="29"/>
  </r>
  <r>
    <x v="0"/>
    <x v="16"/>
    <x v="8"/>
    <x v="3"/>
    <x v="151"/>
  </r>
  <r>
    <x v="0"/>
    <x v="16"/>
    <x v="8"/>
    <x v="0"/>
    <x v="0"/>
  </r>
  <r>
    <x v="0"/>
    <x v="16"/>
    <x v="8"/>
    <x v="1"/>
    <x v="87"/>
  </r>
  <r>
    <x v="0"/>
    <x v="16"/>
    <x v="8"/>
    <x v="2"/>
    <x v="29"/>
  </r>
  <r>
    <x v="0"/>
    <x v="16"/>
    <x v="8"/>
    <x v="3"/>
    <x v="151"/>
  </r>
  <r>
    <x v="0"/>
    <x v="17"/>
    <x v="8"/>
    <x v="1"/>
    <x v="29"/>
  </r>
  <r>
    <x v="0"/>
    <x v="17"/>
    <x v="8"/>
    <x v="2"/>
    <x v="10"/>
  </r>
  <r>
    <x v="0"/>
    <x v="17"/>
    <x v="8"/>
    <x v="3"/>
    <x v="178"/>
  </r>
  <r>
    <x v="0"/>
    <x v="17"/>
    <x v="8"/>
    <x v="0"/>
    <x v="0"/>
  </r>
  <r>
    <x v="0"/>
    <x v="17"/>
    <x v="8"/>
    <x v="1"/>
    <x v="29"/>
  </r>
  <r>
    <x v="0"/>
    <x v="17"/>
    <x v="8"/>
    <x v="2"/>
    <x v="10"/>
  </r>
  <r>
    <x v="0"/>
    <x v="17"/>
    <x v="8"/>
    <x v="3"/>
    <x v="178"/>
  </r>
  <r>
    <x v="0"/>
    <x v="18"/>
    <x v="8"/>
    <x v="1"/>
    <x v="13"/>
  </r>
  <r>
    <x v="0"/>
    <x v="18"/>
    <x v="8"/>
    <x v="2"/>
    <x v="42"/>
  </r>
  <r>
    <x v="0"/>
    <x v="18"/>
    <x v="8"/>
    <x v="3"/>
    <x v="109"/>
  </r>
  <r>
    <x v="0"/>
    <x v="18"/>
    <x v="8"/>
    <x v="0"/>
    <x v="0"/>
  </r>
  <r>
    <x v="0"/>
    <x v="18"/>
    <x v="8"/>
    <x v="1"/>
    <x v="13"/>
  </r>
  <r>
    <x v="0"/>
    <x v="18"/>
    <x v="8"/>
    <x v="2"/>
    <x v="42"/>
  </r>
  <r>
    <x v="0"/>
    <x v="18"/>
    <x v="8"/>
    <x v="3"/>
    <x v="109"/>
  </r>
  <r>
    <x v="0"/>
    <x v="19"/>
    <x v="8"/>
    <x v="1"/>
    <x v="13"/>
  </r>
  <r>
    <x v="0"/>
    <x v="19"/>
    <x v="8"/>
    <x v="2"/>
    <x v="16"/>
  </r>
  <r>
    <x v="0"/>
    <x v="19"/>
    <x v="8"/>
    <x v="3"/>
    <x v="120"/>
  </r>
  <r>
    <x v="0"/>
    <x v="19"/>
    <x v="8"/>
    <x v="0"/>
    <x v="0"/>
  </r>
  <r>
    <x v="0"/>
    <x v="19"/>
    <x v="8"/>
    <x v="1"/>
    <x v="13"/>
  </r>
  <r>
    <x v="0"/>
    <x v="19"/>
    <x v="8"/>
    <x v="2"/>
    <x v="16"/>
  </r>
  <r>
    <x v="0"/>
    <x v="19"/>
    <x v="8"/>
    <x v="3"/>
    <x v="120"/>
  </r>
  <r>
    <x v="0"/>
    <x v="20"/>
    <x v="8"/>
    <x v="1"/>
    <x v="42"/>
  </r>
  <r>
    <x v="0"/>
    <x v="20"/>
    <x v="8"/>
    <x v="2"/>
    <x v="23"/>
  </r>
  <r>
    <x v="0"/>
    <x v="20"/>
    <x v="8"/>
    <x v="3"/>
    <x v="130"/>
  </r>
  <r>
    <x v="0"/>
    <x v="20"/>
    <x v="8"/>
    <x v="0"/>
    <x v="0"/>
  </r>
  <r>
    <x v="0"/>
    <x v="20"/>
    <x v="8"/>
    <x v="1"/>
    <x v="42"/>
  </r>
  <r>
    <x v="0"/>
    <x v="20"/>
    <x v="8"/>
    <x v="2"/>
    <x v="23"/>
  </r>
  <r>
    <x v="0"/>
    <x v="20"/>
    <x v="8"/>
    <x v="3"/>
    <x v="130"/>
  </r>
  <r>
    <x v="0"/>
    <x v="21"/>
    <x v="8"/>
    <x v="1"/>
    <x v="110"/>
  </r>
  <r>
    <x v="0"/>
    <x v="21"/>
    <x v="8"/>
    <x v="2"/>
    <x v="2"/>
  </r>
  <r>
    <x v="0"/>
    <x v="21"/>
    <x v="8"/>
    <x v="3"/>
    <x v="12"/>
  </r>
  <r>
    <x v="0"/>
    <x v="21"/>
    <x v="8"/>
    <x v="0"/>
    <x v="0"/>
  </r>
  <r>
    <x v="0"/>
    <x v="21"/>
    <x v="8"/>
    <x v="1"/>
    <x v="110"/>
  </r>
  <r>
    <x v="0"/>
    <x v="21"/>
    <x v="8"/>
    <x v="2"/>
    <x v="2"/>
  </r>
  <r>
    <x v="0"/>
    <x v="21"/>
    <x v="8"/>
    <x v="3"/>
    <x v="12"/>
  </r>
  <r>
    <x v="0"/>
    <x v="22"/>
    <x v="8"/>
    <x v="1"/>
    <x v="19"/>
  </r>
  <r>
    <x v="0"/>
    <x v="22"/>
    <x v="8"/>
    <x v="2"/>
    <x v="7"/>
  </r>
  <r>
    <x v="0"/>
    <x v="22"/>
    <x v="8"/>
    <x v="3"/>
    <x v="179"/>
  </r>
  <r>
    <x v="0"/>
    <x v="22"/>
    <x v="8"/>
    <x v="0"/>
    <x v="0"/>
  </r>
  <r>
    <x v="0"/>
    <x v="22"/>
    <x v="8"/>
    <x v="1"/>
    <x v="19"/>
  </r>
  <r>
    <x v="0"/>
    <x v="22"/>
    <x v="8"/>
    <x v="2"/>
    <x v="7"/>
  </r>
  <r>
    <x v="0"/>
    <x v="22"/>
    <x v="8"/>
    <x v="3"/>
    <x v="179"/>
  </r>
  <r>
    <x v="0"/>
    <x v="23"/>
    <x v="8"/>
    <x v="1"/>
    <x v="19"/>
  </r>
  <r>
    <x v="0"/>
    <x v="23"/>
    <x v="8"/>
    <x v="2"/>
    <x v="2"/>
  </r>
  <r>
    <x v="0"/>
    <x v="23"/>
    <x v="8"/>
    <x v="3"/>
    <x v="180"/>
  </r>
  <r>
    <x v="0"/>
    <x v="23"/>
    <x v="8"/>
    <x v="0"/>
    <x v="0"/>
  </r>
  <r>
    <x v="0"/>
    <x v="23"/>
    <x v="8"/>
    <x v="1"/>
    <x v="19"/>
  </r>
  <r>
    <x v="0"/>
    <x v="23"/>
    <x v="8"/>
    <x v="2"/>
    <x v="2"/>
  </r>
  <r>
    <x v="0"/>
    <x v="23"/>
    <x v="8"/>
    <x v="3"/>
    <x v="180"/>
  </r>
  <r>
    <x v="0"/>
    <x v="24"/>
    <x v="8"/>
    <x v="1"/>
    <x v="138"/>
  </r>
  <r>
    <x v="0"/>
    <x v="24"/>
    <x v="8"/>
    <x v="2"/>
    <x v="10"/>
  </r>
  <r>
    <x v="0"/>
    <x v="24"/>
    <x v="8"/>
    <x v="3"/>
    <x v="52"/>
  </r>
  <r>
    <x v="0"/>
    <x v="24"/>
    <x v="8"/>
    <x v="0"/>
    <x v="0"/>
  </r>
  <r>
    <x v="0"/>
    <x v="24"/>
    <x v="8"/>
    <x v="1"/>
    <x v="138"/>
  </r>
  <r>
    <x v="0"/>
    <x v="24"/>
    <x v="8"/>
    <x v="2"/>
    <x v="10"/>
  </r>
  <r>
    <x v="0"/>
    <x v="24"/>
    <x v="8"/>
    <x v="3"/>
    <x v="52"/>
  </r>
  <r>
    <x v="0"/>
    <x v="25"/>
    <x v="8"/>
    <x v="1"/>
    <x v="145"/>
  </r>
  <r>
    <x v="0"/>
    <x v="25"/>
    <x v="8"/>
    <x v="2"/>
    <x v="25"/>
  </r>
  <r>
    <x v="0"/>
    <x v="25"/>
    <x v="8"/>
    <x v="3"/>
    <x v="156"/>
  </r>
  <r>
    <x v="0"/>
    <x v="25"/>
    <x v="8"/>
    <x v="0"/>
    <x v="0"/>
  </r>
  <r>
    <x v="0"/>
    <x v="25"/>
    <x v="8"/>
    <x v="1"/>
    <x v="145"/>
  </r>
  <r>
    <x v="0"/>
    <x v="25"/>
    <x v="8"/>
    <x v="2"/>
    <x v="25"/>
  </r>
  <r>
    <x v="0"/>
    <x v="25"/>
    <x v="8"/>
    <x v="3"/>
    <x v="156"/>
  </r>
  <r>
    <x v="0"/>
    <x v="26"/>
    <x v="8"/>
    <x v="1"/>
    <x v="79"/>
  </r>
  <r>
    <x v="0"/>
    <x v="26"/>
    <x v="8"/>
    <x v="2"/>
    <x v="13"/>
  </r>
  <r>
    <x v="0"/>
    <x v="26"/>
    <x v="8"/>
    <x v="3"/>
    <x v="82"/>
  </r>
  <r>
    <x v="0"/>
    <x v="26"/>
    <x v="8"/>
    <x v="0"/>
    <x v="0"/>
  </r>
  <r>
    <x v="0"/>
    <x v="26"/>
    <x v="8"/>
    <x v="1"/>
    <x v="79"/>
  </r>
  <r>
    <x v="0"/>
    <x v="26"/>
    <x v="8"/>
    <x v="2"/>
    <x v="13"/>
  </r>
  <r>
    <x v="0"/>
    <x v="26"/>
    <x v="8"/>
    <x v="3"/>
    <x v="82"/>
  </r>
  <r>
    <x v="0"/>
    <x v="26"/>
    <x v="8"/>
    <x v="0"/>
    <x v="0"/>
  </r>
  <r>
    <x v="0"/>
    <x v="27"/>
    <x v="8"/>
    <x v="1"/>
    <x v="107"/>
  </r>
  <r>
    <x v="0"/>
    <x v="27"/>
    <x v="8"/>
    <x v="2"/>
    <x v="2"/>
  </r>
  <r>
    <x v="0"/>
    <x v="27"/>
    <x v="8"/>
    <x v="3"/>
    <x v="181"/>
  </r>
  <r>
    <x v="0"/>
    <x v="27"/>
    <x v="8"/>
    <x v="0"/>
    <x v="0"/>
  </r>
  <r>
    <x v="0"/>
    <x v="27"/>
    <x v="8"/>
    <x v="1"/>
    <x v="107"/>
  </r>
  <r>
    <x v="0"/>
    <x v="27"/>
    <x v="8"/>
    <x v="2"/>
    <x v="2"/>
  </r>
  <r>
    <x v="0"/>
    <x v="27"/>
    <x v="8"/>
    <x v="3"/>
    <x v="181"/>
  </r>
  <r>
    <x v="0"/>
    <x v="28"/>
    <x v="8"/>
    <x v="1"/>
    <x v="78"/>
  </r>
  <r>
    <x v="0"/>
    <x v="28"/>
    <x v="8"/>
    <x v="2"/>
    <x v="10"/>
  </r>
  <r>
    <x v="0"/>
    <x v="28"/>
    <x v="8"/>
    <x v="3"/>
    <x v="114"/>
  </r>
  <r>
    <x v="0"/>
    <x v="28"/>
    <x v="8"/>
    <x v="0"/>
    <x v="0"/>
  </r>
  <r>
    <x v="0"/>
    <x v="28"/>
    <x v="8"/>
    <x v="1"/>
    <x v="78"/>
  </r>
  <r>
    <x v="0"/>
    <x v="28"/>
    <x v="8"/>
    <x v="2"/>
    <x v="10"/>
  </r>
  <r>
    <x v="0"/>
    <x v="28"/>
    <x v="8"/>
    <x v="3"/>
    <x v="114"/>
  </r>
  <r>
    <x v="0"/>
    <x v="29"/>
    <x v="8"/>
    <x v="1"/>
    <x v="115"/>
  </r>
  <r>
    <x v="0"/>
    <x v="29"/>
    <x v="8"/>
    <x v="2"/>
    <x v="25"/>
  </r>
  <r>
    <x v="0"/>
    <x v="29"/>
    <x v="8"/>
    <x v="3"/>
    <x v="65"/>
  </r>
  <r>
    <x v="0"/>
    <x v="29"/>
    <x v="8"/>
    <x v="0"/>
    <x v="0"/>
  </r>
  <r>
    <x v="0"/>
    <x v="29"/>
    <x v="8"/>
    <x v="1"/>
    <x v="115"/>
  </r>
  <r>
    <x v="0"/>
    <x v="29"/>
    <x v="8"/>
    <x v="2"/>
    <x v="25"/>
  </r>
  <r>
    <x v="0"/>
    <x v="29"/>
    <x v="8"/>
    <x v="3"/>
    <x v="65"/>
  </r>
  <r>
    <x v="0"/>
    <x v="0"/>
    <x v="9"/>
    <x v="0"/>
    <x v="0"/>
  </r>
  <r>
    <x v="0"/>
    <x v="0"/>
    <x v="9"/>
    <x v="1"/>
    <x v="138"/>
  </r>
  <r>
    <x v="0"/>
    <x v="0"/>
    <x v="9"/>
    <x v="2"/>
    <x v="16"/>
  </r>
  <r>
    <x v="0"/>
    <x v="0"/>
    <x v="9"/>
    <x v="3"/>
    <x v="176"/>
  </r>
  <r>
    <x v="0"/>
    <x v="0"/>
    <x v="9"/>
    <x v="0"/>
    <x v="0"/>
  </r>
  <r>
    <x v="0"/>
    <x v="0"/>
    <x v="9"/>
    <x v="1"/>
    <x v="138"/>
  </r>
  <r>
    <x v="0"/>
    <x v="0"/>
    <x v="9"/>
    <x v="2"/>
    <x v="16"/>
  </r>
  <r>
    <x v="0"/>
    <x v="0"/>
    <x v="9"/>
    <x v="3"/>
    <x v="176"/>
  </r>
  <r>
    <x v="0"/>
    <x v="0"/>
    <x v="9"/>
    <x v="0"/>
    <x v="0"/>
  </r>
  <r>
    <x v="0"/>
    <x v="1"/>
    <x v="9"/>
    <x v="1"/>
    <x v="72"/>
  </r>
  <r>
    <x v="0"/>
    <x v="1"/>
    <x v="9"/>
    <x v="2"/>
    <x v="2"/>
  </r>
  <r>
    <x v="0"/>
    <x v="1"/>
    <x v="9"/>
    <x v="3"/>
    <x v="5"/>
  </r>
  <r>
    <x v="0"/>
    <x v="1"/>
    <x v="9"/>
    <x v="0"/>
    <x v="0"/>
  </r>
  <r>
    <x v="0"/>
    <x v="1"/>
    <x v="9"/>
    <x v="1"/>
    <x v="72"/>
  </r>
  <r>
    <x v="0"/>
    <x v="1"/>
    <x v="9"/>
    <x v="2"/>
    <x v="2"/>
  </r>
  <r>
    <x v="0"/>
    <x v="1"/>
    <x v="9"/>
    <x v="3"/>
    <x v="5"/>
  </r>
  <r>
    <x v="0"/>
    <x v="2"/>
    <x v="9"/>
    <x v="1"/>
    <x v="59"/>
  </r>
  <r>
    <x v="0"/>
    <x v="2"/>
    <x v="9"/>
    <x v="2"/>
    <x v="42"/>
  </r>
  <r>
    <x v="0"/>
    <x v="2"/>
    <x v="9"/>
    <x v="3"/>
    <x v="156"/>
  </r>
  <r>
    <x v="0"/>
    <x v="2"/>
    <x v="9"/>
    <x v="0"/>
    <x v="0"/>
  </r>
  <r>
    <x v="0"/>
    <x v="2"/>
    <x v="9"/>
    <x v="1"/>
    <x v="59"/>
  </r>
  <r>
    <x v="0"/>
    <x v="2"/>
    <x v="9"/>
    <x v="2"/>
    <x v="42"/>
  </r>
  <r>
    <x v="0"/>
    <x v="2"/>
    <x v="9"/>
    <x v="3"/>
    <x v="156"/>
  </r>
  <r>
    <x v="0"/>
    <x v="3"/>
    <x v="9"/>
    <x v="1"/>
    <x v="52"/>
  </r>
  <r>
    <x v="0"/>
    <x v="3"/>
    <x v="9"/>
    <x v="2"/>
    <x v="25"/>
  </r>
  <r>
    <x v="0"/>
    <x v="3"/>
    <x v="9"/>
    <x v="3"/>
    <x v="65"/>
  </r>
  <r>
    <x v="0"/>
    <x v="3"/>
    <x v="9"/>
    <x v="0"/>
    <x v="0"/>
  </r>
  <r>
    <x v="0"/>
    <x v="3"/>
    <x v="9"/>
    <x v="1"/>
    <x v="52"/>
  </r>
  <r>
    <x v="0"/>
    <x v="3"/>
    <x v="9"/>
    <x v="2"/>
    <x v="25"/>
  </r>
  <r>
    <x v="0"/>
    <x v="3"/>
    <x v="9"/>
    <x v="3"/>
    <x v="65"/>
  </r>
  <r>
    <x v="0"/>
    <x v="4"/>
    <x v="9"/>
    <x v="1"/>
    <x v="50"/>
  </r>
  <r>
    <x v="0"/>
    <x v="4"/>
    <x v="9"/>
    <x v="2"/>
    <x v="16"/>
  </r>
  <r>
    <x v="0"/>
    <x v="4"/>
    <x v="9"/>
    <x v="3"/>
    <x v="182"/>
  </r>
  <r>
    <x v="0"/>
    <x v="4"/>
    <x v="9"/>
    <x v="0"/>
    <x v="0"/>
  </r>
  <r>
    <x v="0"/>
    <x v="4"/>
    <x v="9"/>
    <x v="1"/>
    <x v="50"/>
  </r>
  <r>
    <x v="0"/>
    <x v="4"/>
    <x v="9"/>
    <x v="2"/>
    <x v="16"/>
  </r>
  <r>
    <x v="0"/>
    <x v="4"/>
    <x v="9"/>
    <x v="3"/>
    <x v="182"/>
  </r>
  <r>
    <x v="0"/>
    <x v="5"/>
    <x v="9"/>
    <x v="1"/>
    <x v="19"/>
  </r>
  <r>
    <x v="0"/>
    <x v="5"/>
    <x v="9"/>
    <x v="2"/>
    <x v="25"/>
  </r>
  <r>
    <x v="0"/>
    <x v="5"/>
    <x v="9"/>
    <x v="3"/>
    <x v="183"/>
  </r>
  <r>
    <x v="0"/>
    <x v="5"/>
    <x v="9"/>
    <x v="0"/>
    <x v="0"/>
  </r>
  <r>
    <x v="0"/>
    <x v="5"/>
    <x v="9"/>
    <x v="1"/>
    <x v="19"/>
  </r>
  <r>
    <x v="0"/>
    <x v="5"/>
    <x v="9"/>
    <x v="2"/>
    <x v="25"/>
  </r>
  <r>
    <x v="0"/>
    <x v="5"/>
    <x v="9"/>
    <x v="3"/>
    <x v="183"/>
  </r>
  <r>
    <x v="0"/>
    <x v="6"/>
    <x v="9"/>
    <x v="1"/>
    <x v="28"/>
  </r>
  <r>
    <x v="0"/>
    <x v="6"/>
    <x v="9"/>
    <x v="2"/>
    <x v="16"/>
  </r>
  <r>
    <x v="0"/>
    <x v="6"/>
    <x v="9"/>
    <x v="3"/>
    <x v="70"/>
  </r>
  <r>
    <x v="0"/>
    <x v="6"/>
    <x v="9"/>
    <x v="0"/>
    <x v="0"/>
  </r>
  <r>
    <x v="0"/>
    <x v="6"/>
    <x v="9"/>
    <x v="1"/>
    <x v="28"/>
  </r>
  <r>
    <x v="0"/>
    <x v="6"/>
    <x v="9"/>
    <x v="2"/>
    <x v="16"/>
  </r>
  <r>
    <x v="0"/>
    <x v="6"/>
    <x v="9"/>
    <x v="3"/>
    <x v="70"/>
  </r>
  <r>
    <x v="0"/>
    <x v="7"/>
    <x v="9"/>
    <x v="1"/>
    <x v="95"/>
  </r>
  <r>
    <x v="0"/>
    <x v="7"/>
    <x v="9"/>
    <x v="2"/>
    <x v="2"/>
  </r>
  <r>
    <x v="0"/>
    <x v="7"/>
    <x v="9"/>
    <x v="3"/>
    <x v="184"/>
  </r>
  <r>
    <x v="0"/>
    <x v="7"/>
    <x v="9"/>
    <x v="0"/>
    <x v="0"/>
  </r>
  <r>
    <x v="0"/>
    <x v="7"/>
    <x v="9"/>
    <x v="1"/>
    <x v="95"/>
  </r>
  <r>
    <x v="0"/>
    <x v="7"/>
    <x v="9"/>
    <x v="2"/>
    <x v="2"/>
  </r>
  <r>
    <x v="0"/>
    <x v="7"/>
    <x v="9"/>
    <x v="3"/>
    <x v="184"/>
  </r>
  <r>
    <x v="0"/>
    <x v="8"/>
    <x v="9"/>
    <x v="1"/>
    <x v="35"/>
  </r>
  <r>
    <x v="0"/>
    <x v="8"/>
    <x v="9"/>
    <x v="2"/>
    <x v="13"/>
  </r>
  <r>
    <x v="0"/>
    <x v="8"/>
    <x v="9"/>
    <x v="3"/>
    <x v="83"/>
  </r>
  <r>
    <x v="0"/>
    <x v="8"/>
    <x v="9"/>
    <x v="0"/>
    <x v="0"/>
  </r>
  <r>
    <x v="0"/>
    <x v="8"/>
    <x v="9"/>
    <x v="1"/>
    <x v="35"/>
  </r>
  <r>
    <x v="0"/>
    <x v="8"/>
    <x v="9"/>
    <x v="2"/>
    <x v="13"/>
  </r>
  <r>
    <x v="0"/>
    <x v="8"/>
    <x v="9"/>
    <x v="3"/>
    <x v="83"/>
  </r>
  <r>
    <x v="0"/>
    <x v="9"/>
    <x v="9"/>
    <x v="1"/>
    <x v="45"/>
  </r>
  <r>
    <x v="0"/>
    <x v="9"/>
    <x v="9"/>
    <x v="2"/>
    <x v="42"/>
  </r>
  <r>
    <x v="0"/>
    <x v="9"/>
    <x v="9"/>
    <x v="3"/>
    <x v="19"/>
  </r>
  <r>
    <x v="0"/>
    <x v="9"/>
    <x v="9"/>
    <x v="0"/>
    <x v="0"/>
  </r>
  <r>
    <x v="0"/>
    <x v="9"/>
    <x v="9"/>
    <x v="1"/>
    <x v="45"/>
  </r>
  <r>
    <x v="0"/>
    <x v="9"/>
    <x v="9"/>
    <x v="2"/>
    <x v="42"/>
  </r>
  <r>
    <x v="0"/>
    <x v="9"/>
    <x v="9"/>
    <x v="3"/>
    <x v="19"/>
  </r>
  <r>
    <x v="0"/>
    <x v="10"/>
    <x v="9"/>
    <x v="1"/>
    <x v="135"/>
  </r>
  <r>
    <x v="0"/>
    <x v="10"/>
    <x v="9"/>
    <x v="2"/>
    <x v="7"/>
  </r>
  <r>
    <x v="0"/>
    <x v="10"/>
    <x v="9"/>
    <x v="3"/>
    <x v="161"/>
  </r>
  <r>
    <x v="0"/>
    <x v="10"/>
    <x v="9"/>
    <x v="0"/>
    <x v="0"/>
  </r>
  <r>
    <x v="0"/>
    <x v="10"/>
    <x v="9"/>
    <x v="1"/>
    <x v="135"/>
  </r>
  <r>
    <x v="0"/>
    <x v="10"/>
    <x v="9"/>
    <x v="2"/>
    <x v="7"/>
  </r>
  <r>
    <x v="0"/>
    <x v="10"/>
    <x v="9"/>
    <x v="3"/>
    <x v="161"/>
  </r>
  <r>
    <x v="0"/>
    <x v="10"/>
    <x v="9"/>
    <x v="0"/>
    <x v="0"/>
  </r>
  <r>
    <x v="0"/>
    <x v="11"/>
    <x v="9"/>
    <x v="1"/>
    <x v="31"/>
  </r>
  <r>
    <x v="0"/>
    <x v="11"/>
    <x v="9"/>
    <x v="2"/>
    <x v="42"/>
  </r>
  <r>
    <x v="0"/>
    <x v="11"/>
    <x v="9"/>
    <x v="3"/>
    <x v="185"/>
  </r>
  <r>
    <x v="0"/>
    <x v="11"/>
    <x v="9"/>
    <x v="0"/>
    <x v="0"/>
  </r>
  <r>
    <x v="0"/>
    <x v="11"/>
    <x v="9"/>
    <x v="1"/>
    <x v="31"/>
  </r>
  <r>
    <x v="0"/>
    <x v="11"/>
    <x v="9"/>
    <x v="2"/>
    <x v="42"/>
  </r>
  <r>
    <x v="0"/>
    <x v="11"/>
    <x v="9"/>
    <x v="3"/>
    <x v="185"/>
  </r>
  <r>
    <x v="0"/>
    <x v="12"/>
    <x v="9"/>
    <x v="1"/>
    <x v="110"/>
  </r>
  <r>
    <x v="0"/>
    <x v="12"/>
    <x v="9"/>
    <x v="2"/>
    <x v="2"/>
  </r>
  <r>
    <x v="0"/>
    <x v="12"/>
    <x v="9"/>
    <x v="3"/>
    <x v="175"/>
  </r>
  <r>
    <x v="0"/>
    <x v="12"/>
    <x v="9"/>
    <x v="0"/>
    <x v="0"/>
  </r>
  <r>
    <x v="0"/>
    <x v="12"/>
    <x v="9"/>
    <x v="1"/>
    <x v="110"/>
  </r>
  <r>
    <x v="0"/>
    <x v="12"/>
    <x v="9"/>
    <x v="2"/>
    <x v="2"/>
  </r>
  <r>
    <x v="0"/>
    <x v="12"/>
    <x v="9"/>
    <x v="3"/>
    <x v="175"/>
  </r>
  <r>
    <x v="0"/>
    <x v="13"/>
    <x v="9"/>
    <x v="1"/>
    <x v="117"/>
  </r>
  <r>
    <x v="0"/>
    <x v="13"/>
    <x v="9"/>
    <x v="2"/>
    <x v="22"/>
  </r>
  <r>
    <x v="0"/>
    <x v="13"/>
    <x v="9"/>
    <x v="3"/>
    <x v="131"/>
  </r>
  <r>
    <x v="0"/>
    <x v="13"/>
    <x v="9"/>
    <x v="0"/>
    <x v="0"/>
  </r>
  <r>
    <x v="0"/>
    <x v="13"/>
    <x v="9"/>
    <x v="1"/>
    <x v="117"/>
  </r>
  <r>
    <x v="0"/>
    <x v="13"/>
    <x v="9"/>
    <x v="2"/>
    <x v="22"/>
  </r>
  <r>
    <x v="0"/>
    <x v="13"/>
    <x v="9"/>
    <x v="3"/>
    <x v="131"/>
  </r>
  <r>
    <x v="0"/>
    <x v="14"/>
    <x v="9"/>
    <x v="1"/>
    <x v="108"/>
  </r>
  <r>
    <x v="0"/>
    <x v="14"/>
    <x v="9"/>
    <x v="2"/>
    <x v="23"/>
  </r>
  <r>
    <x v="0"/>
    <x v="14"/>
    <x v="9"/>
    <x v="3"/>
    <x v="180"/>
  </r>
  <r>
    <x v="0"/>
    <x v="14"/>
    <x v="9"/>
    <x v="0"/>
    <x v="0"/>
  </r>
  <r>
    <x v="0"/>
    <x v="14"/>
    <x v="9"/>
    <x v="0"/>
    <x v="0"/>
  </r>
  <r>
    <x v="0"/>
    <x v="14"/>
    <x v="9"/>
    <x v="1"/>
    <x v="108"/>
  </r>
  <r>
    <x v="0"/>
    <x v="14"/>
    <x v="9"/>
    <x v="2"/>
    <x v="23"/>
  </r>
  <r>
    <x v="0"/>
    <x v="14"/>
    <x v="9"/>
    <x v="3"/>
    <x v="180"/>
  </r>
  <r>
    <x v="0"/>
    <x v="14"/>
    <x v="9"/>
    <x v="0"/>
    <x v="0"/>
  </r>
  <r>
    <x v="0"/>
    <x v="15"/>
    <x v="9"/>
    <x v="1"/>
    <x v="46"/>
  </r>
  <r>
    <x v="0"/>
    <x v="15"/>
    <x v="9"/>
    <x v="2"/>
    <x v="29"/>
  </r>
  <r>
    <x v="0"/>
    <x v="15"/>
    <x v="9"/>
    <x v="3"/>
    <x v="127"/>
  </r>
  <r>
    <x v="0"/>
    <x v="15"/>
    <x v="9"/>
    <x v="0"/>
    <x v="0"/>
  </r>
  <r>
    <x v="0"/>
    <x v="15"/>
    <x v="9"/>
    <x v="1"/>
    <x v="46"/>
  </r>
  <r>
    <x v="0"/>
    <x v="15"/>
    <x v="9"/>
    <x v="2"/>
    <x v="29"/>
  </r>
  <r>
    <x v="0"/>
    <x v="15"/>
    <x v="9"/>
    <x v="3"/>
    <x v="127"/>
  </r>
  <r>
    <x v="0"/>
    <x v="16"/>
    <x v="9"/>
    <x v="1"/>
    <x v="107"/>
  </r>
  <r>
    <x v="0"/>
    <x v="16"/>
    <x v="9"/>
    <x v="2"/>
    <x v="10"/>
  </r>
  <r>
    <x v="0"/>
    <x v="16"/>
    <x v="9"/>
    <x v="3"/>
    <x v="27"/>
  </r>
  <r>
    <x v="0"/>
    <x v="16"/>
    <x v="9"/>
    <x v="0"/>
    <x v="0"/>
  </r>
  <r>
    <x v="0"/>
    <x v="16"/>
    <x v="9"/>
    <x v="1"/>
    <x v="107"/>
  </r>
  <r>
    <x v="0"/>
    <x v="16"/>
    <x v="9"/>
    <x v="2"/>
    <x v="10"/>
  </r>
  <r>
    <x v="0"/>
    <x v="16"/>
    <x v="9"/>
    <x v="3"/>
    <x v="27"/>
  </r>
  <r>
    <x v="0"/>
    <x v="17"/>
    <x v="9"/>
    <x v="1"/>
    <x v="3"/>
  </r>
  <r>
    <x v="0"/>
    <x v="17"/>
    <x v="9"/>
    <x v="2"/>
    <x v="42"/>
  </r>
  <r>
    <x v="0"/>
    <x v="17"/>
    <x v="9"/>
    <x v="3"/>
    <x v="31"/>
  </r>
  <r>
    <x v="0"/>
    <x v="17"/>
    <x v="9"/>
    <x v="0"/>
    <x v="0"/>
  </r>
  <r>
    <x v="0"/>
    <x v="17"/>
    <x v="9"/>
    <x v="1"/>
    <x v="3"/>
  </r>
  <r>
    <x v="0"/>
    <x v="17"/>
    <x v="9"/>
    <x v="2"/>
    <x v="42"/>
  </r>
  <r>
    <x v="0"/>
    <x v="17"/>
    <x v="9"/>
    <x v="3"/>
    <x v="31"/>
  </r>
  <r>
    <x v="0"/>
    <x v="18"/>
    <x v="9"/>
    <x v="1"/>
    <x v="75"/>
  </r>
  <r>
    <x v="0"/>
    <x v="18"/>
    <x v="9"/>
    <x v="2"/>
    <x v="16"/>
  </r>
  <r>
    <x v="0"/>
    <x v="18"/>
    <x v="9"/>
    <x v="3"/>
    <x v="57"/>
  </r>
  <r>
    <x v="0"/>
    <x v="18"/>
    <x v="9"/>
    <x v="0"/>
    <x v="0"/>
  </r>
  <r>
    <x v="0"/>
    <x v="18"/>
    <x v="9"/>
    <x v="1"/>
    <x v="75"/>
  </r>
  <r>
    <x v="0"/>
    <x v="18"/>
    <x v="9"/>
    <x v="2"/>
    <x v="16"/>
  </r>
  <r>
    <x v="0"/>
    <x v="18"/>
    <x v="9"/>
    <x v="3"/>
    <x v="57"/>
  </r>
  <r>
    <x v="0"/>
    <x v="19"/>
    <x v="9"/>
    <x v="1"/>
    <x v="114"/>
  </r>
  <r>
    <x v="0"/>
    <x v="19"/>
    <x v="9"/>
    <x v="2"/>
    <x v="13"/>
  </r>
  <r>
    <x v="0"/>
    <x v="19"/>
    <x v="9"/>
    <x v="3"/>
    <x v="138"/>
  </r>
  <r>
    <x v="0"/>
    <x v="19"/>
    <x v="9"/>
    <x v="0"/>
    <x v="0"/>
  </r>
  <r>
    <x v="0"/>
    <x v="19"/>
    <x v="9"/>
    <x v="1"/>
    <x v="114"/>
  </r>
  <r>
    <x v="0"/>
    <x v="19"/>
    <x v="9"/>
    <x v="2"/>
    <x v="13"/>
  </r>
  <r>
    <x v="0"/>
    <x v="19"/>
    <x v="9"/>
    <x v="3"/>
    <x v="138"/>
  </r>
  <r>
    <x v="0"/>
    <x v="20"/>
    <x v="9"/>
    <x v="1"/>
    <x v="1"/>
  </r>
  <r>
    <x v="0"/>
    <x v="20"/>
    <x v="9"/>
    <x v="2"/>
    <x v="42"/>
  </r>
  <r>
    <x v="0"/>
    <x v="20"/>
    <x v="9"/>
    <x v="3"/>
    <x v="180"/>
  </r>
  <r>
    <x v="0"/>
    <x v="20"/>
    <x v="9"/>
    <x v="0"/>
    <x v="0"/>
  </r>
  <r>
    <x v="0"/>
    <x v="20"/>
    <x v="9"/>
    <x v="1"/>
    <x v="1"/>
  </r>
  <r>
    <x v="0"/>
    <x v="20"/>
    <x v="9"/>
    <x v="2"/>
    <x v="42"/>
  </r>
  <r>
    <x v="0"/>
    <x v="20"/>
    <x v="9"/>
    <x v="3"/>
    <x v="180"/>
  </r>
  <r>
    <x v="0"/>
    <x v="21"/>
    <x v="9"/>
    <x v="1"/>
    <x v="39"/>
  </r>
  <r>
    <x v="0"/>
    <x v="21"/>
    <x v="9"/>
    <x v="2"/>
    <x v="2"/>
  </r>
  <r>
    <x v="0"/>
    <x v="21"/>
    <x v="9"/>
    <x v="3"/>
    <x v="129"/>
  </r>
  <r>
    <x v="0"/>
    <x v="21"/>
    <x v="9"/>
    <x v="0"/>
    <x v="0"/>
  </r>
  <r>
    <x v="0"/>
    <x v="21"/>
    <x v="9"/>
    <x v="1"/>
    <x v="39"/>
  </r>
  <r>
    <x v="0"/>
    <x v="21"/>
    <x v="9"/>
    <x v="2"/>
    <x v="2"/>
  </r>
  <r>
    <x v="0"/>
    <x v="21"/>
    <x v="9"/>
    <x v="3"/>
    <x v="129"/>
  </r>
  <r>
    <x v="0"/>
    <x v="22"/>
    <x v="9"/>
    <x v="1"/>
    <x v="95"/>
  </r>
  <r>
    <x v="0"/>
    <x v="22"/>
    <x v="9"/>
    <x v="2"/>
    <x v="42"/>
  </r>
  <r>
    <x v="0"/>
    <x v="22"/>
    <x v="9"/>
    <x v="3"/>
    <x v="186"/>
  </r>
  <r>
    <x v="0"/>
    <x v="22"/>
    <x v="9"/>
    <x v="0"/>
    <x v="0"/>
  </r>
  <r>
    <x v="0"/>
    <x v="22"/>
    <x v="9"/>
    <x v="1"/>
    <x v="95"/>
  </r>
  <r>
    <x v="0"/>
    <x v="22"/>
    <x v="9"/>
    <x v="2"/>
    <x v="42"/>
  </r>
  <r>
    <x v="0"/>
    <x v="22"/>
    <x v="9"/>
    <x v="3"/>
    <x v="186"/>
  </r>
  <r>
    <x v="0"/>
    <x v="23"/>
    <x v="9"/>
    <x v="1"/>
    <x v="35"/>
  </r>
  <r>
    <x v="0"/>
    <x v="23"/>
    <x v="9"/>
    <x v="2"/>
    <x v="29"/>
  </r>
  <r>
    <x v="0"/>
    <x v="23"/>
    <x v="9"/>
    <x v="3"/>
    <x v="47"/>
  </r>
  <r>
    <x v="0"/>
    <x v="23"/>
    <x v="9"/>
    <x v="0"/>
    <x v="0"/>
  </r>
  <r>
    <x v="0"/>
    <x v="23"/>
    <x v="9"/>
    <x v="1"/>
    <x v="35"/>
  </r>
  <r>
    <x v="0"/>
    <x v="23"/>
    <x v="9"/>
    <x v="2"/>
    <x v="29"/>
  </r>
  <r>
    <x v="0"/>
    <x v="23"/>
    <x v="9"/>
    <x v="3"/>
    <x v="47"/>
  </r>
  <r>
    <x v="0"/>
    <x v="24"/>
    <x v="9"/>
    <x v="1"/>
    <x v="127"/>
  </r>
  <r>
    <x v="0"/>
    <x v="24"/>
    <x v="9"/>
    <x v="2"/>
    <x v="10"/>
  </r>
  <r>
    <x v="0"/>
    <x v="24"/>
    <x v="9"/>
    <x v="3"/>
    <x v="71"/>
  </r>
  <r>
    <x v="0"/>
    <x v="24"/>
    <x v="9"/>
    <x v="0"/>
    <x v="0"/>
  </r>
  <r>
    <x v="0"/>
    <x v="24"/>
    <x v="9"/>
    <x v="1"/>
    <x v="127"/>
  </r>
  <r>
    <x v="0"/>
    <x v="24"/>
    <x v="9"/>
    <x v="2"/>
    <x v="10"/>
  </r>
  <r>
    <x v="0"/>
    <x v="24"/>
    <x v="9"/>
    <x v="3"/>
    <x v="71"/>
  </r>
  <r>
    <x v="0"/>
    <x v="24"/>
    <x v="9"/>
    <x v="0"/>
    <x v="0"/>
  </r>
  <r>
    <x v="0"/>
    <x v="25"/>
    <x v="9"/>
    <x v="1"/>
    <x v="74"/>
  </r>
  <r>
    <x v="0"/>
    <x v="25"/>
    <x v="9"/>
    <x v="2"/>
    <x v="42"/>
  </r>
  <r>
    <x v="0"/>
    <x v="25"/>
    <x v="9"/>
    <x v="3"/>
    <x v="187"/>
  </r>
  <r>
    <x v="0"/>
    <x v="25"/>
    <x v="9"/>
    <x v="0"/>
    <x v="0"/>
  </r>
  <r>
    <x v="0"/>
    <x v="25"/>
    <x v="9"/>
    <x v="1"/>
    <x v="74"/>
  </r>
  <r>
    <x v="0"/>
    <x v="25"/>
    <x v="9"/>
    <x v="2"/>
    <x v="42"/>
  </r>
  <r>
    <x v="0"/>
    <x v="25"/>
    <x v="9"/>
    <x v="3"/>
    <x v="187"/>
  </r>
  <r>
    <x v="0"/>
    <x v="26"/>
    <x v="9"/>
    <x v="1"/>
    <x v="48"/>
  </r>
  <r>
    <x v="0"/>
    <x v="26"/>
    <x v="9"/>
    <x v="2"/>
    <x v="29"/>
  </r>
  <r>
    <x v="0"/>
    <x v="26"/>
    <x v="9"/>
    <x v="3"/>
    <x v="104"/>
  </r>
  <r>
    <x v="0"/>
    <x v="26"/>
    <x v="9"/>
    <x v="0"/>
    <x v="0"/>
  </r>
  <r>
    <x v="0"/>
    <x v="26"/>
    <x v="9"/>
    <x v="1"/>
    <x v="48"/>
  </r>
  <r>
    <x v="0"/>
    <x v="26"/>
    <x v="9"/>
    <x v="2"/>
    <x v="29"/>
  </r>
  <r>
    <x v="0"/>
    <x v="26"/>
    <x v="9"/>
    <x v="3"/>
    <x v="104"/>
  </r>
  <r>
    <x v="0"/>
    <x v="27"/>
    <x v="9"/>
    <x v="1"/>
    <x v="145"/>
  </r>
  <r>
    <x v="0"/>
    <x v="27"/>
    <x v="9"/>
    <x v="2"/>
    <x v="10"/>
  </r>
  <r>
    <x v="0"/>
    <x v="27"/>
    <x v="9"/>
    <x v="3"/>
    <x v="158"/>
  </r>
  <r>
    <x v="0"/>
    <x v="27"/>
    <x v="9"/>
    <x v="0"/>
    <x v="0"/>
  </r>
  <r>
    <x v="0"/>
    <x v="27"/>
    <x v="9"/>
    <x v="1"/>
    <x v="145"/>
  </r>
  <r>
    <x v="0"/>
    <x v="27"/>
    <x v="9"/>
    <x v="2"/>
    <x v="10"/>
  </r>
  <r>
    <x v="0"/>
    <x v="27"/>
    <x v="9"/>
    <x v="3"/>
    <x v="158"/>
  </r>
  <r>
    <x v="0"/>
    <x v="28"/>
    <x v="9"/>
    <x v="1"/>
    <x v="172"/>
  </r>
  <r>
    <x v="0"/>
    <x v="28"/>
    <x v="9"/>
    <x v="2"/>
    <x v="10"/>
  </r>
  <r>
    <x v="0"/>
    <x v="28"/>
    <x v="9"/>
    <x v="3"/>
    <x v="86"/>
  </r>
  <r>
    <x v="0"/>
    <x v="28"/>
    <x v="9"/>
    <x v="0"/>
    <x v="0"/>
  </r>
  <r>
    <x v="0"/>
    <x v="28"/>
    <x v="9"/>
    <x v="1"/>
    <x v="172"/>
  </r>
  <r>
    <x v="0"/>
    <x v="28"/>
    <x v="9"/>
    <x v="2"/>
    <x v="10"/>
  </r>
  <r>
    <x v="0"/>
    <x v="28"/>
    <x v="9"/>
    <x v="3"/>
    <x v="86"/>
  </r>
  <r>
    <x v="0"/>
    <x v="29"/>
    <x v="9"/>
    <x v="1"/>
    <x v="21"/>
  </r>
  <r>
    <x v="0"/>
    <x v="29"/>
    <x v="9"/>
    <x v="2"/>
    <x v="19"/>
  </r>
  <r>
    <x v="0"/>
    <x v="29"/>
    <x v="9"/>
    <x v="3"/>
    <x v="2"/>
  </r>
  <r>
    <x v="0"/>
    <x v="29"/>
    <x v="9"/>
    <x v="0"/>
    <x v="0"/>
  </r>
  <r>
    <x v="0"/>
    <x v="29"/>
    <x v="9"/>
    <x v="1"/>
    <x v="21"/>
  </r>
  <r>
    <x v="0"/>
    <x v="29"/>
    <x v="9"/>
    <x v="2"/>
    <x v="19"/>
  </r>
  <r>
    <x v="0"/>
    <x v="29"/>
    <x v="9"/>
    <x v="3"/>
    <x v="2"/>
  </r>
  <r>
    <x v="0"/>
    <x v="30"/>
    <x v="9"/>
    <x v="1"/>
    <x v="54"/>
  </r>
  <r>
    <x v="0"/>
    <x v="30"/>
    <x v="9"/>
    <x v="2"/>
    <x v="7"/>
  </r>
  <r>
    <x v="0"/>
    <x v="30"/>
    <x v="9"/>
    <x v="3"/>
    <x v="47"/>
  </r>
  <r>
    <x v="0"/>
    <x v="30"/>
    <x v="9"/>
    <x v="0"/>
    <x v="0"/>
  </r>
  <r>
    <x v="0"/>
    <x v="30"/>
    <x v="9"/>
    <x v="1"/>
    <x v="54"/>
  </r>
  <r>
    <x v="0"/>
    <x v="30"/>
    <x v="9"/>
    <x v="2"/>
    <x v="7"/>
  </r>
  <r>
    <x v="0"/>
    <x v="30"/>
    <x v="9"/>
    <x v="3"/>
    <x v="47"/>
  </r>
  <r>
    <x v="0"/>
    <x v="0"/>
    <x v="10"/>
    <x v="0"/>
    <x v="0"/>
  </r>
  <r>
    <x v="0"/>
    <x v="0"/>
    <x v="10"/>
    <x v="1"/>
    <x v="45"/>
  </r>
  <r>
    <x v="0"/>
    <x v="0"/>
    <x v="10"/>
    <x v="2"/>
    <x v="2"/>
  </r>
  <r>
    <x v="0"/>
    <x v="0"/>
    <x v="10"/>
    <x v="3"/>
    <x v="28"/>
  </r>
  <r>
    <x v="0"/>
    <x v="0"/>
    <x v="10"/>
    <x v="0"/>
    <x v="0"/>
  </r>
  <r>
    <x v="0"/>
    <x v="0"/>
    <x v="10"/>
    <x v="1"/>
    <x v="45"/>
  </r>
  <r>
    <x v="0"/>
    <x v="0"/>
    <x v="10"/>
    <x v="2"/>
    <x v="2"/>
  </r>
  <r>
    <x v="0"/>
    <x v="0"/>
    <x v="10"/>
    <x v="3"/>
    <x v="28"/>
  </r>
  <r>
    <x v="0"/>
    <x v="0"/>
    <x v="10"/>
    <x v="0"/>
    <x v="0"/>
  </r>
  <r>
    <x v="0"/>
    <x v="1"/>
    <x v="10"/>
    <x v="1"/>
    <x v="130"/>
  </r>
  <r>
    <x v="0"/>
    <x v="1"/>
    <x v="10"/>
    <x v="2"/>
    <x v="29"/>
  </r>
  <r>
    <x v="0"/>
    <x v="1"/>
    <x v="10"/>
    <x v="3"/>
    <x v="69"/>
  </r>
  <r>
    <x v="0"/>
    <x v="1"/>
    <x v="10"/>
    <x v="0"/>
    <x v="0"/>
  </r>
  <r>
    <x v="0"/>
    <x v="1"/>
    <x v="10"/>
    <x v="1"/>
    <x v="130"/>
  </r>
  <r>
    <x v="0"/>
    <x v="1"/>
    <x v="10"/>
    <x v="2"/>
    <x v="29"/>
  </r>
  <r>
    <x v="0"/>
    <x v="1"/>
    <x v="10"/>
    <x v="3"/>
    <x v="69"/>
  </r>
  <r>
    <x v="0"/>
    <x v="2"/>
    <x v="10"/>
    <x v="1"/>
    <x v="13"/>
  </r>
  <r>
    <x v="0"/>
    <x v="2"/>
    <x v="10"/>
    <x v="2"/>
    <x v="25"/>
  </r>
  <r>
    <x v="0"/>
    <x v="2"/>
    <x v="10"/>
    <x v="3"/>
    <x v="75"/>
  </r>
  <r>
    <x v="0"/>
    <x v="2"/>
    <x v="10"/>
    <x v="0"/>
    <x v="0"/>
  </r>
  <r>
    <x v="0"/>
    <x v="2"/>
    <x v="10"/>
    <x v="1"/>
    <x v="13"/>
  </r>
  <r>
    <x v="0"/>
    <x v="2"/>
    <x v="10"/>
    <x v="2"/>
    <x v="25"/>
  </r>
  <r>
    <x v="0"/>
    <x v="2"/>
    <x v="10"/>
    <x v="3"/>
    <x v="75"/>
  </r>
  <r>
    <x v="0"/>
    <x v="3"/>
    <x v="10"/>
    <x v="1"/>
    <x v="64"/>
  </r>
  <r>
    <x v="0"/>
    <x v="3"/>
    <x v="10"/>
    <x v="2"/>
    <x v="13"/>
  </r>
  <r>
    <x v="0"/>
    <x v="3"/>
    <x v="10"/>
    <x v="3"/>
    <x v="67"/>
  </r>
  <r>
    <x v="0"/>
    <x v="3"/>
    <x v="10"/>
    <x v="0"/>
    <x v="0"/>
  </r>
  <r>
    <x v="0"/>
    <x v="3"/>
    <x v="10"/>
    <x v="1"/>
    <x v="64"/>
  </r>
  <r>
    <x v="0"/>
    <x v="3"/>
    <x v="10"/>
    <x v="2"/>
    <x v="13"/>
  </r>
  <r>
    <x v="0"/>
    <x v="3"/>
    <x v="10"/>
    <x v="3"/>
    <x v="67"/>
  </r>
  <r>
    <x v="0"/>
    <x v="4"/>
    <x v="10"/>
    <x v="1"/>
    <x v="59"/>
  </r>
  <r>
    <x v="0"/>
    <x v="4"/>
    <x v="10"/>
    <x v="2"/>
    <x v="19"/>
  </r>
  <r>
    <x v="0"/>
    <x v="4"/>
    <x v="10"/>
    <x v="3"/>
    <x v="106"/>
  </r>
  <r>
    <x v="0"/>
    <x v="4"/>
    <x v="10"/>
    <x v="0"/>
    <x v="0"/>
  </r>
  <r>
    <x v="0"/>
    <x v="4"/>
    <x v="10"/>
    <x v="1"/>
    <x v="59"/>
  </r>
  <r>
    <x v="0"/>
    <x v="4"/>
    <x v="10"/>
    <x v="2"/>
    <x v="19"/>
  </r>
  <r>
    <x v="0"/>
    <x v="4"/>
    <x v="10"/>
    <x v="3"/>
    <x v="106"/>
  </r>
  <r>
    <x v="0"/>
    <x v="5"/>
    <x v="10"/>
    <x v="1"/>
    <x v="33"/>
  </r>
  <r>
    <x v="0"/>
    <x v="5"/>
    <x v="10"/>
    <x v="2"/>
    <x v="10"/>
  </r>
  <r>
    <x v="0"/>
    <x v="5"/>
    <x v="10"/>
    <x v="3"/>
    <x v="74"/>
  </r>
  <r>
    <x v="0"/>
    <x v="5"/>
    <x v="10"/>
    <x v="0"/>
    <x v="0"/>
  </r>
  <r>
    <x v="0"/>
    <x v="5"/>
    <x v="10"/>
    <x v="1"/>
    <x v="33"/>
  </r>
  <r>
    <x v="0"/>
    <x v="5"/>
    <x v="10"/>
    <x v="2"/>
    <x v="10"/>
  </r>
  <r>
    <x v="0"/>
    <x v="5"/>
    <x v="10"/>
    <x v="3"/>
    <x v="74"/>
  </r>
  <r>
    <x v="0"/>
    <x v="6"/>
    <x v="10"/>
    <x v="1"/>
    <x v="166"/>
  </r>
  <r>
    <x v="0"/>
    <x v="6"/>
    <x v="10"/>
    <x v="2"/>
    <x v="42"/>
  </r>
  <r>
    <x v="0"/>
    <x v="6"/>
    <x v="10"/>
    <x v="3"/>
    <x v="126"/>
  </r>
  <r>
    <x v="0"/>
    <x v="6"/>
    <x v="10"/>
    <x v="0"/>
    <x v="0"/>
  </r>
  <r>
    <x v="0"/>
    <x v="6"/>
    <x v="10"/>
    <x v="1"/>
    <x v="166"/>
  </r>
  <r>
    <x v="0"/>
    <x v="6"/>
    <x v="10"/>
    <x v="2"/>
    <x v="42"/>
  </r>
  <r>
    <x v="0"/>
    <x v="6"/>
    <x v="10"/>
    <x v="3"/>
    <x v="126"/>
  </r>
  <r>
    <x v="0"/>
    <x v="7"/>
    <x v="10"/>
    <x v="1"/>
    <x v="31"/>
  </r>
  <r>
    <x v="0"/>
    <x v="7"/>
    <x v="10"/>
    <x v="2"/>
    <x v="10"/>
  </r>
  <r>
    <x v="0"/>
    <x v="7"/>
    <x v="10"/>
    <x v="3"/>
    <x v="163"/>
  </r>
  <r>
    <x v="0"/>
    <x v="7"/>
    <x v="10"/>
    <x v="0"/>
    <x v="0"/>
  </r>
  <r>
    <x v="0"/>
    <x v="7"/>
    <x v="10"/>
    <x v="1"/>
    <x v="31"/>
  </r>
  <r>
    <x v="0"/>
    <x v="7"/>
    <x v="10"/>
    <x v="2"/>
    <x v="10"/>
  </r>
  <r>
    <x v="0"/>
    <x v="7"/>
    <x v="10"/>
    <x v="3"/>
    <x v="163"/>
  </r>
  <r>
    <x v="0"/>
    <x v="7"/>
    <x v="10"/>
    <x v="0"/>
    <x v="0"/>
  </r>
  <r>
    <x v="0"/>
    <x v="8"/>
    <x v="10"/>
    <x v="1"/>
    <x v="14"/>
  </r>
  <r>
    <x v="0"/>
    <x v="8"/>
    <x v="10"/>
    <x v="2"/>
    <x v="2"/>
  </r>
  <r>
    <x v="0"/>
    <x v="8"/>
    <x v="10"/>
    <x v="3"/>
    <x v="23"/>
  </r>
  <r>
    <x v="0"/>
    <x v="8"/>
    <x v="10"/>
    <x v="0"/>
    <x v="0"/>
  </r>
  <r>
    <x v="0"/>
    <x v="8"/>
    <x v="10"/>
    <x v="1"/>
    <x v="14"/>
  </r>
  <r>
    <x v="0"/>
    <x v="8"/>
    <x v="10"/>
    <x v="2"/>
    <x v="2"/>
  </r>
  <r>
    <x v="0"/>
    <x v="8"/>
    <x v="10"/>
    <x v="3"/>
    <x v="23"/>
  </r>
  <r>
    <x v="0"/>
    <x v="9"/>
    <x v="10"/>
    <x v="1"/>
    <x v="60"/>
  </r>
  <r>
    <x v="0"/>
    <x v="9"/>
    <x v="10"/>
    <x v="2"/>
    <x v="42"/>
  </r>
  <r>
    <x v="0"/>
    <x v="9"/>
    <x v="10"/>
    <x v="3"/>
    <x v="26"/>
  </r>
  <r>
    <x v="0"/>
    <x v="9"/>
    <x v="10"/>
    <x v="0"/>
    <x v="0"/>
  </r>
  <r>
    <x v="0"/>
    <x v="9"/>
    <x v="10"/>
    <x v="1"/>
    <x v="60"/>
  </r>
  <r>
    <x v="0"/>
    <x v="9"/>
    <x v="10"/>
    <x v="2"/>
    <x v="42"/>
  </r>
  <r>
    <x v="0"/>
    <x v="9"/>
    <x v="10"/>
    <x v="3"/>
    <x v="26"/>
  </r>
  <r>
    <x v="0"/>
    <x v="10"/>
    <x v="10"/>
    <x v="1"/>
    <x v="113"/>
  </r>
  <r>
    <x v="0"/>
    <x v="10"/>
    <x v="10"/>
    <x v="2"/>
    <x v="7"/>
  </r>
  <r>
    <x v="0"/>
    <x v="10"/>
    <x v="10"/>
    <x v="3"/>
    <x v="96"/>
  </r>
  <r>
    <x v="0"/>
    <x v="10"/>
    <x v="10"/>
    <x v="0"/>
    <x v="0"/>
  </r>
  <r>
    <x v="0"/>
    <x v="10"/>
    <x v="10"/>
    <x v="1"/>
    <x v="113"/>
  </r>
  <r>
    <x v="0"/>
    <x v="10"/>
    <x v="10"/>
    <x v="2"/>
    <x v="7"/>
  </r>
  <r>
    <x v="0"/>
    <x v="10"/>
    <x v="10"/>
    <x v="3"/>
    <x v="96"/>
  </r>
  <r>
    <x v="0"/>
    <x v="11"/>
    <x v="10"/>
    <x v="1"/>
    <x v="95"/>
  </r>
  <r>
    <x v="0"/>
    <x v="11"/>
    <x v="10"/>
    <x v="2"/>
    <x v="19"/>
  </r>
  <r>
    <x v="0"/>
    <x v="11"/>
    <x v="10"/>
    <x v="3"/>
    <x v="121"/>
  </r>
  <r>
    <x v="0"/>
    <x v="11"/>
    <x v="10"/>
    <x v="0"/>
    <x v="0"/>
  </r>
  <r>
    <x v="0"/>
    <x v="11"/>
    <x v="10"/>
    <x v="1"/>
    <x v="95"/>
  </r>
  <r>
    <x v="0"/>
    <x v="11"/>
    <x v="10"/>
    <x v="2"/>
    <x v="19"/>
  </r>
  <r>
    <x v="0"/>
    <x v="11"/>
    <x v="10"/>
    <x v="3"/>
    <x v="121"/>
  </r>
  <r>
    <x v="0"/>
    <x v="12"/>
    <x v="10"/>
    <x v="1"/>
    <x v="107"/>
  </r>
  <r>
    <x v="0"/>
    <x v="12"/>
    <x v="10"/>
    <x v="2"/>
    <x v="7"/>
  </r>
  <r>
    <x v="0"/>
    <x v="12"/>
    <x v="10"/>
    <x v="3"/>
    <x v="139"/>
  </r>
  <r>
    <x v="0"/>
    <x v="12"/>
    <x v="10"/>
    <x v="0"/>
    <x v="0"/>
  </r>
  <r>
    <x v="0"/>
    <x v="12"/>
    <x v="10"/>
    <x v="1"/>
    <x v="107"/>
  </r>
  <r>
    <x v="0"/>
    <x v="12"/>
    <x v="10"/>
    <x v="2"/>
    <x v="7"/>
  </r>
  <r>
    <x v="0"/>
    <x v="12"/>
    <x v="10"/>
    <x v="3"/>
    <x v="139"/>
  </r>
  <r>
    <x v="0"/>
    <x v="13"/>
    <x v="10"/>
    <x v="1"/>
    <x v="83"/>
  </r>
  <r>
    <x v="0"/>
    <x v="13"/>
    <x v="10"/>
    <x v="2"/>
    <x v="2"/>
  </r>
  <r>
    <x v="0"/>
    <x v="13"/>
    <x v="10"/>
    <x v="3"/>
    <x v="23"/>
  </r>
  <r>
    <x v="0"/>
    <x v="13"/>
    <x v="10"/>
    <x v="0"/>
    <x v="0"/>
  </r>
  <r>
    <x v="0"/>
    <x v="13"/>
    <x v="10"/>
    <x v="1"/>
    <x v="83"/>
  </r>
  <r>
    <x v="0"/>
    <x v="13"/>
    <x v="10"/>
    <x v="2"/>
    <x v="2"/>
  </r>
  <r>
    <x v="0"/>
    <x v="13"/>
    <x v="10"/>
    <x v="3"/>
    <x v="23"/>
  </r>
  <r>
    <x v="0"/>
    <x v="14"/>
    <x v="10"/>
    <x v="1"/>
    <x v="82"/>
  </r>
  <r>
    <x v="0"/>
    <x v="14"/>
    <x v="10"/>
    <x v="2"/>
    <x v="42"/>
  </r>
  <r>
    <x v="0"/>
    <x v="14"/>
    <x v="10"/>
    <x v="3"/>
    <x v="127"/>
  </r>
  <r>
    <x v="0"/>
    <x v="14"/>
    <x v="10"/>
    <x v="0"/>
    <x v="0"/>
  </r>
  <r>
    <x v="0"/>
    <x v="14"/>
    <x v="10"/>
    <x v="0"/>
    <x v="0"/>
  </r>
  <r>
    <x v="0"/>
    <x v="14"/>
    <x v="10"/>
    <x v="1"/>
    <x v="82"/>
  </r>
  <r>
    <x v="0"/>
    <x v="14"/>
    <x v="10"/>
    <x v="2"/>
    <x v="42"/>
  </r>
  <r>
    <x v="0"/>
    <x v="14"/>
    <x v="10"/>
    <x v="3"/>
    <x v="127"/>
  </r>
  <r>
    <x v="0"/>
    <x v="14"/>
    <x v="10"/>
    <x v="0"/>
    <x v="0"/>
  </r>
  <r>
    <x v="0"/>
    <x v="15"/>
    <x v="10"/>
    <x v="1"/>
    <x v="131"/>
  </r>
  <r>
    <x v="0"/>
    <x v="15"/>
    <x v="10"/>
    <x v="2"/>
    <x v="25"/>
  </r>
  <r>
    <x v="0"/>
    <x v="15"/>
    <x v="10"/>
    <x v="3"/>
    <x v="2"/>
  </r>
  <r>
    <x v="0"/>
    <x v="15"/>
    <x v="10"/>
    <x v="0"/>
    <x v="0"/>
  </r>
  <r>
    <x v="0"/>
    <x v="15"/>
    <x v="10"/>
    <x v="1"/>
    <x v="131"/>
  </r>
  <r>
    <x v="0"/>
    <x v="15"/>
    <x v="10"/>
    <x v="2"/>
    <x v="25"/>
  </r>
  <r>
    <x v="0"/>
    <x v="15"/>
    <x v="10"/>
    <x v="3"/>
    <x v="2"/>
  </r>
  <r>
    <x v="0"/>
    <x v="16"/>
    <x v="10"/>
    <x v="1"/>
    <x v="137"/>
  </r>
  <r>
    <x v="0"/>
    <x v="16"/>
    <x v="10"/>
    <x v="2"/>
    <x v="10"/>
  </r>
  <r>
    <x v="0"/>
    <x v="16"/>
    <x v="10"/>
    <x v="3"/>
    <x v="88"/>
  </r>
  <r>
    <x v="0"/>
    <x v="16"/>
    <x v="10"/>
    <x v="0"/>
    <x v="0"/>
  </r>
  <r>
    <x v="0"/>
    <x v="16"/>
    <x v="10"/>
    <x v="1"/>
    <x v="137"/>
  </r>
  <r>
    <x v="0"/>
    <x v="16"/>
    <x v="10"/>
    <x v="2"/>
    <x v="10"/>
  </r>
  <r>
    <x v="0"/>
    <x v="16"/>
    <x v="10"/>
    <x v="3"/>
    <x v="88"/>
  </r>
  <r>
    <x v="0"/>
    <x v="17"/>
    <x v="10"/>
    <x v="1"/>
    <x v="42"/>
  </r>
  <r>
    <x v="0"/>
    <x v="17"/>
    <x v="10"/>
    <x v="2"/>
    <x v="29"/>
  </r>
  <r>
    <x v="0"/>
    <x v="17"/>
    <x v="10"/>
    <x v="3"/>
    <x v="23"/>
  </r>
  <r>
    <x v="0"/>
    <x v="17"/>
    <x v="10"/>
    <x v="0"/>
    <x v="0"/>
  </r>
  <r>
    <x v="0"/>
    <x v="17"/>
    <x v="10"/>
    <x v="1"/>
    <x v="42"/>
  </r>
  <r>
    <x v="0"/>
    <x v="17"/>
    <x v="10"/>
    <x v="2"/>
    <x v="29"/>
  </r>
  <r>
    <x v="0"/>
    <x v="17"/>
    <x v="10"/>
    <x v="3"/>
    <x v="23"/>
  </r>
  <r>
    <x v="0"/>
    <x v="18"/>
    <x v="10"/>
    <x v="1"/>
    <x v="86"/>
  </r>
  <r>
    <x v="0"/>
    <x v="18"/>
    <x v="10"/>
    <x v="2"/>
    <x v="16"/>
  </r>
  <r>
    <x v="0"/>
    <x v="18"/>
    <x v="10"/>
    <x v="3"/>
    <x v="96"/>
  </r>
  <r>
    <x v="0"/>
    <x v="18"/>
    <x v="10"/>
    <x v="0"/>
    <x v="0"/>
  </r>
  <r>
    <x v="0"/>
    <x v="18"/>
    <x v="10"/>
    <x v="1"/>
    <x v="86"/>
  </r>
  <r>
    <x v="0"/>
    <x v="18"/>
    <x v="10"/>
    <x v="2"/>
    <x v="16"/>
  </r>
  <r>
    <x v="0"/>
    <x v="18"/>
    <x v="10"/>
    <x v="3"/>
    <x v="96"/>
  </r>
  <r>
    <x v="0"/>
    <x v="19"/>
    <x v="10"/>
    <x v="1"/>
    <x v="14"/>
  </r>
  <r>
    <x v="0"/>
    <x v="19"/>
    <x v="10"/>
    <x v="2"/>
    <x v="42"/>
  </r>
  <r>
    <x v="0"/>
    <x v="19"/>
    <x v="10"/>
    <x v="3"/>
    <x v="188"/>
  </r>
  <r>
    <x v="0"/>
    <x v="19"/>
    <x v="10"/>
    <x v="0"/>
    <x v="0"/>
  </r>
  <r>
    <x v="0"/>
    <x v="19"/>
    <x v="10"/>
    <x v="1"/>
    <x v="14"/>
  </r>
  <r>
    <x v="0"/>
    <x v="19"/>
    <x v="10"/>
    <x v="2"/>
    <x v="42"/>
  </r>
  <r>
    <x v="0"/>
    <x v="19"/>
    <x v="10"/>
    <x v="3"/>
    <x v="188"/>
  </r>
  <r>
    <x v="0"/>
    <x v="20"/>
    <x v="10"/>
    <x v="1"/>
    <x v="127"/>
  </r>
  <r>
    <x v="0"/>
    <x v="20"/>
    <x v="10"/>
    <x v="2"/>
    <x v="42"/>
  </r>
  <r>
    <x v="0"/>
    <x v="20"/>
    <x v="10"/>
    <x v="3"/>
    <x v="23"/>
  </r>
  <r>
    <x v="0"/>
    <x v="20"/>
    <x v="10"/>
    <x v="0"/>
    <x v="0"/>
  </r>
  <r>
    <x v="0"/>
    <x v="20"/>
    <x v="10"/>
    <x v="1"/>
    <x v="127"/>
  </r>
  <r>
    <x v="0"/>
    <x v="20"/>
    <x v="10"/>
    <x v="2"/>
    <x v="42"/>
  </r>
  <r>
    <x v="0"/>
    <x v="20"/>
    <x v="10"/>
    <x v="3"/>
    <x v="23"/>
  </r>
  <r>
    <x v="0"/>
    <x v="21"/>
    <x v="10"/>
    <x v="1"/>
    <x v="88"/>
  </r>
  <r>
    <x v="0"/>
    <x v="21"/>
    <x v="10"/>
    <x v="2"/>
    <x v="42"/>
  </r>
  <r>
    <x v="0"/>
    <x v="21"/>
    <x v="10"/>
    <x v="3"/>
    <x v="64"/>
  </r>
  <r>
    <x v="0"/>
    <x v="21"/>
    <x v="10"/>
    <x v="0"/>
    <x v="0"/>
  </r>
  <r>
    <x v="0"/>
    <x v="21"/>
    <x v="10"/>
    <x v="1"/>
    <x v="88"/>
  </r>
  <r>
    <x v="0"/>
    <x v="21"/>
    <x v="10"/>
    <x v="2"/>
    <x v="42"/>
  </r>
  <r>
    <x v="0"/>
    <x v="21"/>
    <x v="10"/>
    <x v="3"/>
    <x v="64"/>
  </r>
  <r>
    <x v="0"/>
    <x v="21"/>
    <x v="10"/>
    <x v="0"/>
    <x v="0"/>
  </r>
  <r>
    <x v="0"/>
    <x v="22"/>
    <x v="10"/>
    <x v="1"/>
    <x v="85"/>
  </r>
  <r>
    <x v="0"/>
    <x v="22"/>
    <x v="10"/>
    <x v="2"/>
    <x v="29"/>
  </r>
  <r>
    <x v="0"/>
    <x v="22"/>
    <x v="10"/>
    <x v="3"/>
    <x v="189"/>
  </r>
  <r>
    <x v="0"/>
    <x v="22"/>
    <x v="10"/>
    <x v="0"/>
    <x v="0"/>
  </r>
  <r>
    <x v="0"/>
    <x v="22"/>
    <x v="10"/>
    <x v="1"/>
    <x v="85"/>
  </r>
  <r>
    <x v="0"/>
    <x v="22"/>
    <x v="10"/>
    <x v="2"/>
    <x v="29"/>
  </r>
  <r>
    <x v="0"/>
    <x v="22"/>
    <x v="10"/>
    <x v="3"/>
    <x v="189"/>
  </r>
  <r>
    <x v="0"/>
    <x v="23"/>
    <x v="10"/>
    <x v="1"/>
    <x v="135"/>
  </r>
  <r>
    <x v="0"/>
    <x v="23"/>
    <x v="10"/>
    <x v="2"/>
    <x v="16"/>
  </r>
  <r>
    <x v="0"/>
    <x v="23"/>
    <x v="10"/>
    <x v="3"/>
    <x v="164"/>
  </r>
  <r>
    <x v="0"/>
    <x v="23"/>
    <x v="10"/>
    <x v="0"/>
    <x v="0"/>
  </r>
  <r>
    <x v="0"/>
    <x v="23"/>
    <x v="10"/>
    <x v="1"/>
    <x v="135"/>
  </r>
  <r>
    <x v="0"/>
    <x v="23"/>
    <x v="10"/>
    <x v="2"/>
    <x v="16"/>
  </r>
  <r>
    <x v="0"/>
    <x v="23"/>
    <x v="10"/>
    <x v="3"/>
    <x v="164"/>
  </r>
  <r>
    <x v="0"/>
    <x v="24"/>
    <x v="10"/>
    <x v="1"/>
    <x v="135"/>
  </r>
  <r>
    <x v="0"/>
    <x v="24"/>
    <x v="10"/>
    <x v="2"/>
    <x v="2"/>
  </r>
  <r>
    <x v="0"/>
    <x v="24"/>
    <x v="10"/>
    <x v="3"/>
    <x v="64"/>
  </r>
  <r>
    <x v="0"/>
    <x v="24"/>
    <x v="10"/>
    <x v="0"/>
    <x v="0"/>
  </r>
  <r>
    <x v="0"/>
    <x v="24"/>
    <x v="10"/>
    <x v="1"/>
    <x v="135"/>
  </r>
  <r>
    <x v="0"/>
    <x v="24"/>
    <x v="10"/>
    <x v="2"/>
    <x v="2"/>
  </r>
  <r>
    <x v="0"/>
    <x v="24"/>
    <x v="10"/>
    <x v="3"/>
    <x v="64"/>
  </r>
  <r>
    <x v="0"/>
    <x v="25"/>
    <x v="10"/>
    <x v="1"/>
    <x v="24"/>
  </r>
  <r>
    <x v="0"/>
    <x v="25"/>
    <x v="10"/>
    <x v="2"/>
    <x v="25"/>
  </r>
  <r>
    <x v="0"/>
    <x v="25"/>
    <x v="10"/>
    <x v="3"/>
    <x v="122"/>
  </r>
  <r>
    <x v="0"/>
    <x v="25"/>
    <x v="10"/>
    <x v="0"/>
    <x v="0"/>
  </r>
  <r>
    <x v="0"/>
    <x v="25"/>
    <x v="10"/>
    <x v="1"/>
    <x v="24"/>
  </r>
  <r>
    <x v="0"/>
    <x v="25"/>
    <x v="10"/>
    <x v="2"/>
    <x v="25"/>
  </r>
  <r>
    <x v="0"/>
    <x v="25"/>
    <x v="10"/>
    <x v="3"/>
    <x v="122"/>
  </r>
  <r>
    <x v="0"/>
    <x v="26"/>
    <x v="10"/>
    <x v="1"/>
    <x v="139"/>
  </r>
  <r>
    <x v="0"/>
    <x v="26"/>
    <x v="10"/>
    <x v="2"/>
    <x v="16"/>
  </r>
  <r>
    <x v="0"/>
    <x v="26"/>
    <x v="10"/>
    <x v="3"/>
    <x v="181"/>
  </r>
  <r>
    <x v="0"/>
    <x v="26"/>
    <x v="10"/>
    <x v="0"/>
    <x v="0"/>
  </r>
  <r>
    <x v="0"/>
    <x v="26"/>
    <x v="10"/>
    <x v="1"/>
    <x v="139"/>
  </r>
  <r>
    <x v="0"/>
    <x v="26"/>
    <x v="10"/>
    <x v="2"/>
    <x v="16"/>
  </r>
  <r>
    <x v="0"/>
    <x v="26"/>
    <x v="10"/>
    <x v="3"/>
    <x v="181"/>
  </r>
  <r>
    <x v="0"/>
    <x v="27"/>
    <x v="10"/>
    <x v="1"/>
    <x v="4"/>
  </r>
  <r>
    <x v="0"/>
    <x v="27"/>
    <x v="10"/>
    <x v="2"/>
    <x v="7"/>
  </r>
  <r>
    <x v="0"/>
    <x v="27"/>
    <x v="10"/>
    <x v="3"/>
    <x v="117"/>
  </r>
  <r>
    <x v="0"/>
    <x v="27"/>
    <x v="10"/>
    <x v="0"/>
    <x v="0"/>
  </r>
  <r>
    <x v="0"/>
    <x v="27"/>
    <x v="10"/>
    <x v="1"/>
    <x v="4"/>
  </r>
  <r>
    <x v="0"/>
    <x v="27"/>
    <x v="10"/>
    <x v="2"/>
    <x v="7"/>
  </r>
  <r>
    <x v="0"/>
    <x v="27"/>
    <x v="10"/>
    <x v="3"/>
    <x v="117"/>
  </r>
  <r>
    <x v="0"/>
    <x v="28"/>
    <x v="10"/>
    <x v="1"/>
    <x v="15"/>
  </r>
  <r>
    <x v="0"/>
    <x v="28"/>
    <x v="10"/>
    <x v="2"/>
    <x v="19"/>
  </r>
  <r>
    <x v="0"/>
    <x v="28"/>
    <x v="10"/>
    <x v="3"/>
    <x v="31"/>
  </r>
  <r>
    <x v="0"/>
    <x v="28"/>
    <x v="10"/>
    <x v="0"/>
    <x v="0"/>
  </r>
  <r>
    <x v="0"/>
    <x v="28"/>
    <x v="10"/>
    <x v="1"/>
    <x v="15"/>
  </r>
  <r>
    <x v="0"/>
    <x v="28"/>
    <x v="10"/>
    <x v="2"/>
    <x v="19"/>
  </r>
  <r>
    <x v="0"/>
    <x v="28"/>
    <x v="10"/>
    <x v="3"/>
    <x v="31"/>
  </r>
  <r>
    <x v="0"/>
    <x v="29"/>
    <x v="10"/>
    <x v="1"/>
    <x v="56"/>
  </r>
  <r>
    <x v="0"/>
    <x v="29"/>
    <x v="10"/>
    <x v="2"/>
    <x v="10"/>
  </r>
  <r>
    <x v="0"/>
    <x v="29"/>
    <x v="10"/>
    <x v="3"/>
    <x v="23"/>
  </r>
  <r>
    <x v="0"/>
    <x v="29"/>
    <x v="10"/>
    <x v="0"/>
    <x v="0"/>
  </r>
  <r>
    <x v="0"/>
    <x v="29"/>
    <x v="10"/>
    <x v="1"/>
    <x v="56"/>
  </r>
  <r>
    <x v="0"/>
    <x v="29"/>
    <x v="10"/>
    <x v="2"/>
    <x v="10"/>
  </r>
  <r>
    <x v="0"/>
    <x v="29"/>
    <x v="10"/>
    <x v="3"/>
    <x v="23"/>
  </r>
  <r>
    <x v="0"/>
    <x v="0"/>
    <x v="11"/>
    <x v="0"/>
    <x v="0"/>
  </r>
  <r>
    <x v="0"/>
    <x v="0"/>
    <x v="11"/>
    <x v="1"/>
    <x v="166"/>
  </r>
  <r>
    <x v="0"/>
    <x v="0"/>
    <x v="11"/>
    <x v="2"/>
    <x v="19"/>
  </r>
  <r>
    <x v="0"/>
    <x v="0"/>
    <x v="11"/>
    <x v="3"/>
    <x v="23"/>
  </r>
  <r>
    <x v="0"/>
    <x v="0"/>
    <x v="11"/>
    <x v="0"/>
    <x v="0"/>
  </r>
  <r>
    <x v="0"/>
    <x v="0"/>
    <x v="11"/>
    <x v="1"/>
    <x v="166"/>
  </r>
  <r>
    <x v="0"/>
    <x v="0"/>
    <x v="11"/>
    <x v="2"/>
    <x v="19"/>
  </r>
  <r>
    <x v="0"/>
    <x v="0"/>
    <x v="11"/>
    <x v="3"/>
    <x v="23"/>
  </r>
  <r>
    <x v="0"/>
    <x v="0"/>
    <x v="11"/>
    <x v="0"/>
    <x v="0"/>
  </r>
  <r>
    <x v="0"/>
    <x v="1"/>
    <x v="11"/>
    <x v="1"/>
    <x v="39"/>
  </r>
  <r>
    <x v="0"/>
    <x v="1"/>
    <x v="11"/>
    <x v="2"/>
    <x v="13"/>
  </r>
  <r>
    <x v="0"/>
    <x v="1"/>
    <x v="11"/>
    <x v="3"/>
    <x v="90"/>
  </r>
  <r>
    <x v="0"/>
    <x v="1"/>
    <x v="11"/>
    <x v="0"/>
    <x v="0"/>
  </r>
  <r>
    <x v="0"/>
    <x v="1"/>
    <x v="11"/>
    <x v="1"/>
    <x v="39"/>
  </r>
  <r>
    <x v="0"/>
    <x v="1"/>
    <x v="11"/>
    <x v="2"/>
    <x v="13"/>
  </r>
  <r>
    <x v="0"/>
    <x v="1"/>
    <x v="11"/>
    <x v="3"/>
    <x v="90"/>
  </r>
  <r>
    <x v="0"/>
    <x v="2"/>
    <x v="11"/>
    <x v="1"/>
    <x v="33"/>
  </r>
  <r>
    <x v="0"/>
    <x v="2"/>
    <x v="11"/>
    <x v="2"/>
    <x v="2"/>
  </r>
  <r>
    <x v="0"/>
    <x v="2"/>
    <x v="11"/>
    <x v="3"/>
    <x v="16"/>
  </r>
  <r>
    <x v="0"/>
    <x v="2"/>
    <x v="11"/>
    <x v="0"/>
    <x v="0"/>
  </r>
  <r>
    <x v="0"/>
    <x v="2"/>
    <x v="11"/>
    <x v="1"/>
    <x v="33"/>
  </r>
  <r>
    <x v="0"/>
    <x v="2"/>
    <x v="11"/>
    <x v="2"/>
    <x v="2"/>
  </r>
  <r>
    <x v="0"/>
    <x v="2"/>
    <x v="11"/>
    <x v="3"/>
    <x v="16"/>
  </r>
  <r>
    <x v="0"/>
    <x v="3"/>
    <x v="11"/>
    <x v="1"/>
    <x v="13"/>
  </r>
  <r>
    <x v="0"/>
    <x v="3"/>
    <x v="11"/>
    <x v="2"/>
    <x v="13"/>
  </r>
  <r>
    <x v="0"/>
    <x v="3"/>
    <x v="11"/>
    <x v="3"/>
    <x v="190"/>
  </r>
  <r>
    <x v="0"/>
    <x v="3"/>
    <x v="11"/>
    <x v="0"/>
    <x v="0"/>
  </r>
  <r>
    <x v="0"/>
    <x v="3"/>
    <x v="11"/>
    <x v="1"/>
    <x v="13"/>
  </r>
  <r>
    <x v="0"/>
    <x v="3"/>
    <x v="11"/>
    <x v="2"/>
    <x v="13"/>
  </r>
  <r>
    <x v="0"/>
    <x v="3"/>
    <x v="11"/>
    <x v="3"/>
    <x v="190"/>
  </r>
  <r>
    <x v="0"/>
    <x v="4"/>
    <x v="11"/>
    <x v="1"/>
    <x v="138"/>
  </r>
  <r>
    <x v="0"/>
    <x v="4"/>
    <x v="11"/>
    <x v="2"/>
    <x v="13"/>
  </r>
  <r>
    <x v="0"/>
    <x v="4"/>
    <x v="11"/>
    <x v="3"/>
    <x v="83"/>
  </r>
  <r>
    <x v="0"/>
    <x v="4"/>
    <x v="11"/>
    <x v="0"/>
    <x v="0"/>
  </r>
  <r>
    <x v="0"/>
    <x v="4"/>
    <x v="11"/>
    <x v="1"/>
    <x v="138"/>
  </r>
  <r>
    <x v="0"/>
    <x v="4"/>
    <x v="11"/>
    <x v="2"/>
    <x v="13"/>
  </r>
  <r>
    <x v="0"/>
    <x v="4"/>
    <x v="11"/>
    <x v="3"/>
    <x v="83"/>
  </r>
  <r>
    <x v="0"/>
    <x v="5"/>
    <x v="11"/>
    <x v="1"/>
    <x v="52"/>
  </r>
  <r>
    <x v="0"/>
    <x v="5"/>
    <x v="11"/>
    <x v="2"/>
    <x v="29"/>
  </r>
  <r>
    <x v="0"/>
    <x v="5"/>
    <x v="11"/>
    <x v="3"/>
    <x v="10"/>
  </r>
  <r>
    <x v="0"/>
    <x v="5"/>
    <x v="11"/>
    <x v="0"/>
    <x v="0"/>
  </r>
  <r>
    <x v="0"/>
    <x v="5"/>
    <x v="11"/>
    <x v="1"/>
    <x v="52"/>
  </r>
  <r>
    <x v="0"/>
    <x v="5"/>
    <x v="11"/>
    <x v="2"/>
    <x v="29"/>
  </r>
  <r>
    <x v="0"/>
    <x v="5"/>
    <x v="11"/>
    <x v="3"/>
    <x v="10"/>
  </r>
  <r>
    <x v="0"/>
    <x v="5"/>
    <x v="11"/>
    <x v="0"/>
    <x v="0"/>
  </r>
  <r>
    <x v="0"/>
    <x v="6"/>
    <x v="11"/>
    <x v="1"/>
    <x v="39"/>
  </r>
  <r>
    <x v="0"/>
    <x v="6"/>
    <x v="11"/>
    <x v="2"/>
    <x v="2"/>
  </r>
  <r>
    <x v="0"/>
    <x v="6"/>
    <x v="11"/>
    <x v="3"/>
    <x v="191"/>
  </r>
  <r>
    <x v="0"/>
    <x v="6"/>
    <x v="11"/>
    <x v="0"/>
    <x v="0"/>
  </r>
  <r>
    <x v="0"/>
    <x v="6"/>
    <x v="11"/>
    <x v="1"/>
    <x v="39"/>
  </r>
  <r>
    <x v="0"/>
    <x v="6"/>
    <x v="11"/>
    <x v="2"/>
    <x v="2"/>
  </r>
  <r>
    <x v="0"/>
    <x v="6"/>
    <x v="11"/>
    <x v="3"/>
    <x v="191"/>
  </r>
  <r>
    <x v="0"/>
    <x v="7"/>
    <x v="11"/>
    <x v="1"/>
    <x v="128"/>
  </r>
  <r>
    <x v="0"/>
    <x v="7"/>
    <x v="11"/>
    <x v="2"/>
    <x v="16"/>
  </r>
  <r>
    <x v="0"/>
    <x v="7"/>
    <x v="11"/>
    <x v="3"/>
    <x v="177"/>
  </r>
  <r>
    <x v="0"/>
    <x v="7"/>
    <x v="11"/>
    <x v="0"/>
    <x v="0"/>
  </r>
  <r>
    <x v="0"/>
    <x v="7"/>
    <x v="11"/>
    <x v="1"/>
    <x v="128"/>
  </r>
  <r>
    <x v="0"/>
    <x v="7"/>
    <x v="11"/>
    <x v="2"/>
    <x v="16"/>
  </r>
  <r>
    <x v="0"/>
    <x v="7"/>
    <x v="11"/>
    <x v="3"/>
    <x v="177"/>
  </r>
  <r>
    <x v="0"/>
    <x v="8"/>
    <x v="11"/>
    <x v="1"/>
    <x v="28"/>
  </r>
  <r>
    <x v="0"/>
    <x v="8"/>
    <x v="11"/>
    <x v="2"/>
    <x v="23"/>
  </r>
  <r>
    <x v="0"/>
    <x v="8"/>
    <x v="11"/>
    <x v="3"/>
    <x v="192"/>
  </r>
  <r>
    <x v="0"/>
    <x v="8"/>
    <x v="11"/>
    <x v="0"/>
    <x v="0"/>
  </r>
  <r>
    <x v="0"/>
    <x v="8"/>
    <x v="11"/>
    <x v="1"/>
    <x v="28"/>
  </r>
  <r>
    <x v="0"/>
    <x v="8"/>
    <x v="11"/>
    <x v="2"/>
    <x v="23"/>
  </r>
  <r>
    <x v="0"/>
    <x v="8"/>
    <x v="11"/>
    <x v="3"/>
    <x v="192"/>
  </r>
  <r>
    <x v="0"/>
    <x v="9"/>
    <x v="11"/>
    <x v="1"/>
    <x v="86"/>
  </r>
  <r>
    <x v="0"/>
    <x v="9"/>
    <x v="11"/>
    <x v="2"/>
    <x v="29"/>
  </r>
  <r>
    <x v="0"/>
    <x v="9"/>
    <x v="11"/>
    <x v="3"/>
    <x v="23"/>
  </r>
  <r>
    <x v="0"/>
    <x v="9"/>
    <x v="11"/>
    <x v="0"/>
    <x v="0"/>
  </r>
  <r>
    <x v="0"/>
    <x v="9"/>
    <x v="11"/>
    <x v="1"/>
    <x v="86"/>
  </r>
  <r>
    <x v="0"/>
    <x v="9"/>
    <x v="11"/>
    <x v="2"/>
    <x v="29"/>
  </r>
  <r>
    <x v="0"/>
    <x v="9"/>
    <x v="11"/>
    <x v="3"/>
    <x v="23"/>
  </r>
  <r>
    <x v="0"/>
    <x v="10"/>
    <x v="11"/>
    <x v="1"/>
    <x v="83"/>
  </r>
  <r>
    <x v="0"/>
    <x v="10"/>
    <x v="11"/>
    <x v="2"/>
    <x v="25"/>
  </r>
  <r>
    <x v="0"/>
    <x v="10"/>
    <x v="11"/>
    <x v="3"/>
    <x v="192"/>
  </r>
  <r>
    <x v="0"/>
    <x v="10"/>
    <x v="11"/>
    <x v="0"/>
    <x v="0"/>
  </r>
  <r>
    <x v="0"/>
    <x v="10"/>
    <x v="11"/>
    <x v="1"/>
    <x v="83"/>
  </r>
  <r>
    <x v="0"/>
    <x v="10"/>
    <x v="11"/>
    <x v="2"/>
    <x v="25"/>
  </r>
  <r>
    <x v="0"/>
    <x v="10"/>
    <x v="11"/>
    <x v="3"/>
    <x v="192"/>
  </r>
  <r>
    <x v="0"/>
    <x v="11"/>
    <x v="11"/>
    <x v="1"/>
    <x v="166"/>
  </r>
  <r>
    <x v="0"/>
    <x v="11"/>
    <x v="11"/>
    <x v="2"/>
    <x v="29"/>
  </r>
  <r>
    <x v="0"/>
    <x v="11"/>
    <x v="11"/>
    <x v="3"/>
    <x v="4"/>
  </r>
  <r>
    <x v="0"/>
    <x v="11"/>
    <x v="11"/>
    <x v="0"/>
    <x v="0"/>
  </r>
  <r>
    <x v="0"/>
    <x v="11"/>
    <x v="11"/>
    <x v="1"/>
    <x v="166"/>
  </r>
  <r>
    <x v="0"/>
    <x v="11"/>
    <x v="11"/>
    <x v="2"/>
    <x v="29"/>
  </r>
  <r>
    <x v="0"/>
    <x v="11"/>
    <x v="11"/>
    <x v="3"/>
    <x v="4"/>
  </r>
  <r>
    <x v="0"/>
    <x v="12"/>
    <x v="11"/>
    <x v="1"/>
    <x v="13"/>
  </r>
  <r>
    <x v="0"/>
    <x v="12"/>
    <x v="11"/>
    <x v="2"/>
    <x v="19"/>
  </r>
  <r>
    <x v="0"/>
    <x v="12"/>
    <x v="11"/>
    <x v="3"/>
    <x v="190"/>
  </r>
  <r>
    <x v="0"/>
    <x v="12"/>
    <x v="11"/>
    <x v="0"/>
    <x v="0"/>
  </r>
  <r>
    <x v="0"/>
    <x v="12"/>
    <x v="11"/>
    <x v="1"/>
    <x v="13"/>
  </r>
  <r>
    <x v="0"/>
    <x v="12"/>
    <x v="11"/>
    <x v="2"/>
    <x v="19"/>
  </r>
  <r>
    <x v="0"/>
    <x v="12"/>
    <x v="11"/>
    <x v="3"/>
    <x v="190"/>
  </r>
  <r>
    <x v="0"/>
    <x v="13"/>
    <x v="11"/>
    <x v="1"/>
    <x v="111"/>
  </r>
  <r>
    <x v="0"/>
    <x v="13"/>
    <x v="11"/>
    <x v="2"/>
    <x v="25"/>
  </r>
  <r>
    <x v="0"/>
    <x v="13"/>
    <x v="11"/>
    <x v="3"/>
    <x v="66"/>
  </r>
  <r>
    <x v="0"/>
    <x v="13"/>
    <x v="11"/>
    <x v="0"/>
    <x v="0"/>
  </r>
  <r>
    <x v="0"/>
    <x v="13"/>
    <x v="11"/>
    <x v="1"/>
    <x v="111"/>
  </r>
  <r>
    <x v="0"/>
    <x v="13"/>
    <x v="11"/>
    <x v="2"/>
    <x v="25"/>
  </r>
  <r>
    <x v="0"/>
    <x v="13"/>
    <x v="11"/>
    <x v="3"/>
    <x v="66"/>
  </r>
  <r>
    <x v="0"/>
    <x v="14"/>
    <x v="11"/>
    <x v="1"/>
    <x v="120"/>
  </r>
  <r>
    <x v="0"/>
    <x v="14"/>
    <x v="11"/>
    <x v="2"/>
    <x v="22"/>
  </r>
  <r>
    <x v="0"/>
    <x v="14"/>
    <x v="11"/>
    <x v="3"/>
    <x v="165"/>
  </r>
  <r>
    <x v="0"/>
    <x v="14"/>
    <x v="11"/>
    <x v="0"/>
    <x v="0"/>
  </r>
  <r>
    <x v="0"/>
    <x v="14"/>
    <x v="11"/>
    <x v="0"/>
    <x v="0"/>
  </r>
  <r>
    <x v="0"/>
    <x v="14"/>
    <x v="11"/>
    <x v="1"/>
    <x v="120"/>
  </r>
  <r>
    <x v="0"/>
    <x v="14"/>
    <x v="11"/>
    <x v="2"/>
    <x v="22"/>
  </r>
  <r>
    <x v="0"/>
    <x v="14"/>
    <x v="11"/>
    <x v="3"/>
    <x v="165"/>
  </r>
  <r>
    <x v="0"/>
    <x v="14"/>
    <x v="11"/>
    <x v="0"/>
    <x v="0"/>
  </r>
  <r>
    <x v="0"/>
    <x v="15"/>
    <x v="11"/>
    <x v="1"/>
    <x v="145"/>
  </r>
  <r>
    <x v="0"/>
    <x v="15"/>
    <x v="11"/>
    <x v="2"/>
    <x v="19"/>
  </r>
  <r>
    <x v="0"/>
    <x v="15"/>
    <x v="11"/>
    <x v="3"/>
    <x v="193"/>
  </r>
  <r>
    <x v="0"/>
    <x v="15"/>
    <x v="11"/>
    <x v="0"/>
    <x v="0"/>
  </r>
  <r>
    <x v="0"/>
    <x v="15"/>
    <x v="11"/>
    <x v="1"/>
    <x v="145"/>
  </r>
  <r>
    <x v="0"/>
    <x v="15"/>
    <x v="11"/>
    <x v="2"/>
    <x v="19"/>
  </r>
  <r>
    <x v="0"/>
    <x v="15"/>
    <x v="11"/>
    <x v="3"/>
    <x v="193"/>
  </r>
  <r>
    <x v="0"/>
    <x v="16"/>
    <x v="11"/>
    <x v="1"/>
    <x v="100"/>
  </r>
  <r>
    <x v="0"/>
    <x v="16"/>
    <x v="11"/>
    <x v="2"/>
    <x v="29"/>
  </r>
  <r>
    <x v="0"/>
    <x v="16"/>
    <x v="11"/>
    <x v="3"/>
    <x v="52"/>
  </r>
  <r>
    <x v="0"/>
    <x v="16"/>
    <x v="11"/>
    <x v="0"/>
    <x v="0"/>
  </r>
  <r>
    <x v="0"/>
    <x v="16"/>
    <x v="11"/>
    <x v="1"/>
    <x v="100"/>
  </r>
  <r>
    <x v="0"/>
    <x v="16"/>
    <x v="11"/>
    <x v="2"/>
    <x v="29"/>
  </r>
  <r>
    <x v="0"/>
    <x v="16"/>
    <x v="11"/>
    <x v="3"/>
    <x v="52"/>
  </r>
  <r>
    <x v="0"/>
    <x v="17"/>
    <x v="11"/>
    <x v="1"/>
    <x v="58"/>
  </r>
  <r>
    <x v="0"/>
    <x v="17"/>
    <x v="11"/>
    <x v="2"/>
    <x v="13"/>
  </r>
  <r>
    <x v="0"/>
    <x v="17"/>
    <x v="11"/>
    <x v="3"/>
    <x v="194"/>
  </r>
  <r>
    <x v="0"/>
    <x v="17"/>
    <x v="11"/>
    <x v="0"/>
    <x v="0"/>
  </r>
  <r>
    <x v="0"/>
    <x v="17"/>
    <x v="11"/>
    <x v="1"/>
    <x v="58"/>
  </r>
  <r>
    <x v="0"/>
    <x v="17"/>
    <x v="11"/>
    <x v="2"/>
    <x v="13"/>
  </r>
  <r>
    <x v="0"/>
    <x v="17"/>
    <x v="11"/>
    <x v="3"/>
    <x v="194"/>
  </r>
  <r>
    <x v="0"/>
    <x v="18"/>
    <x v="11"/>
    <x v="1"/>
    <x v="13"/>
  </r>
  <r>
    <x v="0"/>
    <x v="18"/>
    <x v="11"/>
    <x v="2"/>
    <x v="42"/>
  </r>
  <r>
    <x v="0"/>
    <x v="18"/>
    <x v="11"/>
    <x v="3"/>
    <x v="138"/>
  </r>
  <r>
    <x v="0"/>
    <x v="18"/>
    <x v="11"/>
    <x v="0"/>
    <x v="0"/>
  </r>
  <r>
    <x v="0"/>
    <x v="18"/>
    <x v="11"/>
    <x v="1"/>
    <x v="13"/>
  </r>
  <r>
    <x v="0"/>
    <x v="18"/>
    <x v="11"/>
    <x v="2"/>
    <x v="42"/>
  </r>
  <r>
    <x v="0"/>
    <x v="18"/>
    <x v="11"/>
    <x v="3"/>
    <x v="138"/>
  </r>
  <r>
    <x v="0"/>
    <x v="19"/>
    <x v="11"/>
    <x v="1"/>
    <x v="85"/>
  </r>
  <r>
    <x v="0"/>
    <x v="19"/>
    <x v="11"/>
    <x v="2"/>
    <x v="2"/>
  </r>
  <r>
    <x v="0"/>
    <x v="19"/>
    <x v="11"/>
    <x v="3"/>
    <x v="95"/>
  </r>
  <r>
    <x v="0"/>
    <x v="19"/>
    <x v="11"/>
    <x v="0"/>
    <x v="0"/>
  </r>
  <r>
    <x v="0"/>
    <x v="19"/>
    <x v="11"/>
    <x v="1"/>
    <x v="85"/>
  </r>
  <r>
    <x v="0"/>
    <x v="19"/>
    <x v="11"/>
    <x v="2"/>
    <x v="2"/>
  </r>
  <r>
    <x v="0"/>
    <x v="19"/>
    <x v="11"/>
    <x v="3"/>
    <x v="95"/>
  </r>
  <r>
    <x v="0"/>
    <x v="19"/>
    <x v="11"/>
    <x v="0"/>
    <x v="0"/>
  </r>
  <r>
    <x v="0"/>
    <x v="20"/>
    <x v="11"/>
    <x v="1"/>
    <x v="95"/>
  </r>
  <r>
    <x v="0"/>
    <x v="20"/>
    <x v="11"/>
    <x v="2"/>
    <x v="7"/>
  </r>
  <r>
    <x v="0"/>
    <x v="20"/>
    <x v="11"/>
    <x v="3"/>
    <x v="195"/>
  </r>
  <r>
    <x v="0"/>
    <x v="20"/>
    <x v="11"/>
    <x v="0"/>
    <x v="0"/>
  </r>
  <r>
    <x v="0"/>
    <x v="20"/>
    <x v="11"/>
    <x v="1"/>
    <x v="95"/>
  </r>
  <r>
    <x v="0"/>
    <x v="20"/>
    <x v="11"/>
    <x v="2"/>
    <x v="7"/>
  </r>
  <r>
    <x v="0"/>
    <x v="20"/>
    <x v="11"/>
    <x v="3"/>
    <x v="195"/>
  </r>
  <r>
    <x v="0"/>
    <x v="21"/>
    <x v="11"/>
    <x v="1"/>
    <x v="137"/>
  </r>
  <r>
    <x v="0"/>
    <x v="21"/>
    <x v="11"/>
    <x v="2"/>
    <x v="42"/>
  </r>
  <r>
    <x v="0"/>
    <x v="21"/>
    <x v="11"/>
    <x v="3"/>
    <x v="196"/>
  </r>
  <r>
    <x v="0"/>
    <x v="21"/>
    <x v="11"/>
    <x v="0"/>
    <x v="0"/>
  </r>
  <r>
    <x v="0"/>
    <x v="21"/>
    <x v="11"/>
    <x v="1"/>
    <x v="137"/>
  </r>
  <r>
    <x v="0"/>
    <x v="21"/>
    <x v="11"/>
    <x v="2"/>
    <x v="42"/>
  </r>
  <r>
    <x v="0"/>
    <x v="21"/>
    <x v="11"/>
    <x v="3"/>
    <x v="196"/>
  </r>
  <r>
    <x v="0"/>
    <x v="22"/>
    <x v="11"/>
    <x v="1"/>
    <x v="48"/>
  </r>
  <r>
    <x v="0"/>
    <x v="22"/>
    <x v="11"/>
    <x v="2"/>
    <x v="22"/>
  </r>
  <r>
    <x v="0"/>
    <x v="22"/>
    <x v="11"/>
    <x v="3"/>
    <x v="72"/>
  </r>
  <r>
    <x v="0"/>
    <x v="22"/>
    <x v="11"/>
    <x v="0"/>
    <x v="0"/>
  </r>
  <r>
    <x v="0"/>
    <x v="22"/>
    <x v="11"/>
    <x v="1"/>
    <x v="48"/>
  </r>
  <r>
    <x v="0"/>
    <x v="22"/>
    <x v="11"/>
    <x v="2"/>
    <x v="22"/>
  </r>
  <r>
    <x v="0"/>
    <x v="22"/>
    <x v="11"/>
    <x v="3"/>
    <x v="72"/>
  </r>
  <r>
    <x v="0"/>
    <x v="23"/>
    <x v="11"/>
    <x v="1"/>
    <x v="104"/>
  </r>
  <r>
    <x v="0"/>
    <x v="23"/>
    <x v="11"/>
    <x v="2"/>
    <x v="29"/>
  </r>
  <r>
    <x v="0"/>
    <x v="23"/>
    <x v="11"/>
    <x v="3"/>
    <x v="46"/>
  </r>
  <r>
    <x v="0"/>
    <x v="23"/>
    <x v="11"/>
    <x v="0"/>
    <x v="0"/>
  </r>
  <r>
    <x v="0"/>
    <x v="23"/>
    <x v="11"/>
    <x v="1"/>
    <x v="104"/>
  </r>
  <r>
    <x v="0"/>
    <x v="23"/>
    <x v="11"/>
    <x v="2"/>
    <x v="29"/>
  </r>
  <r>
    <x v="0"/>
    <x v="23"/>
    <x v="11"/>
    <x v="3"/>
    <x v="46"/>
  </r>
  <r>
    <x v="0"/>
    <x v="24"/>
    <x v="11"/>
    <x v="1"/>
    <x v="113"/>
  </r>
  <r>
    <x v="0"/>
    <x v="24"/>
    <x v="11"/>
    <x v="2"/>
    <x v="2"/>
  </r>
  <r>
    <x v="0"/>
    <x v="24"/>
    <x v="11"/>
    <x v="3"/>
    <x v="146"/>
  </r>
  <r>
    <x v="0"/>
    <x v="24"/>
    <x v="11"/>
    <x v="0"/>
    <x v="0"/>
  </r>
  <r>
    <x v="0"/>
    <x v="24"/>
    <x v="11"/>
    <x v="1"/>
    <x v="113"/>
  </r>
  <r>
    <x v="0"/>
    <x v="24"/>
    <x v="11"/>
    <x v="2"/>
    <x v="2"/>
  </r>
  <r>
    <x v="0"/>
    <x v="24"/>
    <x v="11"/>
    <x v="3"/>
    <x v="146"/>
  </r>
  <r>
    <x v="0"/>
    <x v="25"/>
    <x v="11"/>
    <x v="1"/>
    <x v="131"/>
  </r>
  <r>
    <x v="0"/>
    <x v="25"/>
    <x v="11"/>
    <x v="2"/>
    <x v="16"/>
  </r>
  <r>
    <x v="0"/>
    <x v="25"/>
    <x v="11"/>
    <x v="3"/>
    <x v="14"/>
  </r>
  <r>
    <x v="0"/>
    <x v="25"/>
    <x v="11"/>
    <x v="0"/>
    <x v="0"/>
  </r>
  <r>
    <x v="0"/>
    <x v="25"/>
    <x v="11"/>
    <x v="1"/>
    <x v="131"/>
  </r>
  <r>
    <x v="0"/>
    <x v="25"/>
    <x v="11"/>
    <x v="2"/>
    <x v="16"/>
  </r>
  <r>
    <x v="0"/>
    <x v="25"/>
    <x v="11"/>
    <x v="3"/>
    <x v="14"/>
  </r>
  <r>
    <x v="0"/>
    <x v="26"/>
    <x v="11"/>
    <x v="1"/>
    <x v="140"/>
  </r>
  <r>
    <x v="0"/>
    <x v="26"/>
    <x v="11"/>
    <x v="2"/>
    <x v="10"/>
  </r>
  <r>
    <x v="0"/>
    <x v="26"/>
    <x v="11"/>
    <x v="3"/>
    <x v="196"/>
  </r>
  <r>
    <x v="0"/>
    <x v="26"/>
    <x v="11"/>
    <x v="0"/>
    <x v="0"/>
  </r>
  <r>
    <x v="0"/>
    <x v="26"/>
    <x v="11"/>
    <x v="1"/>
    <x v="140"/>
  </r>
  <r>
    <x v="0"/>
    <x v="26"/>
    <x v="11"/>
    <x v="2"/>
    <x v="10"/>
  </r>
  <r>
    <x v="0"/>
    <x v="26"/>
    <x v="11"/>
    <x v="3"/>
    <x v="196"/>
  </r>
  <r>
    <x v="0"/>
    <x v="27"/>
    <x v="11"/>
    <x v="1"/>
    <x v="74"/>
  </r>
  <r>
    <x v="0"/>
    <x v="27"/>
    <x v="11"/>
    <x v="2"/>
    <x v="7"/>
  </r>
  <r>
    <x v="0"/>
    <x v="27"/>
    <x v="11"/>
    <x v="3"/>
    <x v="91"/>
  </r>
  <r>
    <x v="0"/>
    <x v="27"/>
    <x v="11"/>
    <x v="0"/>
    <x v="0"/>
  </r>
  <r>
    <x v="0"/>
    <x v="27"/>
    <x v="11"/>
    <x v="1"/>
    <x v="74"/>
  </r>
  <r>
    <x v="0"/>
    <x v="27"/>
    <x v="11"/>
    <x v="2"/>
    <x v="7"/>
  </r>
  <r>
    <x v="0"/>
    <x v="27"/>
    <x v="11"/>
    <x v="3"/>
    <x v="91"/>
  </r>
  <r>
    <x v="0"/>
    <x v="28"/>
    <x v="11"/>
    <x v="1"/>
    <x v="22"/>
  </r>
  <r>
    <x v="0"/>
    <x v="28"/>
    <x v="11"/>
    <x v="2"/>
    <x v="19"/>
  </r>
  <r>
    <x v="0"/>
    <x v="28"/>
    <x v="11"/>
    <x v="3"/>
    <x v="197"/>
  </r>
  <r>
    <x v="0"/>
    <x v="28"/>
    <x v="11"/>
    <x v="0"/>
    <x v="0"/>
  </r>
  <r>
    <x v="0"/>
    <x v="28"/>
    <x v="11"/>
    <x v="1"/>
    <x v="22"/>
  </r>
  <r>
    <x v="0"/>
    <x v="28"/>
    <x v="11"/>
    <x v="2"/>
    <x v="19"/>
  </r>
  <r>
    <x v="0"/>
    <x v="28"/>
    <x v="11"/>
    <x v="3"/>
    <x v="197"/>
  </r>
  <r>
    <x v="0"/>
    <x v="29"/>
    <x v="11"/>
    <x v="1"/>
    <x v="198"/>
  </r>
  <r>
    <x v="0"/>
    <x v="29"/>
    <x v="11"/>
    <x v="2"/>
    <x v="22"/>
  </r>
  <r>
    <x v="0"/>
    <x v="29"/>
    <x v="11"/>
    <x v="3"/>
    <x v="79"/>
  </r>
  <r>
    <x v="0"/>
    <x v="29"/>
    <x v="11"/>
    <x v="0"/>
    <x v="0"/>
  </r>
  <r>
    <x v="0"/>
    <x v="29"/>
    <x v="11"/>
    <x v="1"/>
    <x v="198"/>
  </r>
  <r>
    <x v="0"/>
    <x v="29"/>
    <x v="11"/>
    <x v="2"/>
    <x v="22"/>
  </r>
  <r>
    <x v="0"/>
    <x v="29"/>
    <x v="11"/>
    <x v="3"/>
    <x v="79"/>
  </r>
  <r>
    <x v="0"/>
    <x v="30"/>
    <x v="11"/>
    <x v="1"/>
    <x v="33"/>
  </r>
  <r>
    <x v="0"/>
    <x v="30"/>
    <x v="11"/>
    <x v="2"/>
    <x v="10"/>
  </r>
  <r>
    <x v="0"/>
    <x v="30"/>
    <x v="11"/>
    <x v="3"/>
    <x v="87"/>
  </r>
  <r>
    <x v="0"/>
    <x v="30"/>
    <x v="11"/>
    <x v="0"/>
    <x v="0"/>
  </r>
  <r>
    <x v="0"/>
    <x v="30"/>
    <x v="11"/>
    <x v="1"/>
    <x v="33"/>
  </r>
  <r>
    <x v="0"/>
    <x v="30"/>
    <x v="11"/>
    <x v="2"/>
    <x v="10"/>
  </r>
  <r>
    <x v="0"/>
    <x v="30"/>
    <x v="11"/>
    <x v="3"/>
    <x v="87"/>
  </r>
  <r>
    <x v="1"/>
    <x v="0"/>
    <x v="0"/>
    <x v="0"/>
    <x v="0"/>
  </r>
  <r>
    <x v="1"/>
    <x v="0"/>
    <x v="0"/>
    <x v="1"/>
    <x v="28"/>
  </r>
  <r>
    <x v="1"/>
    <x v="0"/>
    <x v="0"/>
    <x v="2"/>
    <x v="13"/>
  </r>
  <r>
    <x v="1"/>
    <x v="0"/>
    <x v="0"/>
    <x v="3"/>
    <x v="50"/>
  </r>
  <r>
    <x v="1"/>
    <x v="0"/>
    <x v="0"/>
    <x v="0"/>
    <x v="0"/>
  </r>
  <r>
    <x v="1"/>
    <x v="0"/>
    <x v="0"/>
    <x v="1"/>
    <x v="28"/>
  </r>
  <r>
    <x v="1"/>
    <x v="0"/>
    <x v="0"/>
    <x v="2"/>
    <x v="13"/>
  </r>
  <r>
    <x v="1"/>
    <x v="0"/>
    <x v="0"/>
    <x v="3"/>
    <x v="50"/>
  </r>
  <r>
    <x v="1"/>
    <x v="0"/>
    <x v="0"/>
    <x v="0"/>
    <x v="0"/>
  </r>
  <r>
    <x v="1"/>
    <x v="1"/>
    <x v="0"/>
    <x v="1"/>
    <x v="95"/>
  </r>
  <r>
    <x v="1"/>
    <x v="1"/>
    <x v="0"/>
    <x v="2"/>
    <x v="2"/>
  </r>
  <r>
    <x v="1"/>
    <x v="1"/>
    <x v="0"/>
    <x v="3"/>
    <x v="57"/>
  </r>
  <r>
    <x v="1"/>
    <x v="1"/>
    <x v="0"/>
    <x v="0"/>
    <x v="0"/>
  </r>
  <r>
    <x v="1"/>
    <x v="1"/>
    <x v="0"/>
    <x v="1"/>
    <x v="95"/>
  </r>
  <r>
    <x v="1"/>
    <x v="1"/>
    <x v="0"/>
    <x v="2"/>
    <x v="2"/>
  </r>
  <r>
    <x v="1"/>
    <x v="1"/>
    <x v="0"/>
    <x v="3"/>
    <x v="57"/>
  </r>
  <r>
    <x v="1"/>
    <x v="2"/>
    <x v="0"/>
    <x v="1"/>
    <x v="122"/>
  </r>
  <r>
    <x v="1"/>
    <x v="2"/>
    <x v="0"/>
    <x v="2"/>
    <x v="19"/>
  </r>
  <r>
    <x v="1"/>
    <x v="2"/>
    <x v="0"/>
    <x v="3"/>
    <x v="65"/>
  </r>
  <r>
    <x v="1"/>
    <x v="2"/>
    <x v="0"/>
    <x v="0"/>
    <x v="0"/>
  </r>
  <r>
    <x v="1"/>
    <x v="2"/>
    <x v="0"/>
    <x v="1"/>
    <x v="122"/>
  </r>
  <r>
    <x v="1"/>
    <x v="2"/>
    <x v="0"/>
    <x v="2"/>
    <x v="19"/>
  </r>
  <r>
    <x v="1"/>
    <x v="2"/>
    <x v="0"/>
    <x v="3"/>
    <x v="65"/>
  </r>
  <r>
    <x v="1"/>
    <x v="2"/>
    <x v="0"/>
    <x v="0"/>
    <x v="0"/>
  </r>
  <r>
    <x v="1"/>
    <x v="3"/>
    <x v="0"/>
    <x v="1"/>
    <x v="19"/>
  </r>
  <r>
    <x v="1"/>
    <x v="3"/>
    <x v="0"/>
    <x v="2"/>
    <x v="29"/>
  </r>
  <r>
    <x v="1"/>
    <x v="3"/>
    <x v="0"/>
    <x v="3"/>
    <x v="78"/>
  </r>
  <r>
    <x v="1"/>
    <x v="3"/>
    <x v="0"/>
    <x v="0"/>
    <x v="0"/>
  </r>
  <r>
    <x v="1"/>
    <x v="3"/>
    <x v="0"/>
    <x v="1"/>
    <x v="19"/>
  </r>
  <r>
    <x v="1"/>
    <x v="3"/>
    <x v="0"/>
    <x v="2"/>
    <x v="29"/>
  </r>
  <r>
    <x v="1"/>
    <x v="3"/>
    <x v="0"/>
    <x v="3"/>
    <x v="78"/>
  </r>
  <r>
    <x v="1"/>
    <x v="4"/>
    <x v="0"/>
    <x v="1"/>
    <x v="14"/>
  </r>
  <r>
    <x v="1"/>
    <x v="4"/>
    <x v="0"/>
    <x v="2"/>
    <x v="29"/>
  </r>
  <r>
    <x v="1"/>
    <x v="4"/>
    <x v="0"/>
    <x v="3"/>
    <x v="65"/>
  </r>
  <r>
    <x v="1"/>
    <x v="4"/>
    <x v="0"/>
    <x v="0"/>
    <x v="0"/>
  </r>
  <r>
    <x v="1"/>
    <x v="4"/>
    <x v="0"/>
    <x v="1"/>
    <x v="14"/>
  </r>
  <r>
    <x v="1"/>
    <x v="4"/>
    <x v="0"/>
    <x v="2"/>
    <x v="29"/>
  </r>
  <r>
    <x v="1"/>
    <x v="4"/>
    <x v="0"/>
    <x v="3"/>
    <x v="65"/>
  </r>
  <r>
    <x v="1"/>
    <x v="5"/>
    <x v="0"/>
    <x v="1"/>
    <x v="158"/>
  </r>
  <r>
    <x v="1"/>
    <x v="5"/>
    <x v="0"/>
    <x v="2"/>
    <x v="42"/>
  </r>
  <r>
    <x v="1"/>
    <x v="5"/>
    <x v="0"/>
    <x v="3"/>
    <x v="199"/>
  </r>
  <r>
    <x v="1"/>
    <x v="5"/>
    <x v="0"/>
    <x v="0"/>
    <x v="0"/>
  </r>
  <r>
    <x v="1"/>
    <x v="5"/>
    <x v="0"/>
    <x v="1"/>
    <x v="158"/>
  </r>
  <r>
    <x v="1"/>
    <x v="5"/>
    <x v="0"/>
    <x v="2"/>
    <x v="42"/>
  </r>
  <r>
    <x v="1"/>
    <x v="5"/>
    <x v="0"/>
    <x v="3"/>
    <x v="199"/>
  </r>
  <r>
    <x v="1"/>
    <x v="6"/>
    <x v="0"/>
    <x v="1"/>
    <x v="198"/>
  </r>
  <r>
    <x v="1"/>
    <x v="6"/>
    <x v="0"/>
    <x v="2"/>
    <x v="13"/>
  </r>
  <r>
    <x v="1"/>
    <x v="6"/>
    <x v="0"/>
    <x v="3"/>
    <x v="24"/>
  </r>
  <r>
    <x v="1"/>
    <x v="6"/>
    <x v="0"/>
    <x v="0"/>
    <x v="0"/>
  </r>
  <r>
    <x v="1"/>
    <x v="6"/>
    <x v="0"/>
    <x v="1"/>
    <x v="198"/>
  </r>
  <r>
    <x v="1"/>
    <x v="6"/>
    <x v="0"/>
    <x v="2"/>
    <x v="13"/>
  </r>
  <r>
    <x v="1"/>
    <x v="6"/>
    <x v="0"/>
    <x v="3"/>
    <x v="24"/>
  </r>
  <r>
    <x v="1"/>
    <x v="7"/>
    <x v="0"/>
    <x v="1"/>
    <x v="138"/>
  </r>
  <r>
    <x v="1"/>
    <x v="7"/>
    <x v="0"/>
    <x v="2"/>
    <x v="16"/>
  </r>
  <r>
    <x v="1"/>
    <x v="7"/>
    <x v="0"/>
    <x v="3"/>
    <x v="101"/>
  </r>
  <r>
    <x v="1"/>
    <x v="7"/>
    <x v="0"/>
    <x v="0"/>
    <x v="0"/>
  </r>
  <r>
    <x v="1"/>
    <x v="7"/>
    <x v="0"/>
    <x v="1"/>
    <x v="138"/>
  </r>
  <r>
    <x v="1"/>
    <x v="7"/>
    <x v="0"/>
    <x v="2"/>
    <x v="16"/>
  </r>
  <r>
    <x v="1"/>
    <x v="7"/>
    <x v="0"/>
    <x v="3"/>
    <x v="101"/>
  </r>
  <r>
    <x v="1"/>
    <x v="8"/>
    <x v="0"/>
    <x v="1"/>
    <x v="172"/>
  </r>
  <r>
    <x v="1"/>
    <x v="8"/>
    <x v="0"/>
    <x v="2"/>
    <x v="16"/>
  </r>
  <r>
    <x v="1"/>
    <x v="8"/>
    <x v="0"/>
    <x v="3"/>
    <x v="58"/>
  </r>
  <r>
    <x v="1"/>
    <x v="8"/>
    <x v="0"/>
    <x v="0"/>
    <x v="0"/>
  </r>
  <r>
    <x v="1"/>
    <x v="8"/>
    <x v="0"/>
    <x v="1"/>
    <x v="172"/>
  </r>
  <r>
    <x v="1"/>
    <x v="8"/>
    <x v="0"/>
    <x v="2"/>
    <x v="16"/>
  </r>
  <r>
    <x v="1"/>
    <x v="8"/>
    <x v="0"/>
    <x v="3"/>
    <x v="58"/>
  </r>
  <r>
    <x v="1"/>
    <x v="9"/>
    <x v="0"/>
    <x v="1"/>
    <x v="22"/>
  </r>
  <r>
    <x v="1"/>
    <x v="9"/>
    <x v="0"/>
    <x v="2"/>
    <x v="13"/>
  </r>
  <r>
    <x v="1"/>
    <x v="9"/>
    <x v="0"/>
    <x v="3"/>
    <x v="111"/>
  </r>
  <r>
    <x v="1"/>
    <x v="9"/>
    <x v="0"/>
    <x v="0"/>
    <x v="0"/>
  </r>
  <r>
    <x v="1"/>
    <x v="9"/>
    <x v="0"/>
    <x v="1"/>
    <x v="22"/>
  </r>
  <r>
    <x v="1"/>
    <x v="9"/>
    <x v="0"/>
    <x v="2"/>
    <x v="13"/>
  </r>
  <r>
    <x v="1"/>
    <x v="9"/>
    <x v="0"/>
    <x v="3"/>
    <x v="111"/>
  </r>
  <r>
    <x v="1"/>
    <x v="10"/>
    <x v="0"/>
    <x v="1"/>
    <x v="23"/>
  </r>
  <r>
    <x v="1"/>
    <x v="10"/>
    <x v="0"/>
    <x v="2"/>
    <x v="42"/>
  </r>
  <r>
    <x v="1"/>
    <x v="10"/>
    <x v="0"/>
    <x v="3"/>
    <x v="187"/>
  </r>
  <r>
    <x v="1"/>
    <x v="10"/>
    <x v="0"/>
    <x v="0"/>
    <x v="0"/>
  </r>
  <r>
    <x v="1"/>
    <x v="10"/>
    <x v="0"/>
    <x v="1"/>
    <x v="23"/>
  </r>
  <r>
    <x v="1"/>
    <x v="10"/>
    <x v="0"/>
    <x v="2"/>
    <x v="42"/>
  </r>
  <r>
    <x v="1"/>
    <x v="10"/>
    <x v="0"/>
    <x v="3"/>
    <x v="187"/>
  </r>
  <r>
    <x v="1"/>
    <x v="11"/>
    <x v="0"/>
    <x v="1"/>
    <x v="86"/>
  </r>
  <r>
    <x v="1"/>
    <x v="11"/>
    <x v="0"/>
    <x v="2"/>
    <x v="23"/>
  </r>
  <r>
    <x v="1"/>
    <x v="11"/>
    <x v="0"/>
    <x v="3"/>
    <x v="133"/>
  </r>
  <r>
    <x v="1"/>
    <x v="11"/>
    <x v="0"/>
    <x v="0"/>
    <x v="0"/>
  </r>
  <r>
    <x v="1"/>
    <x v="11"/>
    <x v="0"/>
    <x v="1"/>
    <x v="86"/>
  </r>
  <r>
    <x v="1"/>
    <x v="11"/>
    <x v="0"/>
    <x v="2"/>
    <x v="23"/>
  </r>
  <r>
    <x v="1"/>
    <x v="11"/>
    <x v="0"/>
    <x v="3"/>
    <x v="133"/>
  </r>
  <r>
    <x v="1"/>
    <x v="12"/>
    <x v="0"/>
    <x v="1"/>
    <x v="198"/>
  </r>
  <r>
    <x v="1"/>
    <x v="12"/>
    <x v="0"/>
    <x v="2"/>
    <x v="23"/>
  </r>
  <r>
    <x v="1"/>
    <x v="12"/>
    <x v="0"/>
    <x v="3"/>
    <x v="158"/>
  </r>
  <r>
    <x v="1"/>
    <x v="12"/>
    <x v="0"/>
    <x v="0"/>
    <x v="0"/>
  </r>
  <r>
    <x v="1"/>
    <x v="12"/>
    <x v="0"/>
    <x v="1"/>
    <x v="198"/>
  </r>
  <r>
    <x v="1"/>
    <x v="12"/>
    <x v="0"/>
    <x v="2"/>
    <x v="23"/>
  </r>
  <r>
    <x v="1"/>
    <x v="12"/>
    <x v="0"/>
    <x v="3"/>
    <x v="158"/>
  </r>
  <r>
    <x v="1"/>
    <x v="13"/>
    <x v="0"/>
    <x v="1"/>
    <x v="54"/>
  </r>
  <r>
    <x v="1"/>
    <x v="13"/>
    <x v="0"/>
    <x v="2"/>
    <x v="7"/>
  </r>
  <r>
    <x v="1"/>
    <x v="13"/>
    <x v="0"/>
    <x v="3"/>
    <x v="154"/>
  </r>
  <r>
    <x v="1"/>
    <x v="13"/>
    <x v="0"/>
    <x v="0"/>
    <x v="0"/>
  </r>
  <r>
    <x v="1"/>
    <x v="13"/>
    <x v="0"/>
    <x v="1"/>
    <x v="54"/>
  </r>
  <r>
    <x v="1"/>
    <x v="13"/>
    <x v="0"/>
    <x v="2"/>
    <x v="7"/>
  </r>
  <r>
    <x v="1"/>
    <x v="13"/>
    <x v="0"/>
    <x v="3"/>
    <x v="154"/>
  </r>
  <r>
    <x v="1"/>
    <x v="14"/>
    <x v="0"/>
    <x v="1"/>
    <x v="28"/>
  </r>
  <r>
    <x v="1"/>
    <x v="14"/>
    <x v="0"/>
    <x v="2"/>
    <x v="23"/>
  </r>
  <r>
    <x v="1"/>
    <x v="14"/>
    <x v="0"/>
    <x v="3"/>
    <x v="200"/>
  </r>
  <r>
    <x v="1"/>
    <x v="14"/>
    <x v="0"/>
    <x v="0"/>
    <x v="0"/>
  </r>
  <r>
    <x v="1"/>
    <x v="14"/>
    <x v="0"/>
    <x v="0"/>
    <x v="0"/>
  </r>
  <r>
    <x v="1"/>
    <x v="14"/>
    <x v="0"/>
    <x v="1"/>
    <x v="28"/>
  </r>
  <r>
    <x v="1"/>
    <x v="14"/>
    <x v="0"/>
    <x v="2"/>
    <x v="23"/>
  </r>
  <r>
    <x v="1"/>
    <x v="14"/>
    <x v="0"/>
    <x v="3"/>
    <x v="200"/>
  </r>
  <r>
    <x v="1"/>
    <x v="14"/>
    <x v="0"/>
    <x v="0"/>
    <x v="0"/>
  </r>
  <r>
    <x v="1"/>
    <x v="15"/>
    <x v="0"/>
    <x v="1"/>
    <x v="127"/>
  </r>
  <r>
    <x v="1"/>
    <x v="15"/>
    <x v="0"/>
    <x v="2"/>
    <x v="29"/>
  </r>
  <r>
    <x v="1"/>
    <x v="15"/>
    <x v="0"/>
    <x v="3"/>
    <x v="58"/>
  </r>
  <r>
    <x v="1"/>
    <x v="15"/>
    <x v="0"/>
    <x v="0"/>
    <x v="0"/>
  </r>
  <r>
    <x v="1"/>
    <x v="15"/>
    <x v="0"/>
    <x v="1"/>
    <x v="127"/>
  </r>
  <r>
    <x v="1"/>
    <x v="15"/>
    <x v="0"/>
    <x v="2"/>
    <x v="29"/>
  </r>
  <r>
    <x v="1"/>
    <x v="15"/>
    <x v="0"/>
    <x v="3"/>
    <x v="58"/>
  </r>
  <r>
    <x v="1"/>
    <x v="16"/>
    <x v="0"/>
    <x v="1"/>
    <x v="95"/>
  </r>
  <r>
    <x v="1"/>
    <x v="16"/>
    <x v="0"/>
    <x v="2"/>
    <x v="29"/>
  </r>
  <r>
    <x v="1"/>
    <x v="16"/>
    <x v="0"/>
    <x v="3"/>
    <x v="99"/>
  </r>
  <r>
    <x v="1"/>
    <x v="16"/>
    <x v="0"/>
    <x v="0"/>
    <x v="0"/>
  </r>
  <r>
    <x v="1"/>
    <x v="16"/>
    <x v="0"/>
    <x v="1"/>
    <x v="95"/>
  </r>
  <r>
    <x v="1"/>
    <x v="16"/>
    <x v="0"/>
    <x v="2"/>
    <x v="29"/>
  </r>
  <r>
    <x v="1"/>
    <x v="16"/>
    <x v="0"/>
    <x v="3"/>
    <x v="99"/>
  </r>
  <r>
    <x v="1"/>
    <x v="16"/>
    <x v="0"/>
    <x v="0"/>
    <x v="0"/>
  </r>
  <r>
    <x v="1"/>
    <x v="17"/>
    <x v="0"/>
    <x v="1"/>
    <x v="25"/>
  </r>
  <r>
    <x v="1"/>
    <x v="17"/>
    <x v="0"/>
    <x v="2"/>
    <x v="16"/>
  </r>
  <r>
    <x v="1"/>
    <x v="17"/>
    <x v="0"/>
    <x v="3"/>
    <x v="27"/>
  </r>
  <r>
    <x v="1"/>
    <x v="17"/>
    <x v="0"/>
    <x v="0"/>
    <x v="0"/>
  </r>
  <r>
    <x v="1"/>
    <x v="17"/>
    <x v="0"/>
    <x v="1"/>
    <x v="25"/>
  </r>
  <r>
    <x v="1"/>
    <x v="17"/>
    <x v="0"/>
    <x v="2"/>
    <x v="16"/>
  </r>
  <r>
    <x v="1"/>
    <x v="17"/>
    <x v="0"/>
    <x v="3"/>
    <x v="27"/>
  </r>
  <r>
    <x v="1"/>
    <x v="18"/>
    <x v="0"/>
    <x v="1"/>
    <x v="6"/>
  </r>
  <r>
    <x v="1"/>
    <x v="18"/>
    <x v="0"/>
    <x v="2"/>
    <x v="7"/>
  </r>
  <r>
    <x v="1"/>
    <x v="18"/>
    <x v="0"/>
    <x v="3"/>
    <x v="175"/>
  </r>
  <r>
    <x v="1"/>
    <x v="18"/>
    <x v="0"/>
    <x v="0"/>
    <x v="0"/>
  </r>
  <r>
    <x v="1"/>
    <x v="18"/>
    <x v="0"/>
    <x v="1"/>
    <x v="6"/>
  </r>
  <r>
    <x v="1"/>
    <x v="18"/>
    <x v="0"/>
    <x v="2"/>
    <x v="7"/>
  </r>
  <r>
    <x v="1"/>
    <x v="18"/>
    <x v="0"/>
    <x v="3"/>
    <x v="175"/>
  </r>
  <r>
    <x v="1"/>
    <x v="19"/>
    <x v="0"/>
    <x v="1"/>
    <x v="113"/>
  </r>
  <r>
    <x v="1"/>
    <x v="19"/>
    <x v="0"/>
    <x v="2"/>
    <x v="7"/>
  </r>
  <r>
    <x v="1"/>
    <x v="19"/>
    <x v="0"/>
    <x v="3"/>
    <x v="7"/>
  </r>
  <r>
    <x v="1"/>
    <x v="19"/>
    <x v="0"/>
    <x v="0"/>
    <x v="0"/>
  </r>
  <r>
    <x v="1"/>
    <x v="19"/>
    <x v="0"/>
    <x v="1"/>
    <x v="113"/>
  </r>
  <r>
    <x v="1"/>
    <x v="19"/>
    <x v="0"/>
    <x v="2"/>
    <x v="7"/>
  </r>
  <r>
    <x v="1"/>
    <x v="19"/>
    <x v="0"/>
    <x v="3"/>
    <x v="7"/>
  </r>
  <r>
    <x v="1"/>
    <x v="20"/>
    <x v="0"/>
    <x v="1"/>
    <x v="50"/>
  </r>
  <r>
    <x v="1"/>
    <x v="20"/>
    <x v="0"/>
    <x v="2"/>
    <x v="29"/>
  </r>
  <r>
    <x v="1"/>
    <x v="20"/>
    <x v="0"/>
    <x v="3"/>
    <x v="40"/>
  </r>
  <r>
    <x v="1"/>
    <x v="20"/>
    <x v="0"/>
    <x v="0"/>
    <x v="0"/>
  </r>
  <r>
    <x v="1"/>
    <x v="20"/>
    <x v="0"/>
    <x v="1"/>
    <x v="50"/>
  </r>
  <r>
    <x v="1"/>
    <x v="20"/>
    <x v="0"/>
    <x v="2"/>
    <x v="29"/>
  </r>
  <r>
    <x v="1"/>
    <x v="20"/>
    <x v="0"/>
    <x v="3"/>
    <x v="40"/>
  </r>
  <r>
    <x v="1"/>
    <x v="21"/>
    <x v="0"/>
    <x v="1"/>
    <x v="78"/>
  </r>
  <r>
    <x v="1"/>
    <x v="21"/>
    <x v="0"/>
    <x v="2"/>
    <x v="23"/>
  </r>
  <r>
    <x v="1"/>
    <x v="21"/>
    <x v="0"/>
    <x v="3"/>
    <x v="201"/>
  </r>
  <r>
    <x v="1"/>
    <x v="21"/>
    <x v="0"/>
    <x v="0"/>
    <x v="0"/>
  </r>
  <r>
    <x v="1"/>
    <x v="21"/>
    <x v="0"/>
    <x v="1"/>
    <x v="78"/>
  </r>
  <r>
    <x v="1"/>
    <x v="21"/>
    <x v="0"/>
    <x v="2"/>
    <x v="23"/>
  </r>
  <r>
    <x v="1"/>
    <x v="21"/>
    <x v="0"/>
    <x v="3"/>
    <x v="201"/>
  </r>
  <r>
    <x v="1"/>
    <x v="22"/>
    <x v="0"/>
    <x v="1"/>
    <x v="28"/>
  </r>
  <r>
    <x v="1"/>
    <x v="22"/>
    <x v="0"/>
    <x v="2"/>
    <x v="13"/>
  </r>
  <r>
    <x v="1"/>
    <x v="22"/>
    <x v="0"/>
    <x v="3"/>
    <x v="49"/>
  </r>
  <r>
    <x v="1"/>
    <x v="22"/>
    <x v="0"/>
    <x v="0"/>
    <x v="0"/>
  </r>
  <r>
    <x v="1"/>
    <x v="22"/>
    <x v="0"/>
    <x v="1"/>
    <x v="28"/>
  </r>
  <r>
    <x v="1"/>
    <x v="22"/>
    <x v="0"/>
    <x v="2"/>
    <x v="13"/>
  </r>
  <r>
    <x v="1"/>
    <x v="22"/>
    <x v="0"/>
    <x v="3"/>
    <x v="49"/>
  </r>
  <r>
    <x v="1"/>
    <x v="23"/>
    <x v="0"/>
    <x v="1"/>
    <x v="10"/>
  </r>
  <r>
    <x v="1"/>
    <x v="23"/>
    <x v="0"/>
    <x v="2"/>
    <x v="23"/>
  </r>
  <r>
    <x v="1"/>
    <x v="23"/>
    <x v="0"/>
    <x v="3"/>
    <x v="180"/>
  </r>
  <r>
    <x v="1"/>
    <x v="23"/>
    <x v="0"/>
    <x v="0"/>
    <x v="0"/>
  </r>
  <r>
    <x v="1"/>
    <x v="23"/>
    <x v="0"/>
    <x v="1"/>
    <x v="10"/>
  </r>
  <r>
    <x v="1"/>
    <x v="23"/>
    <x v="0"/>
    <x v="2"/>
    <x v="23"/>
  </r>
  <r>
    <x v="1"/>
    <x v="23"/>
    <x v="0"/>
    <x v="3"/>
    <x v="180"/>
  </r>
  <r>
    <x v="1"/>
    <x v="24"/>
    <x v="0"/>
    <x v="1"/>
    <x v="62"/>
  </r>
  <r>
    <x v="1"/>
    <x v="24"/>
    <x v="0"/>
    <x v="2"/>
    <x v="25"/>
  </r>
  <r>
    <x v="1"/>
    <x v="24"/>
    <x v="0"/>
    <x v="3"/>
    <x v="16"/>
  </r>
  <r>
    <x v="1"/>
    <x v="24"/>
    <x v="0"/>
    <x v="0"/>
    <x v="0"/>
  </r>
  <r>
    <x v="1"/>
    <x v="24"/>
    <x v="0"/>
    <x v="1"/>
    <x v="62"/>
  </r>
  <r>
    <x v="1"/>
    <x v="24"/>
    <x v="0"/>
    <x v="2"/>
    <x v="25"/>
  </r>
  <r>
    <x v="1"/>
    <x v="24"/>
    <x v="0"/>
    <x v="3"/>
    <x v="16"/>
  </r>
  <r>
    <x v="1"/>
    <x v="25"/>
    <x v="0"/>
    <x v="1"/>
    <x v="82"/>
  </r>
  <r>
    <x v="1"/>
    <x v="25"/>
    <x v="0"/>
    <x v="2"/>
    <x v="7"/>
  </r>
  <r>
    <x v="1"/>
    <x v="25"/>
    <x v="0"/>
    <x v="3"/>
    <x v="187"/>
  </r>
  <r>
    <x v="1"/>
    <x v="25"/>
    <x v="0"/>
    <x v="0"/>
    <x v="0"/>
  </r>
  <r>
    <x v="1"/>
    <x v="25"/>
    <x v="0"/>
    <x v="1"/>
    <x v="82"/>
  </r>
  <r>
    <x v="1"/>
    <x v="25"/>
    <x v="0"/>
    <x v="2"/>
    <x v="7"/>
  </r>
  <r>
    <x v="1"/>
    <x v="25"/>
    <x v="0"/>
    <x v="3"/>
    <x v="187"/>
  </r>
  <r>
    <x v="1"/>
    <x v="26"/>
    <x v="0"/>
    <x v="1"/>
    <x v="44"/>
  </r>
  <r>
    <x v="1"/>
    <x v="26"/>
    <x v="0"/>
    <x v="2"/>
    <x v="23"/>
  </r>
  <r>
    <x v="1"/>
    <x v="26"/>
    <x v="0"/>
    <x v="3"/>
    <x v="30"/>
  </r>
  <r>
    <x v="1"/>
    <x v="26"/>
    <x v="0"/>
    <x v="0"/>
    <x v="0"/>
  </r>
  <r>
    <x v="1"/>
    <x v="26"/>
    <x v="0"/>
    <x v="1"/>
    <x v="44"/>
  </r>
  <r>
    <x v="1"/>
    <x v="26"/>
    <x v="0"/>
    <x v="2"/>
    <x v="23"/>
  </r>
  <r>
    <x v="1"/>
    <x v="26"/>
    <x v="0"/>
    <x v="3"/>
    <x v="30"/>
  </r>
  <r>
    <x v="1"/>
    <x v="27"/>
    <x v="0"/>
    <x v="1"/>
    <x v="92"/>
  </r>
  <r>
    <x v="1"/>
    <x v="27"/>
    <x v="0"/>
    <x v="2"/>
    <x v="23"/>
  </r>
  <r>
    <x v="1"/>
    <x v="27"/>
    <x v="0"/>
    <x v="3"/>
    <x v="23"/>
  </r>
  <r>
    <x v="1"/>
    <x v="27"/>
    <x v="0"/>
    <x v="0"/>
    <x v="0"/>
  </r>
  <r>
    <x v="1"/>
    <x v="27"/>
    <x v="0"/>
    <x v="1"/>
    <x v="92"/>
  </r>
  <r>
    <x v="1"/>
    <x v="27"/>
    <x v="0"/>
    <x v="2"/>
    <x v="23"/>
  </r>
  <r>
    <x v="1"/>
    <x v="27"/>
    <x v="0"/>
    <x v="3"/>
    <x v="23"/>
  </r>
  <r>
    <x v="1"/>
    <x v="28"/>
    <x v="0"/>
    <x v="1"/>
    <x v="83"/>
  </r>
  <r>
    <x v="1"/>
    <x v="28"/>
    <x v="0"/>
    <x v="2"/>
    <x v="19"/>
  </r>
  <r>
    <x v="1"/>
    <x v="28"/>
    <x v="0"/>
    <x v="3"/>
    <x v="96"/>
  </r>
  <r>
    <x v="1"/>
    <x v="28"/>
    <x v="0"/>
    <x v="0"/>
    <x v="0"/>
  </r>
  <r>
    <x v="1"/>
    <x v="28"/>
    <x v="0"/>
    <x v="1"/>
    <x v="83"/>
  </r>
  <r>
    <x v="1"/>
    <x v="28"/>
    <x v="0"/>
    <x v="2"/>
    <x v="19"/>
  </r>
  <r>
    <x v="1"/>
    <x v="28"/>
    <x v="0"/>
    <x v="3"/>
    <x v="96"/>
  </r>
  <r>
    <x v="1"/>
    <x v="29"/>
    <x v="0"/>
    <x v="1"/>
    <x v="13"/>
  </r>
  <r>
    <x v="1"/>
    <x v="29"/>
    <x v="0"/>
    <x v="2"/>
    <x v="42"/>
  </r>
  <r>
    <x v="1"/>
    <x v="29"/>
    <x v="0"/>
    <x v="3"/>
    <x v="87"/>
  </r>
  <r>
    <x v="1"/>
    <x v="29"/>
    <x v="0"/>
    <x v="0"/>
    <x v="0"/>
  </r>
  <r>
    <x v="1"/>
    <x v="29"/>
    <x v="0"/>
    <x v="1"/>
    <x v="13"/>
  </r>
  <r>
    <x v="1"/>
    <x v="29"/>
    <x v="0"/>
    <x v="2"/>
    <x v="42"/>
  </r>
  <r>
    <x v="1"/>
    <x v="29"/>
    <x v="0"/>
    <x v="3"/>
    <x v="87"/>
  </r>
  <r>
    <x v="1"/>
    <x v="30"/>
    <x v="0"/>
    <x v="1"/>
    <x v="172"/>
  </r>
  <r>
    <x v="1"/>
    <x v="30"/>
    <x v="0"/>
    <x v="2"/>
    <x v="42"/>
  </r>
  <r>
    <x v="1"/>
    <x v="30"/>
    <x v="0"/>
    <x v="3"/>
    <x v="134"/>
  </r>
  <r>
    <x v="1"/>
    <x v="30"/>
    <x v="0"/>
    <x v="0"/>
    <x v="0"/>
  </r>
  <r>
    <x v="1"/>
    <x v="30"/>
    <x v="0"/>
    <x v="1"/>
    <x v="172"/>
  </r>
  <r>
    <x v="1"/>
    <x v="30"/>
    <x v="0"/>
    <x v="2"/>
    <x v="42"/>
  </r>
  <r>
    <x v="1"/>
    <x v="30"/>
    <x v="0"/>
    <x v="3"/>
    <x v="134"/>
  </r>
  <r>
    <x v="1"/>
    <x v="30"/>
    <x v="0"/>
    <x v="0"/>
    <x v="0"/>
  </r>
  <r>
    <x v="1"/>
    <x v="0"/>
    <x v="1"/>
    <x v="0"/>
    <x v="0"/>
  </r>
  <r>
    <x v="1"/>
    <x v="0"/>
    <x v="1"/>
    <x v="1"/>
    <x v="60"/>
  </r>
  <r>
    <x v="1"/>
    <x v="0"/>
    <x v="1"/>
    <x v="2"/>
    <x v="7"/>
  </r>
  <r>
    <x v="1"/>
    <x v="0"/>
    <x v="1"/>
    <x v="3"/>
    <x v="82"/>
  </r>
  <r>
    <x v="1"/>
    <x v="0"/>
    <x v="1"/>
    <x v="0"/>
    <x v="0"/>
  </r>
  <r>
    <x v="1"/>
    <x v="0"/>
    <x v="1"/>
    <x v="1"/>
    <x v="60"/>
  </r>
  <r>
    <x v="1"/>
    <x v="0"/>
    <x v="1"/>
    <x v="2"/>
    <x v="7"/>
  </r>
  <r>
    <x v="1"/>
    <x v="0"/>
    <x v="1"/>
    <x v="3"/>
    <x v="82"/>
  </r>
  <r>
    <x v="1"/>
    <x v="0"/>
    <x v="1"/>
    <x v="0"/>
    <x v="0"/>
  </r>
  <r>
    <x v="1"/>
    <x v="1"/>
    <x v="1"/>
    <x v="1"/>
    <x v="105"/>
  </r>
  <r>
    <x v="1"/>
    <x v="1"/>
    <x v="1"/>
    <x v="2"/>
    <x v="23"/>
  </r>
  <r>
    <x v="1"/>
    <x v="1"/>
    <x v="1"/>
    <x v="3"/>
    <x v="202"/>
  </r>
  <r>
    <x v="1"/>
    <x v="1"/>
    <x v="1"/>
    <x v="0"/>
    <x v="0"/>
  </r>
  <r>
    <x v="1"/>
    <x v="1"/>
    <x v="1"/>
    <x v="1"/>
    <x v="105"/>
  </r>
  <r>
    <x v="1"/>
    <x v="1"/>
    <x v="1"/>
    <x v="2"/>
    <x v="23"/>
  </r>
  <r>
    <x v="1"/>
    <x v="1"/>
    <x v="1"/>
    <x v="3"/>
    <x v="202"/>
  </r>
  <r>
    <x v="1"/>
    <x v="2"/>
    <x v="1"/>
    <x v="1"/>
    <x v="15"/>
  </r>
  <r>
    <x v="1"/>
    <x v="2"/>
    <x v="1"/>
    <x v="2"/>
    <x v="23"/>
  </r>
  <r>
    <x v="1"/>
    <x v="2"/>
    <x v="1"/>
    <x v="3"/>
    <x v="14"/>
  </r>
  <r>
    <x v="1"/>
    <x v="2"/>
    <x v="1"/>
    <x v="0"/>
    <x v="0"/>
  </r>
  <r>
    <x v="1"/>
    <x v="2"/>
    <x v="1"/>
    <x v="1"/>
    <x v="15"/>
  </r>
  <r>
    <x v="1"/>
    <x v="2"/>
    <x v="1"/>
    <x v="2"/>
    <x v="23"/>
  </r>
  <r>
    <x v="1"/>
    <x v="2"/>
    <x v="1"/>
    <x v="3"/>
    <x v="14"/>
  </r>
  <r>
    <x v="1"/>
    <x v="3"/>
    <x v="1"/>
    <x v="1"/>
    <x v="21"/>
  </r>
  <r>
    <x v="1"/>
    <x v="3"/>
    <x v="1"/>
    <x v="2"/>
    <x v="2"/>
  </r>
  <r>
    <x v="1"/>
    <x v="3"/>
    <x v="1"/>
    <x v="3"/>
    <x v="137"/>
  </r>
  <r>
    <x v="1"/>
    <x v="3"/>
    <x v="1"/>
    <x v="0"/>
    <x v="0"/>
  </r>
  <r>
    <x v="1"/>
    <x v="3"/>
    <x v="1"/>
    <x v="1"/>
    <x v="21"/>
  </r>
  <r>
    <x v="1"/>
    <x v="3"/>
    <x v="1"/>
    <x v="2"/>
    <x v="2"/>
  </r>
  <r>
    <x v="1"/>
    <x v="3"/>
    <x v="1"/>
    <x v="3"/>
    <x v="137"/>
  </r>
  <r>
    <x v="1"/>
    <x v="4"/>
    <x v="1"/>
    <x v="1"/>
    <x v="74"/>
  </r>
  <r>
    <x v="1"/>
    <x v="4"/>
    <x v="1"/>
    <x v="2"/>
    <x v="42"/>
  </r>
  <r>
    <x v="1"/>
    <x v="4"/>
    <x v="1"/>
    <x v="3"/>
    <x v="10"/>
  </r>
  <r>
    <x v="1"/>
    <x v="4"/>
    <x v="1"/>
    <x v="0"/>
    <x v="0"/>
  </r>
  <r>
    <x v="1"/>
    <x v="4"/>
    <x v="1"/>
    <x v="1"/>
    <x v="74"/>
  </r>
  <r>
    <x v="1"/>
    <x v="4"/>
    <x v="1"/>
    <x v="2"/>
    <x v="42"/>
  </r>
  <r>
    <x v="1"/>
    <x v="4"/>
    <x v="1"/>
    <x v="3"/>
    <x v="10"/>
  </r>
  <r>
    <x v="1"/>
    <x v="5"/>
    <x v="1"/>
    <x v="1"/>
    <x v="15"/>
  </r>
  <r>
    <x v="1"/>
    <x v="5"/>
    <x v="1"/>
    <x v="2"/>
    <x v="16"/>
  </r>
  <r>
    <x v="1"/>
    <x v="5"/>
    <x v="1"/>
    <x v="3"/>
    <x v="37"/>
  </r>
  <r>
    <x v="1"/>
    <x v="5"/>
    <x v="1"/>
    <x v="0"/>
    <x v="0"/>
  </r>
  <r>
    <x v="1"/>
    <x v="5"/>
    <x v="1"/>
    <x v="1"/>
    <x v="15"/>
  </r>
  <r>
    <x v="1"/>
    <x v="5"/>
    <x v="1"/>
    <x v="2"/>
    <x v="16"/>
  </r>
  <r>
    <x v="1"/>
    <x v="5"/>
    <x v="1"/>
    <x v="3"/>
    <x v="37"/>
  </r>
  <r>
    <x v="1"/>
    <x v="6"/>
    <x v="1"/>
    <x v="1"/>
    <x v="16"/>
  </r>
  <r>
    <x v="1"/>
    <x v="6"/>
    <x v="1"/>
    <x v="2"/>
    <x v="2"/>
  </r>
  <r>
    <x v="1"/>
    <x v="6"/>
    <x v="1"/>
    <x v="3"/>
    <x v="78"/>
  </r>
  <r>
    <x v="1"/>
    <x v="6"/>
    <x v="1"/>
    <x v="0"/>
    <x v="0"/>
  </r>
  <r>
    <x v="1"/>
    <x v="6"/>
    <x v="1"/>
    <x v="1"/>
    <x v="16"/>
  </r>
  <r>
    <x v="1"/>
    <x v="6"/>
    <x v="1"/>
    <x v="2"/>
    <x v="2"/>
  </r>
  <r>
    <x v="1"/>
    <x v="6"/>
    <x v="1"/>
    <x v="3"/>
    <x v="78"/>
  </r>
  <r>
    <x v="1"/>
    <x v="7"/>
    <x v="1"/>
    <x v="1"/>
    <x v="29"/>
  </r>
  <r>
    <x v="1"/>
    <x v="7"/>
    <x v="1"/>
    <x v="2"/>
    <x v="16"/>
  </r>
  <r>
    <x v="1"/>
    <x v="7"/>
    <x v="1"/>
    <x v="3"/>
    <x v="147"/>
  </r>
  <r>
    <x v="1"/>
    <x v="7"/>
    <x v="1"/>
    <x v="0"/>
    <x v="0"/>
  </r>
  <r>
    <x v="1"/>
    <x v="7"/>
    <x v="1"/>
    <x v="1"/>
    <x v="29"/>
  </r>
  <r>
    <x v="1"/>
    <x v="7"/>
    <x v="1"/>
    <x v="2"/>
    <x v="16"/>
  </r>
  <r>
    <x v="1"/>
    <x v="7"/>
    <x v="1"/>
    <x v="3"/>
    <x v="147"/>
  </r>
  <r>
    <x v="1"/>
    <x v="8"/>
    <x v="1"/>
    <x v="1"/>
    <x v="105"/>
  </r>
  <r>
    <x v="1"/>
    <x v="8"/>
    <x v="1"/>
    <x v="2"/>
    <x v="19"/>
  </r>
  <r>
    <x v="1"/>
    <x v="8"/>
    <x v="1"/>
    <x v="3"/>
    <x v="13"/>
  </r>
  <r>
    <x v="1"/>
    <x v="8"/>
    <x v="1"/>
    <x v="0"/>
    <x v="0"/>
  </r>
  <r>
    <x v="1"/>
    <x v="8"/>
    <x v="1"/>
    <x v="1"/>
    <x v="105"/>
  </r>
  <r>
    <x v="1"/>
    <x v="8"/>
    <x v="1"/>
    <x v="2"/>
    <x v="19"/>
  </r>
  <r>
    <x v="1"/>
    <x v="8"/>
    <x v="1"/>
    <x v="3"/>
    <x v="13"/>
  </r>
  <r>
    <x v="1"/>
    <x v="9"/>
    <x v="1"/>
    <x v="1"/>
    <x v="66"/>
  </r>
  <r>
    <x v="1"/>
    <x v="9"/>
    <x v="1"/>
    <x v="2"/>
    <x v="7"/>
  </r>
  <r>
    <x v="1"/>
    <x v="9"/>
    <x v="1"/>
    <x v="3"/>
    <x v="101"/>
  </r>
  <r>
    <x v="1"/>
    <x v="9"/>
    <x v="1"/>
    <x v="0"/>
    <x v="0"/>
  </r>
  <r>
    <x v="1"/>
    <x v="9"/>
    <x v="1"/>
    <x v="1"/>
    <x v="66"/>
  </r>
  <r>
    <x v="1"/>
    <x v="9"/>
    <x v="1"/>
    <x v="2"/>
    <x v="7"/>
  </r>
  <r>
    <x v="1"/>
    <x v="9"/>
    <x v="1"/>
    <x v="3"/>
    <x v="101"/>
  </r>
  <r>
    <x v="1"/>
    <x v="10"/>
    <x v="1"/>
    <x v="1"/>
    <x v="158"/>
  </r>
  <r>
    <x v="1"/>
    <x v="10"/>
    <x v="1"/>
    <x v="2"/>
    <x v="19"/>
  </r>
  <r>
    <x v="1"/>
    <x v="10"/>
    <x v="1"/>
    <x v="3"/>
    <x v="10"/>
  </r>
  <r>
    <x v="1"/>
    <x v="10"/>
    <x v="1"/>
    <x v="0"/>
    <x v="0"/>
  </r>
  <r>
    <x v="1"/>
    <x v="10"/>
    <x v="1"/>
    <x v="1"/>
    <x v="158"/>
  </r>
  <r>
    <x v="1"/>
    <x v="10"/>
    <x v="1"/>
    <x v="2"/>
    <x v="19"/>
  </r>
  <r>
    <x v="1"/>
    <x v="10"/>
    <x v="1"/>
    <x v="3"/>
    <x v="10"/>
  </r>
  <r>
    <x v="1"/>
    <x v="11"/>
    <x v="1"/>
    <x v="1"/>
    <x v="44"/>
  </r>
  <r>
    <x v="1"/>
    <x v="11"/>
    <x v="1"/>
    <x v="2"/>
    <x v="2"/>
  </r>
  <r>
    <x v="1"/>
    <x v="11"/>
    <x v="1"/>
    <x v="3"/>
    <x v="160"/>
  </r>
  <r>
    <x v="1"/>
    <x v="11"/>
    <x v="1"/>
    <x v="0"/>
    <x v="0"/>
  </r>
  <r>
    <x v="1"/>
    <x v="11"/>
    <x v="1"/>
    <x v="1"/>
    <x v="44"/>
  </r>
  <r>
    <x v="1"/>
    <x v="11"/>
    <x v="1"/>
    <x v="2"/>
    <x v="2"/>
  </r>
  <r>
    <x v="1"/>
    <x v="11"/>
    <x v="1"/>
    <x v="3"/>
    <x v="160"/>
  </r>
  <r>
    <x v="1"/>
    <x v="12"/>
    <x v="1"/>
    <x v="1"/>
    <x v="71"/>
  </r>
  <r>
    <x v="1"/>
    <x v="12"/>
    <x v="1"/>
    <x v="2"/>
    <x v="29"/>
  </r>
  <r>
    <x v="1"/>
    <x v="12"/>
    <x v="1"/>
    <x v="3"/>
    <x v="185"/>
  </r>
  <r>
    <x v="1"/>
    <x v="12"/>
    <x v="1"/>
    <x v="0"/>
    <x v="0"/>
  </r>
  <r>
    <x v="1"/>
    <x v="12"/>
    <x v="1"/>
    <x v="1"/>
    <x v="71"/>
  </r>
  <r>
    <x v="1"/>
    <x v="12"/>
    <x v="1"/>
    <x v="2"/>
    <x v="29"/>
  </r>
  <r>
    <x v="1"/>
    <x v="12"/>
    <x v="1"/>
    <x v="3"/>
    <x v="185"/>
  </r>
  <r>
    <x v="1"/>
    <x v="13"/>
    <x v="1"/>
    <x v="1"/>
    <x v="7"/>
  </r>
  <r>
    <x v="1"/>
    <x v="13"/>
    <x v="1"/>
    <x v="2"/>
    <x v="42"/>
  </r>
  <r>
    <x v="1"/>
    <x v="13"/>
    <x v="1"/>
    <x v="3"/>
    <x v="48"/>
  </r>
  <r>
    <x v="1"/>
    <x v="13"/>
    <x v="1"/>
    <x v="0"/>
    <x v="0"/>
  </r>
  <r>
    <x v="1"/>
    <x v="13"/>
    <x v="1"/>
    <x v="1"/>
    <x v="7"/>
  </r>
  <r>
    <x v="1"/>
    <x v="13"/>
    <x v="1"/>
    <x v="2"/>
    <x v="42"/>
  </r>
  <r>
    <x v="1"/>
    <x v="13"/>
    <x v="1"/>
    <x v="3"/>
    <x v="48"/>
  </r>
  <r>
    <x v="1"/>
    <x v="13"/>
    <x v="1"/>
    <x v="0"/>
    <x v="0"/>
  </r>
  <r>
    <x v="1"/>
    <x v="14"/>
    <x v="1"/>
    <x v="1"/>
    <x v="115"/>
  </r>
  <r>
    <x v="1"/>
    <x v="14"/>
    <x v="1"/>
    <x v="2"/>
    <x v="42"/>
  </r>
  <r>
    <x v="1"/>
    <x v="14"/>
    <x v="1"/>
    <x v="3"/>
    <x v="23"/>
  </r>
  <r>
    <x v="1"/>
    <x v="14"/>
    <x v="1"/>
    <x v="0"/>
    <x v="0"/>
  </r>
  <r>
    <x v="1"/>
    <x v="14"/>
    <x v="1"/>
    <x v="0"/>
    <x v="0"/>
  </r>
  <r>
    <x v="1"/>
    <x v="14"/>
    <x v="1"/>
    <x v="1"/>
    <x v="115"/>
  </r>
  <r>
    <x v="1"/>
    <x v="14"/>
    <x v="1"/>
    <x v="2"/>
    <x v="42"/>
  </r>
  <r>
    <x v="1"/>
    <x v="14"/>
    <x v="1"/>
    <x v="3"/>
    <x v="23"/>
  </r>
  <r>
    <x v="1"/>
    <x v="14"/>
    <x v="1"/>
    <x v="0"/>
    <x v="0"/>
  </r>
  <r>
    <x v="1"/>
    <x v="15"/>
    <x v="1"/>
    <x v="1"/>
    <x v="13"/>
  </r>
  <r>
    <x v="1"/>
    <x v="15"/>
    <x v="1"/>
    <x v="2"/>
    <x v="42"/>
  </r>
  <r>
    <x v="1"/>
    <x v="15"/>
    <x v="1"/>
    <x v="3"/>
    <x v="47"/>
  </r>
  <r>
    <x v="1"/>
    <x v="15"/>
    <x v="1"/>
    <x v="0"/>
    <x v="0"/>
  </r>
  <r>
    <x v="1"/>
    <x v="15"/>
    <x v="1"/>
    <x v="1"/>
    <x v="13"/>
  </r>
  <r>
    <x v="1"/>
    <x v="15"/>
    <x v="1"/>
    <x v="2"/>
    <x v="42"/>
  </r>
  <r>
    <x v="1"/>
    <x v="15"/>
    <x v="1"/>
    <x v="3"/>
    <x v="47"/>
  </r>
  <r>
    <x v="1"/>
    <x v="16"/>
    <x v="1"/>
    <x v="1"/>
    <x v="58"/>
  </r>
  <r>
    <x v="1"/>
    <x v="16"/>
    <x v="1"/>
    <x v="2"/>
    <x v="10"/>
  </r>
  <r>
    <x v="1"/>
    <x v="16"/>
    <x v="1"/>
    <x v="3"/>
    <x v="203"/>
  </r>
  <r>
    <x v="1"/>
    <x v="16"/>
    <x v="1"/>
    <x v="0"/>
    <x v="0"/>
  </r>
  <r>
    <x v="1"/>
    <x v="16"/>
    <x v="1"/>
    <x v="1"/>
    <x v="58"/>
  </r>
  <r>
    <x v="1"/>
    <x v="16"/>
    <x v="1"/>
    <x v="2"/>
    <x v="10"/>
  </r>
  <r>
    <x v="1"/>
    <x v="16"/>
    <x v="1"/>
    <x v="3"/>
    <x v="203"/>
  </r>
  <r>
    <x v="1"/>
    <x v="17"/>
    <x v="1"/>
    <x v="1"/>
    <x v="35"/>
  </r>
  <r>
    <x v="1"/>
    <x v="17"/>
    <x v="1"/>
    <x v="2"/>
    <x v="42"/>
  </r>
  <r>
    <x v="1"/>
    <x v="17"/>
    <x v="1"/>
    <x v="3"/>
    <x v="204"/>
  </r>
  <r>
    <x v="1"/>
    <x v="17"/>
    <x v="1"/>
    <x v="0"/>
    <x v="0"/>
  </r>
  <r>
    <x v="1"/>
    <x v="17"/>
    <x v="1"/>
    <x v="1"/>
    <x v="35"/>
  </r>
  <r>
    <x v="1"/>
    <x v="17"/>
    <x v="1"/>
    <x v="2"/>
    <x v="42"/>
  </r>
  <r>
    <x v="1"/>
    <x v="17"/>
    <x v="1"/>
    <x v="3"/>
    <x v="204"/>
  </r>
  <r>
    <x v="1"/>
    <x v="18"/>
    <x v="1"/>
    <x v="1"/>
    <x v="80"/>
  </r>
  <r>
    <x v="1"/>
    <x v="18"/>
    <x v="1"/>
    <x v="2"/>
    <x v="13"/>
  </r>
  <r>
    <x v="1"/>
    <x v="18"/>
    <x v="1"/>
    <x v="3"/>
    <x v="205"/>
  </r>
  <r>
    <x v="1"/>
    <x v="18"/>
    <x v="1"/>
    <x v="0"/>
    <x v="0"/>
  </r>
  <r>
    <x v="1"/>
    <x v="18"/>
    <x v="1"/>
    <x v="1"/>
    <x v="80"/>
  </r>
  <r>
    <x v="1"/>
    <x v="18"/>
    <x v="1"/>
    <x v="2"/>
    <x v="13"/>
  </r>
  <r>
    <x v="1"/>
    <x v="18"/>
    <x v="1"/>
    <x v="3"/>
    <x v="205"/>
  </r>
  <r>
    <x v="1"/>
    <x v="19"/>
    <x v="1"/>
    <x v="1"/>
    <x v="26"/>
  </r>
  <r>
    <x v="1"/>
    <x v="19"/>
    <x v="1"/>
    <x v="2"/>
    <x v="19"/>
  </r>
  <r>
    <x v="1"/>
    <x v="19"/>
    <x v="1"/>
    <x v="3"/>
    <x v="148"/>
  </r>
  <r>
    <x v="1"/>
    <x v="19"/>
    <x v="1"/>
    <x v="0"/>
    <x v="0"/>
  </r>
  <r>
    <x v="1"/>
    <x v="19"/>
    <x v="1"/>
    <x v="1"/>
    <x v="26"/>
  </r>
  <r>
    <x v="1"/>
    <x v="19"/>
    <x v="1"/>
    <x v="2"/>
    <x v="19"/>
  </r>
  <r>
    <x v="1"/>
    <x v="19"/>
    <x v="1"/>
    <x v="3"/>
    <x v="148"/>
  </r>
  <r>
    <x v="1"/>
    <x v="20"/>
    <x v="1"/>
    <x v="1"/>
    <x v="135"/>
  </r>
  <r>
    <x v="1"/>
    <x v="20"/>
    <x v="1"/>
    <x v="2"/>
    <x v="13"/>
  </r>
  <r>
    <x v="1"/>
    <x v="20"/>
    <x v="1"/>
    <x v="3"/>
    <x v="206"/>
  </r>
  <r>
    <x v="1"/>
    <x v="20"/>
    <x v="1"/>
    <x v="0"/>
    <x v="0"/>
  </r>
  <r>
    <x v="1"/>
    <x v="20"/>
    <x v="1"/>
    <x v="1"/>
    <x v="135"/>
  </r>
  <r>
    <x v="1"/>
    <x v="20"/>
    <x v="1"/>
    <x v="2"/>
    <x v="13"/>
  </r>
  <r>
    <x v="1"/>
    <x v="20"/>
    <x v="1"/>
    <x v="3"/>
    <x v="206"/>
  </r>
  <r>
    <x v="1"/>
    <x v="21"/>
    <x v="1"/>
    <x v="1"/>
    <x v="1"/>
  </r>
  <r>
    <x v="1"/>
    <x v="21"/>
    <x v="1"/>
    <x v="2"/>
    <x v="7"/>
  </r>
  <r>
    <x v="1"/>
    <x v="21"/>
    <x v="1"/>
    <x v="3"/>
    <x v="168"/>
  </r>
  <r>
    <x v="1"/>
    <x v="21"/>
    <x v="1"/>
    <x v="0"/>
    <x v="0"/>
  </r>
  <r>
    <x v="1"/>
    <x v="21"/>
    <x v="1"/>
    <x v="1"/>
    <x v="1"/>
  </r>
  <r>
    <x v="1"/>
    <x v="21"/>
    <x v="1"/>
    <x v="2"/>
    <x v="7"/>
  </r>
  <r>
    <x v="1"/>
    <x v="21"/>
    <x v="1"/>
    <x v="3"/>
    <x v="168"/>
  </r>
  <r>
    <x v="1"/>
    <x v="22"/>
    <x v="1"/>
    <x v="1"/>
    <x v="117"/>
  </r>
  <r>
    <x v="1"/>
    <x v="22"/>
    <x v="1"/>
    <x v="2"/>
    <x v="10"/>
  </r>
  <r>
    <x v="1"/>
    <x v="22"/>
    <x v="1"/>
    <x v="3"/>
    <x v="145"/>
  </r>
  <r>
    <x v="1"/>
    <x v="22"/>
    <x v="1"/>
    <x v="0"/>
    <x v="0"/>
  </r>
  <r>
    <x v="1"/>
    <x v="22"/>
    <x v="1"/>
    <x v="1"/>
    <x v="117"/>
  </r>
  <r>
    <x v="1"/>
    <x v="22"/>
    <x v="1"/>
    <x v="2"/>
    <x v="10"/>
  </r>
  <r>
    <x v="1"/>
    <x v="22"/>
    <x v="1"/>
    <x v="3"/>
    <x v="145"/>
  </r>
  <r>
    <x v="1"/>
    <x v="23"/>
    <x v="1"/>
    <x v="1"/>
    <x v="85"/>
  </r>
  <r>
    <x v="1"/>
    <x v="23"/>
    <x v="1"/>
    <x v="2"/>
    <x v="29"/>
  </r>
  <r>
    <x v="1"/>
    <x v="23"/>
    <x v="1"/>
    <x v="3"/>
    <x v="197"/>
  </r>
  <r>
    <x v="1"/>
    <x v="23"/>
    <x v="1"/>
    <x v="0"/>
    <x v="0"/>
  </r>
  <r>
    <x v="1"/>
    <x v="23"/>
    <x v="1"/>
    <x v="1"/>
    <x v="85"/>
  </r>
  <r>
    <x v="1"/>
    <x v="23"/>
    <x v="1"/>
    <x v="2"/>
    <x v="29"/>
  </r>
  <r>
    <x v="1"/>
    <x v="23"/>
    <x v="1"/>
    <x v="3"/>
    <x v="197"/>
  </r>
  <r>
    <x v="1"/>
    <x v="24"/>
    <x v="1"/>
    <x v="1"/>
    <x v="124"/>
  </r>
  <r>
    <x v="1"/>
    <x v="24"/>
    <x v="1"/>
    <x v="2"/>
    <x v="23"/>
  </r>
  <r>
    <x v="1"/>
    <x v="24"/>
    <x v="1"/>
    <x v="3"/>
    <x v="3"/>
  </r>
  <r>
    <x v="1"/>
    <x v="24"/>
    <x v="1"/>
    <x v="0"/>
    <x v="0"/>
  </r>
  <r>
    <x v="1"/>
    <x v="24"/>
    <x v="1"/>
    <x v="1"/>
    <x v="124"/>
  </r>
  <r>
    <x v="1"/>
    <x v="24"/>
    <x v="1"/>
    <x v="2"/>
    <x v="23"/>
  </r>
  <r>
    <x v="1"/>
    <x v="24"/>
    <x v="1"/>
    <x v="3"/>
    <x v="3"/>
  </r>
  <r>
    <x v="1"/>
    <x v="25"/>
    <x v="1"/>
    <x v="1"/>
    <x v="54"/>
  </r>
  <r>
    <x v="1"/>
    <x v="25"/>
    <x v="1"/>
    <x v="2"/>
    <x v="13"/>
  </r>
  <r>
    <x v="1"/>
    <x v="25"/>
    <x v="1"/>
    <x v="3"/>
    <x v="183"/>
  </r>
  <r>
    <x v="1"/>
    <x v="25"/>
    <x v="1"/>
    <x v="0"/>
    <x v="0"/>
  </r>
  <r>
    <x v="1"/>
    <x v="25"/>
    <x v="1"/>
    <x v="1"/>
    <x v="54"/>
  </r>
  <r>
    <x v="1"/>
    <x v="25"/>
    <x v="1"/>
    <x v="2"/>
    <x v="13"/>
  </r>
  <r>
    <x v="1"/>
    <x v="25"/>
    <x v="1"/>
    <x v="3"/>
    <x v="183"/>
  </r>
  <r>
    <x v="1"/>
    <x v="26"/>
    <x v="1"/>
    <x v="1"/>
    <x v="66"/>
  </r>
  <r>
    <x v="1"/>
    <x v="26"/>
    <x v="1"/>
    <x v="2"/>
    <x v="2"/>
  </r>
  <r>
    <x v="1"/>
    <x v="26"/>
    <x v="1"/>
    <x v="3"/>
    <x v="23"/>
  </r>
  <r>
    <x v="1"/>
    <x v="26"/>
    <x v="1"/>
    <x v="0"/>
    <x v="0"/>
  </r>
  <r>
    <x v="1"/>
    <x v="26"/>
    <x v="1"/>
    <x v="1"/>
    <x v="66"/>
  </r>
  <r>
    <x v="1"/>
    <x v="26"/>
    <x v="1"/>
    <x v="2"/>
    <x v="2"/>
  </r>
  <r>
    <x v="1"/>
    <x v="26"/>
    <x v="1"/>
    <x v="3"/>
    <x v="23"/>
  </r>
  <r>
    <x v="1"/>
    <x v="27"/>
    <x v="1"/>
    <x v="1"/>
    <x v="86"/>
  </r>
  <r>
    <x v="1"/>
    <x v="27"/>
    <x v="1"/>
    <x v="2"/>
    <x v="23"/>
  </r>
  <r>
    <x v="1"/>
    <x v="27"/>
    <x v="1"/>
    <x v="3"/>
    <x v="92"/>
  </r>
  <r>
    <x v="1"/>
    <x v="27"/>
    <x v="1"/>
    <x v="0"/>
    <x v="0"/>
  </r>
  <r>
    <x v="1"/>
    <x v="27"/>
    <x v="1"/>
    <x v="1"/>
    <x v="86"/>
  </r>
  <r>
    <x v="1"/>
    <x v="27"/>
    <x v="1"/>
    <x v="2"/>
    <x v="23"/>
  </r>
  <r>
    <x v="1"/>
    <x v="27"/>
    <x v="1"/>
    <x v="3"/>
    <x v="92"/>
  </r>
  <r>
    <x v="1"/>
    <x v="27"/>
    <x v="1"/>
    <x v="0"/>
    <x v="0"/>
  </r>
  <r>
    <x v="1"/>
    <x v="0"/>
    <x v="2"/>
    <x v="0"/>
    <x v="0"/>
  </r>
  <r>
    <x v="1"/>
    <x v="0"/>
    <x v="2"/>
    <x v="1"/>
    <x v="158"/>
  </r>
  <r>
    <x v="1"/>
    <x v="0"/>
    <x v="2"/>
    <x v="2"/>
    <x v="25"/>
  </r>
  <r>
    <x v="1"/>
    <x v="0"/>
    <x v="2"/>
    <x v="3"/>
    <x v="56"/>
  </r>
  <r>
    <x v="1"/>
    <x v="0"/>
    <x v="2"/>
    <x v="0"/>
    <x v="0"/>
  </r>
  <r>
    <x v="1"/>
    <x v="0"/>
    <x v="2"/>
    <x v="1"/>
    <x v="158"/>
  </r>
  <r>
    <x v="1"/>
    <x v="0"/>
    <x v="2"/>
    <x v="2"/>
    <x v="25"/>
  </r>
  <r>
    <x v="1"/>
    <x v="0"/>
    <x v="2"/>
    <x v="3"/>
    <x v="56"/>
  </r>
  <r>
    <x v="1"/>
    <x v="0"/>
    <x v="2"/>
    <x v="0"/>
    <x v="0"/>
  </r>
  <r>
    <x v="1"/>
    <x v="1"/>
    <x v="2"/>
    <x v="1"/>
    <x v="100"/>
  </r>
  <r>
    <x v="1"/>
    <x v="1"/>
    <x v="2"/>
    <x v="2"/>
    <x v="19"/>
  </r>
  <r>
    <x v="1"/>
    <x v="1"/>
    <x v="2"/>
    <x v="3"/>
    <x v="207"/>
  </r>
  <r>
    <x v="1"/>
    <x v="1"/>
    <x v="2"/>
    <x v="0"/>
    <x v="0"/>
  </r>
  <r>
    <x v="1"/>
    <x v="1"/>
    <x v="2"/>
    <x v="1"/>
    <x v="100"/>
  </r>
  <r>
    <x v="1"/>
    <x v="1"/>
    <x v="2"/>
    <x v="2"/>
    <x v="19"/>
  </r>
  <r>
    <x v="1"/>
    <x v="1"/>
    <x v="2"/>
    <x v="3"/>
    <x v="207"/>
  </r>
  <r>
    <x v="1"/>
    <x v="2"/>
    <x v="2"/>
    <x v="1"/>
    <x v="128"/>
  </r>
  <r>
    <x v="1"/>
    <x v="2"/>
    <x v="2"/>
    <x v="2"/>
    <x v="25"/>
  </r>
  <r>
    <x v="1"/>
    <x v="2"/>
    <x v="2"/>
    <x v="3"/>
    <x v="4"/>
  </r>
  <r>
    <x v="1"/>
    <x v="2"/>
    <x v="2"/>
    <x v="0"/>
    <x v="0"/>
  </r>
  <r>
    <x v="1"/>
    <x v="2"/>
    <x v="2"/>
    <x v="1"/>
    <x v="128"/>
  </r>
  <r>
    <x v="1"/>
    <x v="2"/>
    <x v="2"/>
    <x v="2"/>
    <x v="25"/>
  </r>
  <r>
    <x v="1"/>
    <x v="2"/>
    <x v="2"/>
    <x v="3"/>
    <x v="4"/>
  </r>
  <r>
    <x v="1"/>
    <x v="3"/>
    <x v="2"/>
    <x v="1"/>
    <x v="2"/>
  </r>
  <r>
    <x v="1"/>
    <x v="3"/>
    <x v="2"/>
    <x v="2"/>
    <x v="2"/>
  </r>
  <r>
    <x v="1"/>
    <x v="3"/>
    <x v="2"/>
    <x v="3"/>
    <x v="23"/>
  </r>
  <r>
    <x v="1"/>
    <x v="3"/>
    <x v="2"/>
    <x v="0"/>
    <x v="0"/>
  </r>
  <r>
    <x v="1"/>
    <x v="3"/>
    <x v="2"/>
    <x v="1"/>
    <x v="2"/>
  </r>
  <r>
    <x v="1"/>
    <x v="3"/>
    <x v="2"/>
    <x v="2"/>
    <x v="2"/>
  </r>
  <r>
    <x v="1"/>
    <x v="3"/>
    <x v="2"/>
    <x v="3"/>
    <x v="23"/>
  </r>
  <r>
    <x v="1"/>
    <x v="4"/>
    <x v="2"/>
    <x v="1"/>
    <x v="83"/>
  </r>
  <r>
    <x v="1"/>
    <x v="4"/>
    <x v="2"/>
    <x v="2"/>
    <x v="25"/>
  </r>
  <r>
    <x v="1"/>
    <x v="4"/>
    <x v="2"/>
    <x v="3"/>
    <x v="5"/>
  </r>
  <r>
    <x v="1"/>
    <x v="4"/>
    <x v="2"/>
    <x v="0"/>
    <x v="0"/>
  </r>
  <r>
    <x v="1"/>
    <x v="4"/>
    <x v="2"/>
    <x v="1"/>
    <x v="83"/>
  </r>
  <r>
    <x v="1"/>
    <x v="4"/>
    <x v="2"/>
    <x v="2"/>
    <x v="25"/>
  </r>
  <r>
    <x v="1"/>
    <x v="4"/>
    <x v="2"/>
    <x v="3"/>
    <x v="5"/>
  </r>
  <r>
    <x v="1"/>
    <x v="5"/>
    <x v="2"/>
    <x v="1"/>
    <x v="50"/>
  </r>
  <r>
    <x v="1"/>
    <x v="5"/>
    <x v="2"/>
    <x v="2"/>
    <x v="25"/>
  </r>
  <r>
    <x v="1"/>
    <x v="5"/>
    <x v="2"/>
    <x v="3"/>
    <x v="10"/>
  </r>
  <r>
    <x v="1"/>
    <x v="5"/>
    <x v="2"/>
    <x v="0"/>
    <x v="0"/>
  </r>
  <r>
    <x v="1"/>
    <x v="5"/>
    <x v="2"/>
    <x v="1"/>
    <x v="50"/>
  </r>
  <r>
    <x v="1"/>
    <x v="5"/>
    <x v="2"/>
    <x v="2"/>
    <x v="25"/>
  </r>
  <r>
    <x v="1"/>
    <x v="5"/>
    <x v="2"/>
    <x v="3"/>
    <x v="10"/>
  </r>
  <r>
    <x v="1"/>
    <x v="6"/>
    <x v="2"/>
    <x v="1"/>
    <x v="119"/>
  </r>
  <r>
    <x v="1"/>
    <x v="6"/>
    <x v="2"/>
    <x v="2"/>
    <x v="29"/>
  </r>
  <r>
    <x v="1"/>
    <x v="6"/>
    <x v="2"/>
    <x v="3"/>
    <x v="54"/>
  </r>
  <r>
    <x v="1"/>
    <x v="6"/>
    <x v="2"/>
    <x v="0"/>
    <x v="0"/>
  </r>
  <r>
    <x v="1"/>
    <x v="6"/>
    <x v="2"/>
    <x v="1"/>
    <x v="119"/>
  </r>
  <r>
    <x v="1"/>
    <x v="6"/>
    <x v="2"/>
    <x v="2"/>
    <x v="29"/>
  </r>
  <r>
    <x v="1"/>
    <x v="6"/>
    <x v="2"/>
    <x v="3"/>
    <x v="54"/>
  </r>
  <r>
    <x v="1"/>
    <x v="7"/>
    <x v="2"/>
    <x v="1"/>
    <x v="122"/>
  </r>
  <r>
    <x v="1"/>
    <x v="7"/>
    <x v="2"/>
    <x v="2"/>
    <x v="10"/>
  </r>
  <r>
    <x v="1"/>
    <x v="7"/>
    <x v="2"/>
    <x v="3"/>
    <x v="208"/>
  </r>
  <r>
    <x v="1"/>
    <x v="7"/>
    <x v="2"/>
    <x v="0"/>
    <x v="0"/>
  </r>
  <r>
    <x v="1"/>
    <x v="7"/>
    <x v="2"/>
    <x v="1"/>
    <x v="122"/>
  </r>
  <r>
    <x v="1"/>
    <x v="7"/>
    <x v="2"/>
    <x v="2"/>
    <x v="10"/>
  </r>
  <r>
    <x v="1"/>
    <x v="7"/>
    <x v="2"/>
    <x v="3"/>
    <x v="208"/>
  </r>
  <r>
    <x v="1"/>
    <x v="8"/>
    <x v="2"/>
    <x v="1"/>
    <x v="12"/>
  </r>
  <r>
    <x v="1"/>
    <x v="8"/>
    <x v="2"/>
    <x v="2"/>
    <x v="23"/>
  </r>
  <r>
    <x v="1"/>
    <x v="8"/>
    <x v="2"/>
    <x v="3"/>
    <x v="76"/>
  </r>
  <r>
    <x v="1"/>
    <x v="8"/>
    <x v="2"/>
    <x v="0"/>
    <x v="0"/>
  </r>
  <r>
    <x v="1"/>
    <x v="8"/>
    <x v="2"/>
    <x v="1"/>
    <x v="12"/>
  </r>
  <r>
    <x v="1"/>
    <x v="8"/>
    <x v="2"/>
    <x v="2"/>
    <x v="23"/>
  </r>
  <r>
    <x v="1"/>
    <x v="8"/>
    <x v="2"/>
    <x v="3"/>
    <x v="76"/>
  </r>
  <r>
    <x v="1"/>
    <x v="9"/>
    <x v="2"/>
    <x v="1"/>
    <x v="158"/>
  </r>
  <r>
    <x v="1"/>
    <x v="9"/>
    <x v="2"/>
    <x v="2"/>
    <x v="2"/>
  </r>
  <r>
    <x v="1"/>
    <x v="9"/>
    <x v="2"/>
    <x v="3"/>
    <x v="24"/>
  </r>
  <r>
    <x v="1"/>
    <x v="9"/>
    <x v="2"/>
    <x v="0"/>
    <x v="0"/>
  </r>
  <r>
    <x v="1"/>
    <x v="9"/>
    <x v="2"/>
    <x v="1"/>
    <x v="158"/>
  </r>
  <r>
    <x v="1"/>
    <x v="9"/>
    <x v="2"/>
    <x v="2"/>
    <x v="2"/>
  </r>
  <r>
    <x v="1"/>
    <x v="9"/>
    <x v="2"/>
    <x v="3"/>
    <x v="24"/>
  </r>
  <r>
    <x v="1"/>
    <x v="10"/>
    <x v="2"/>
    <x v="1"/>
    <x v="26"/>
  </r>
  <r>
    <x v="1"/>
    <x v="10"/>
    <x v="2"/>
    <x v="2"/>
    <x v="19"/>
  </r>
  <r>
    <x v="1"/>
    <x v="10"/>
    <x v="2"/>
    <x v="3"/>
    <x v="14"/>
  </r>
  <r>
    <x v="1"/>
    <x v="10"/>
    <x v="2"/>
    <x v="0"/>
    <x v="0"/>
  </r>
  <r>
    <x v="1"/>
    <x v="10"/>
    <x v="2"/>
    <x v="1"/>
    <x v="26"/>
  </r>
  <r>
    <x v="1"/>
    <x v="10"/>
    <x v="2"/>
    <x v="2"/>
    <x v="19"/>
  </r>
  <r>
    <x v="1"/>
    <x v="10"/>
    <x v="2"/>
    <x v="3"/>
    <x v="14"/>
  </r>
  <r>
    <x v="1"/>
    <x v="11"/>
    <x v="2"/>
    <x v="1"/>
    <x v="1"/>
  </r>
  <r>
    <x v="1"/>
    <x v="11"/>
    <x v="2"/>
    <x v="2"/>
    <x v="19"/>
  </r>
  <r>
    <x v="1"/>
    <x v="11"/>
    <x v="2"/>
    <x v="3"/>
    <x v="207"/>
  </r>
  <r>
    <x v="1"/>
    <x v="11"/>
    <x v="2"/>
    <x v="0"/>
    <x v="0"/>
  </r>
  <r>
    <x v="1"/>
    <x v="11"/>
    <x v="2"/>
    <x v="1"/>
    <x v="1"/>
  </r>
  <r>
    <x v="1"/>
    <x v="11"/>
    <x v="2"/>
    <x v="2"/>
    <x v="19"/>
  </r>
  <r>
    <x v="1"/>
    <x v="11"/>
    <x v="2"/>
    <x v="3"/>
    <x v="207"/>
  </r>
  <r>
    <x v="1"/>
    <x v="12"/>
    <x v="2"/>
    <x v="1"/>
    <x v="128"/>
  </r>
  <r>
    <x v="1"/>
    <x v="12"/>
    <x v="2"/>
    <x v="2"/>
    <x v="13"/>
  </r>
  <r>
    <x v="1"/>
    <x v="12"/>
    <x v="2"/>
    <x v="3"/>
    <x v="153"/>
  </r>
  <r>
    <x v="1"/>
    <x v="12"/>
    <x v="2"/>
    <x v="0"/>
    <x v="0"/>
  </r>
  <r>
    <x v="1"/>
    <x v="12"/>
    <x v="2"/>
    <x v="1"/>
    <x v="128"/>
  </r>
  <r>
    <x v="1"/>
    <x v="12"/>
    <x v="2"/>
    <x v="2"/>
    <x v="13"/>
  </r>
  <r>
    <x v="1"/>
    <x v="12"/>
    <x v="2"/>
    <x v="3"/>
    <x v="153"/>
  </r>
  <r>
    <x v="1"/>
    <x v="13"/>
    <x v="2"/>
    <x v="1"/>
    <x v="35"/>
  </r>
  <r>
    <x v="1"/>
    <x v="13"/>
    <x v="2"/>
    <x v="2"/>
    <x v="23"/>
  </r>
  <r>
    <x v="1"/>
    <x v="13"/>
    <x v="2"/>
    <x v="3"/>
    <x v="67"/>
  </r>
  <r>
    <x v="1"/>
    <x v="13"/>
    <x v="2"/>
    <x v="0"/>
    <x v="0"/>
  </r>
  <r>
    <x v="1"/>
    <x v="13"/>
    <x v="2"/>
    <x v="1"/>
    <x v="35"/>
  </r>
  <r>
    <x v="1"/>
    <x v="13"/>
    <x v="2"/>
    <x v="2"/>
    <x v="23"/>
  </r>
  <r>
    <x v="1"/>
    <x v="13"/>
    <x v="2"/>
    <x v="3"/>
    <x v="67"/>
  </r>
  <r>
    <x v="1"/>
    <x v="13"/>
    <x v="2"/>
    <x v="0"/>
    <x v="0"/>
  </r>
  <r>
    <x v="1"/>
    <x v="14"/>
    <x v="2"/>
    <x v="1"/>
    <x v="21"/>
  </r>
  <r>
    <x v="1"/>
    <x v="14"/>
    <x v="2"/>
    <x v="2"/>
    <x v="7"/>
  </r>
  <r>
    <x v="1"/>
    <x v="14"/>
    <x v="2"/>
    <x v="3"/>
    <x v="209"/>
  </r>
  <r>
    <x v="1"/>
    <x v="14"/>
    <x v="2"/>
    <x v="0"/>
    <x v="0"/>
  </r>
  <r>
    <x v="1"/>
    <x v="14"/>
    <x v="2"/>
    <x v="0"/>
    <x v="0"/>
  </r>
  <r>
    <x v="1"/>
    <x v="14"/>
    <x v="2"/>
    <x v="1"/>
    <x v="21"/>
  </r>
  <r>
    <x v="1"/>
    <x v="14"/>
    <x v="2"/>
    <x v="2"/>
    <x v="7"/>
  </r>
  <r>
    <x v="1"/>
    <x v="14"/>
    <x v="2"/>
    <x v="3"/>
    <x v="209"/>
  </r>
  <r>
    <x v="1"/>
    <x v="14"/>
    <x v="2"/>
    <x v="0"/>
    <x v="0"/>
  </r>
  <r>
    <x v="1"/>
    <x v="15"/>
    <x v="2"/>
    <x v="1"/>
    <x v="105"/>
  </r>
  <r>
    <x v="1"/>
    <x v="15"/>
    <x v="2"/>
    <x v="2"/>
    <x v="19"/>
  </r>
  <r>
    <x v="1"/>
    <x v="15"/>
    <x v="2"/>
    <x v="3"/>
    <x v="125"/>
  </r>
  <r>
    <x v="1"/>
    <x v="15"/>
    <x v="2"/>
    <x v="0"/>
    <x v="0"/>
  </r>
  <r>
    <x v="1"/>
    <x v="15"/>
    <x v="2"/>
    <x v="1"/>
    <x v="105"/>
  </r>
  <r>
    <x v="1"/>
    <x v="15"/>
    <x v="2"/>
    <x v="2"/>
    <x v="19"/>
  </r>
  <r>
    <x v="1"/>
    <x v="15"/>
    <x v="2"/>
    <x v="3"/>
    <x v="125"/>
  </r>
  <r>
    <x v="1"/>
    <x v="16"/>
    <x v="2"/>
    <x v="1"/>
    <x v="158"/>
  </r>
  <r>
    <x v="1"/>
    <x v="16"/>
    <x v="2"/>
    <x v="2"/>
    <x v="10"/>
  </r>
  <r>
    <x v="1"/>
    <x v="16"/>
    <x v="2"/>
    <x v="3"/>
    <x v="35"/>
  </r>
  <r>
    <x v="1"/>
    <x v="16"/>
    <x v="2"/>
    <x v="0"/>
    <x v="0"/>
  </r>
  <r>
    <x v="1"/>
    <x v="16"/>
    <x v="2"/>
    <x v="1"/>
    <x v="158"/>
  </r>
  <r>
    <x v="1"/>
    <x v="16"/>
    <x v="2"/>
    <x v="2"/>
    <x v="10"/>
  </r>
  <r>
    <x v="1"/>
    <x v="16"/>
    <x v="2"/>
    <x v="3"/>
    <x v="35"/>
  </r>
  <r>
    <x v="1"/>
    <x v="17"/>
    <x v="2"/>
    <x v="1"/>
    <x v="108"/>
  </r>
  <r>
    <x v="1"/>
    <x v="17"/>
    <x v="2"/>
    <x v="2"/>
    <x v="42"/>
  </r>
  <r>
    <x v="1"/>
    <x v="17"/>
    <x v="2"/>
    <x v="3"/>
    <x v="188"/>
  </r>
  <r>
    <x v="1"/>
    <x v="17"/>
    <x v="2"/>
    <x v="0"/>
    <x v="0"/>
  </r>
  <r>
    <x v="1"/>
    <x v="17"/>
    <x v="2"/>
    <x v="1"/>
    <x v="108"/>
  </r>
  <r>
    <x v="1"/>
    <x v="17"/>
    <x v="2"/>
    <x v="2"/>
    <x v="42"/>
  </r>
  <r>
    <x v="1"/>
    <x v="17"/>
    <x v="2"/>
    <x v="3"/>
    <x v="188"/>
  </r>
  <r>
    <x v="1"/>
    <x v="18"/>
    <x v="2"/>
    <x v="1"/>
    <x v="92"/>
  </r>
  <r>
    <x v="1"/>
    <x v="18"/>
    <x v="2"/>
    <x v="2"/>
    <x v="10"/>
  </r>
  <r>
    <x v="1"/>
    <x v="18"/>
    <x v="2"/>
    <x v="3"/>
    <x v="93"/>
  </r>
  <r>
    <x v="1"/>
    <x v="18"/>
    <x v="2"/>
    <x v="0"/>
    <x v="0"/>
  </r>
  <r>
    <x v="1"/>
    <x v="18"/>
    <x v="2"/>
    <x v="1"/>
    <x v="92"/>
  </r>
  <r>
    <x v="1"/>
    <x v="18"/>
    <x v="2"/>
    <x v="2"/>
    <x v="10"/>
  </r>
  <r>
    <x v="1"/>
    <x v="18"/>
    <x v="2"/>
    <x v="3"/>
    <x v="93"/>
  </r>
  <r>
    <x v="1"/>
    <x v="19"/>
    <x v="2"/>
    <x v="1"/>
    <x v="98"/>
  </r>
  <r>
    <x v="1"/>
    <x v="19"/>
    <x v="2"/>
    <x v="2"/>
    <x v="23"/>
  </r>
  <r>
    <x v="1"/>
    <x v="19"/>
    <x v="2"/>
    <x v="3"/>
    <x v="47"/>
  </r>
  <r>
    <x v="1"/>
    <x v="19"/>
    <x v="2"/>
    <x v="0"/>
    <x v="0"/>
  </r>
  <r>
    <x v="1"/>
    <x v="19"/>
    <x v="2"/>
    <x v="1"/>
    <x v="98"/>
  </r>
  <r>
    <x v="1"/>
    <x v="19"/>
    <x v="2"/>
    <x v="2"/>
    <x v="23"/>
  </r>
  <r>
    <x v="1"/>
    <x v="19"/>
    <x v="2"/>
    <x v="3"/>
    <x v="47"/>
  </r>
  <r>
    <x v="1"/>
    <x v="20"/>
    <x v="2"/>
    <x v="1"/>
    <x v="42"/>
  </r>
  <r>
    <x v="1"/>
    <x v="20"/>
    <x v="2"/>
    <x v="2"/>
    <x v="13"/>
  </r>
  <r>
    <x v="1"/>
    <x v="20"/>
    <x v="2"/>
    <x v="3"/>
    <x v="42"/>
  </r>
  <r>
    <x v="1"/>
    <x v="20"/>
    <x v="2"/>
    <x v="0"/>
    <x v="0"/>
  </r>
  <r>
    <x v="1"/>
    <x v="20"/>
    <x v="2"/>
    <x v="1"/>
    <x v="42"/>
  </r>
  <r>
    <x v="1"/>
    <x v="20"/>
    <x v="2"/>
    <x v="2"/>
    <x v="13"/>
  </r>
  <r>
    <x v="1"/>
    <x v="20"/>
    <x v="2"/>
    <x v="3"/>
    <x v="42"/>
  </r>
  <r>
    <x v="1"/>
    <x v="21"/>
    <x v="2"/>
    <x v="1"/>
    <x v="66"/>
  </r>
  <r>
    <x v="1"/>
    <x v="21"/>
    <x v="2"/>
    <x v="2"/>
    <x v="7"/>
  </r>
  <r>
    <x v="1"/>
    <x v="21"/>
    <x v="2"/>
    <x v="3"/>
    <x v="137"/>
  </r>
  <r>
    <x v="1"/>
    <x v="21"/>
    <x v="2"/>
    <x v="0"/>
    <x v="0"/>
  </r>
  <r>
    <x v="1"/>
    <x v="21"/>
    <x v="2"/>
    <x v="1"/>
    <x v="66"/>
  </r>
  <r>
    <x v="1"/>
    <x v="21"/>
    <x v="2"/>
    <x v="2"/>
    <x v="7"/>
  </r>
  <r>
    <x v="1"/>
    <x v="21"/>
    <x v="2"/>
    <x v="3"/>
    <x v="137"/>
  </r>
  <r>
    <x v="1"/>
    <x v="22"/>
    <x v="2"/>
    <x v="1"/>
    <x v="54"/>
  </r>
  <r>
    <x v="1"/>
    <x v="22"/>
    <x v="2"/>
    <x v="2"/>
    <x v="16"/>
  </r>
  <r>
    <x v="1"/>
    <x v="22"/>
    <x v="2"/>
    <x v="3"/>
    <x v="4"/>
  </r>
  <r>
    <x v="1"/>
    <x v="22"/>
    <x v="2"/>
    <x v="0"/>
    <x v="0"/>
  </r>
  <r>
    <x v="1"/>
    <x v="22"/>
    <x v="2"/>
    <x v="1"/>
    <x v="54"/>
  </r>
  <r>
    <x v="1"/>
    <x v="22"/>
    <x v="2"/>
    <x v="2"/>
    <x v="16"/>
  </r>
  <r>
    <x v="1"/>
    <x v="22"/>
    <x v="2"/>
    <x v="3"/>
    <x v="4"/>
  </r>
  <r>
    <x v="1"/>
    <x v="23"/>
    <x v="2"/>
    <x v="1"/>
    <x v="117"/>
  </r>
  <r>
    <x v="1"/>
    <x v="23"/>
    <x v="2"/>
    <x v="2"/>
    <x v="29"/>
  </r>
  <r>
    <x v="1"/>
    <x v="23"/>
    <x v="2"/>
    <x v="3"/>
    <x v="116"/>
  </r>
  <r>
    <x v="1"/>
    <x v="23"/>
    <x v="2"/>
    <x v="0"/>
    <x v="0"/>
  </r>
  <r>
    <x v="1"/>
    <x v="23"/>
    <x v="2"/>
    <x v="1"/>
    <x v="117"/>
  </r>
  <r>
    <x v="1"/>
    <x v="23"/>
    <x v="2"/>
    <x v="2"/>
    <x v="29"/>
  </r>
  <r>
    <x v="1"/>
    <x v="23"/>
    <x v="2"/>
    <x v="3"/>
    <x v="116"/>
  </r>
  <r>
    <x v="1"/>
    <x v="24"/>
    <x v="2"/>
    <x v="1"/>
    <x v="13"/>
  </r>
  <r>
    <x v="1"/>
    <x v="24"/>
    <x v="2"/>
    <x v="2"/>
    <x v="25"/>
  </r>
  <r>
    <x v="1"/>
    <x v="24"/>
    <x v="2"/>
    <x v="3"/>
    <x v="40"/>
  </r>
  <r>
    <x v="1"/>
    <x v="24"/>
    <x v="2"/>
    <x v="0"/>
    <x v="0"/>
  </r>
  <r>
    <x v="1"/>
    <x v="24"/>
    <x v="2"/>
    <x v="1"/>
    <x v="13"/>
  </r>
  <r>
    <x v="1"/>
    <x v="24"/>
    <x v="2"/>
    <x v="2"/>
    <x v="25"/>
  </r>
  <r>
    <x v="1"/>
    <x v="24"/>
    <x v="2"/>
    <x v="3"/>
    <x v="40"/>
  </r>
  <r>
    <x v="1"/>
    <x v="25"/>
    <x v="2"/>
    <x v="1"/>
    <x v="56"/>
  </r>
  <r>
    <x v="1"/>
    <x v="25"/>
    <x v="2"/>
    <x v="2"/>
    <x v="42"/>
  </r>
  <r>
    <x v="1"/>
    <x v="25"/>
    <x v="2"/>
    <x v="3"/>
    <x v="75"/>
  </r>
  <r>
    <x v="1"/>
    <x v="25"/>
    <x v="2"/>
    <x v="0"/>
    <x v="0"/>
  </r>
  <r>
    <x v="1"/>
    <x v="25"/>
    <x v="2"/>
    <x v="1"/>
    <x v="56"/>
  </r>
  <r>
    <x v="1"/>
    <x v="25"/>
    <x v="2"/>
    <x v="2"/>
    <x v="42"/>
  </r>
  <r>
    <x v="1"/>
    <x v="25"/>
    <x v="2"/>
    <x v="3"/>
    <x v="75"/>
  </r>
  <r>
    <x v="1"/>
    <x v="26"/>
    <x v="2"/>
    <x v="1"/>
    <x v="134"/>
  </r>
  <r>
    <x v="1"/>
    <x v="26"/>
    <x v="2"/>
    <x v="2"/>
    <x v="23"/>
  </r>
  <r>
    <x v="1"/>
    <x v="26"/>
    <x v="2"/>
    <x v="3"/>
    <x v="25"/>
  </r>
  <r>
    <x v="1"/>
    <x v="26"/>
    <x v="2"/>
    <x v="0"/>
    <x v="0"/>
  </r>
  <r>
    <x v="1"/>
    <x v="26"/>
    <x v="2"/>
    <x v="1"/>
    <x v="134"/>
  </r>
  <r>
    <x v="1"/>
    <x v="26"/>
    <x v="2"/>
    <x v="2"/>
    <x v="23"/>
  </r>
  <r>
    <x v="1"/>
    <x v="26"/>
    <x v="2"/>
    <x v="3"/>
    <x v="25"/>
  </r>
  <r>
    <x v="1"/>
    <x v="27"/>
    <x v="2"/>
    <x v="1"/>
    <x v="95"/>
  </r>
  <r>
    <x v="1"/>
    <x v="27"/>
    <x v="2"/>
    <x v="2"/>
    <x v="10"/>
  </r>
  <r>
    <x v="1"/>
    <x v="27"/>
    <x v="2"/>
    <x v="3"/>
    <x v="180"/>
  </r>
  <r>
    <x v="1"/>
    <x v="27"/>
    <x v="2"/>
    <x v="0"/>
    <x v="0"/>
  </r>
  <r>
    <x v="1"/>
    <x v="27"/>
    <x v="2"/>
    <x v="1"/>
    <x v="95"/>
  </r>
  <r>
    <x v="1"/>
    <x v="27"/>
    <x v="2"/>
    <x v="2"/>
    <x v="10"/>
  </r>
  <r>
    <x v="1"/>
    <x v="27"/>
    <x v="2"/>
    <x v="3"/>
    <x v="180"/>
  </r>
  <r>
    <x v="1"/>
    <x v="27"/>
    <x v="2"/>
    <x v="0"/>
    <x v="0"/>
  </r>
  <r>
    <x v="1"/>
    <x v="28"/>
    <x v="2"/>
    <x v="1"/>
    <x v="35"/>
  </r>
  <r>
    <x v="1"/>
    <x v="28"/>
    <x v="2"/>
    <x v="2"/>
    <x v="7"/>
  </r>
  <r>
    <x v="1"/>
    <x v="28"/>
    <x v="2"/>
    <x v="3"/>
    <x v="210"/>
  </r>
  <r>
    <x v="1"/>
    <x v="28"/>
    <x v="2"/>
    <x v="0"/>
    <x v="0"/>
  </r>
  <r>
    <x v="1"/>
    <x v="28"/>
    <x v="2"/>
    <x v="1"/>
    <x v="35"/>
  </r>
  <r>
    <x v="1"/>
    <x v="28"/>
    <x v="2"/>
    <x v="2"/>
    <x v="7"/>
  </r>
  <r>
    <x v="1"/>
    <x v="28"/>
    <x v="2"/>
    <x v="3"/>
    <x v="210"/>
  </r>
  <r>
    <x v="1"/>
    <x v="29"/>
    <x v="2"/>
    <x v="1"/>
    <x v="128"/>
  </r>
  <r>
    <x v="1"/>
    <x v="29"/>
    <x v="2"/>
    <x v="2"/>
    <x v="19"/>
  </r>
  <r>
    <x v="1"/>
    <x v="29"/>
    <x v="2"/>
    <x v="3"/>
    <x v="72"/>
  </r>
  <r>
    <x v="1"/>
    <x v="29"/>
    <x v="2"/>
    <x v="0"/>
    <x v="0"/>
  </r>
  <r>
    <x v="1"/>
    <x v="29"/>
    <x v="2"/>
    <x v="1"/>
    <x v="128"/>
  </r>
  <r>
    <x v="1"/>
    <x v="29"/>
    <x v="2"/>
    <x v="2"/>
    <x v="19"/>
  </r>
  <r>
    <x v="1"/>
    <x v="29"/>
    <x v="2"/>
    <x v="3"/>
    <x v="72"/>
  </r>
  <r>
    <x v="1"/>
    <x v="30"/>
    <x v="2"/>
    <x v="1"/>
    <x v="61"/>
  </r>
  <r>
    <x v="1"/>
    <x v="30"/>
    <x v="2"/>
    <x v="2"/>
    <x v="10"/>
  </r>
  <r>
    <x v="1"/>
    <x v="30"/>
    <x v="2"/>
    <x v="3"/>
    <x v="198"/>
  </r>
  <r>
    <x v="1"/>
    <x v="30"/>
    <x v="2"/>
    <x v="0"/>
    <x v="0"/>
  </r>
  <r>
    <x v="1"/>
    <x v="30"/>
    <x v="2"/>
    <x v="1"/>
    <x v="61"/>
  </r>
  <r>
    <x v="1"/>
    <x v="30"/>
    <x v="2"/>
    <x v="2"/>
    <x v="10"/>
  </r>
  <r>
    <x v="1"/>
    <x v="30"/>
    <x v="2"/>
    <x v="3"/>
    <x v="198"/>
  </r>
  <r>
    <x v="1"/>
    <x v="0"/>
    <x v="3"/>
    <x v="0"/>
    <x v="0"/>
  </r>
  <r>
    <x v="1"/>
    <x v="0"/>
    <x v="3"/>
    <x v="1"/>
    <x v="87"/>
  </r>
  <r>
    <x v="1"/>
    <x v="0"/>
    <x v="3"/>
    <x v="2"/>
    <x v="23"/>
  </r>
  <r>
    <x v="1"/>
    <x v="0"/>
    <x v="3"/>
    <x v="3"/>
    <x v="78"/>
  </r>
  <r>
    <x v="1"/>
    <x v="0"/>
    <x v="3"/>
    <x v="0"/>
    <x v="0"/>
  </r>
  <r>
    <x v="1"/>
    <x v="0"/>
    <x v="3"/>
    <x v="1"/>
    <x v="87"/>
  </r>
  <r>
    <x v="1"/>
    <x v="0"/>
    <x v="3"/>
    <x v="2"/>
    <x v="23"/>
  </r>
  <r>
    <x v="1"/>
    <x v="0"/>
    <x v="3"/>
    <x v="3"/>
    <x v="78"/>
  </r>
  <r>
    <x v="1"/>
    <x v="0"/>
    <x v="3"/>
    <x v="0"/>
    <x v="0"/>
  </r>
  <r>
    <x v="1"/>
    <x v="1"/>
    <x v="3"/>
    <x v="1"/>
    <x v="80"/>
  </r>
  <r>
    <x v="1"/>
    <x v="1"/>
    <x v="3"/>
    <x v="2"/>
    <x v="25"/>
  </r>
  <r>
    <x v="1"/>
    <x v="1"/>
    <x v="3"/>
    <x v="3"/>
    <x v="140"/>
  </r>
  <r>
    <x v="1"/>
    <x v="1"/>
    <x v="3"/>
    <x v="0"/>
    <x v="0"/>
  </r>
  <r>
    <x v="1"/>
    <x v="1"/>
    <x v="3"/>
    <x v="1"/>
    <x v="80"/>
  </r>
  <r>
    <x v="1"/>
    <x v="1"/>
    <x v="3"/>
    <x v="2"/>
    <x v="25"/>
  </r>
  <r>
    <x v="1"/>
    <x v="1"/>
    <x v="3"/>
    <x v="3"/>
    <x v="140"/>
  </r>
  <r>
    <x v="1"/>
    <x v="2"/>
    <x v="3"/>
    <x v="1"/>
    <x v="172"/>
  </r>
  <r>
    <x v="1"/>
    <x v="2"/>
    <x v="3"/>
    <x v="2"/>
    <x v="23"/>
  </r>
  <r>
    <x v="1"/>
    <x v="2"/>
    <x v="3"/>
    <x v="3"/>
    <x v="166"/>
  </r>
  <r>
    <x v="1"/>
    <x v="2"/>
    <x v="3"/>
    <x v="0"/>
    <x v="0"/>
  </r>
  <r>
    <x v="1"/>
    <x v="2"/>
    <x v="3"/>
    <x v="1"/>
    <x v="172"/>
  </r>
  <r>
    <x v="1"/>
    <x v="2"/>
    <x v="3"/>
    <x v="2"/>
    <x v="23"/>
  </r>
  <r>
    <x v="1"/>
    <x v="2"/>
    <x v="3"/>
    <x v="3"/>
    <x v="166"/>
  </r>
  <r>
    <x v="1"/>
    <x v="3"/>
    <x v="3"/>
    <x v="1"/>
    <x v="80"/>
  </r>
  <r>
    <x v="1"/>
    <x v="3"/>
    <x v="3"/>
    <x v="2"/>
    <x v="42"/>
  </r>
  <r>
    <x v="1"/>
    <x v="3"/>
    <x v="3"/>
    <x v="3"/>
    <x v="63"/>
  </r>
  <r>
    <x v="1"/>
    <x v="3"/>
    <x v="3"/>
    <x v="0"/>
    <x v="0"/>
  </r>
  <r>
    <x v="1"/>
    <x v="3"/>
    <x v="3"/>
    <x v="1"/>
    <x v="80"/>
  </r>
  <r>
    <x v="1"/>
    <x v="3"/>
    <x v="3"/>
    <x v="2"/>
    <x v="42"/>
  </r>
  <r>
    <x v="1"/>
    <x v="3"/>
    <x v="3"/>
    <x v="3"/>
    <x v="63"/>
  </r>
  <r>
    <x v="1"/>
    <x v="4"/>
    <x v="3"/>
    <x v="1"/>
    <x v="138"/>
  </r>
  <r>
    <x v="1"/>
    <x v="4"/>
    <x v="3"/>
    <x v="2"/>
    <x v="19"/>
  </r>
  <r>
    <x v="1"/>
    <x v="4"/>
    <x v="3"/>
    <x v="3"/>
    <x v="173"/>
  </r>
  <r>
    <x v="1"/>
    <x v="4"/>
    <x v="3"/>
    <x v="0"/>
    <x v="0"/>
  </r>
  <r>
    <x v="1"/>
    <x v="4"/>
    <x v="3"/>
    <x v="1"/>
    <x v="138"/>
  </r>
  <r>
    <x v="1"/>
    <x v="4"/>
    <x v="3"/>
    <x v="2"/>
    <x v="19"/>
  </r>
  <r>
    <x v="1"/>
    <x v="4"/>
    <x v="3"/>
    <x v="3"/>
    <x v="173"/>
  </r>
  <r>
    <x v="1"/>
    <x v="5"/>
    <x v="3"/>
    <x v="1"/>
    <x v="120"/>
  </r>
  <r>
    <x v="1"/>
    <x v="5"/>
    <x v="3"/>
    <x v="2"/>
    <x v="13"/>
  </r>
  <r>
    <x v="1"/>
    <x v="5"/>
    <x v="3"/>
    <x v="3"/>
    <x v="211"/>
  </r>
  <r>
    <x v="1"/>
    <x v="5"/>
    <x v="3"/>
    <x v="0"/>
    <x v="0"/>
  </r>
  <r>
    <x v="1"/>
    <x v="5"/>
    <x v="3"/>
    <x v="1"/>
    <x v="120"/>
  </r>
  <r>
    <x v="1"/>
    <x v="5"/>
    <x v="3"/>
    <x v="2"/>
    <x v="13"/>
  </r>
  <r>
    <x v="1"/>
    <x v="5"/>
    <x v="3"/>
    <x v="3"/>
    <x v="211"/>
  </r>
  <r>
    <x v="1"/>
    <x v="6"/>
    <x v="3"/>
    <x v="1"/>
    <x v="172"/>
  </r>
  <r>
    <x v="1"/>
    <x v="6"/>
    <x v="3"/>
    <x v="2"/>
    <x v="42"/>
  </r>
  <r>
    <x v="1"/>
    <x v="6"/>
    <x v="3"/>
    <x v="3"/>
    <x v="212"/>
  </r>
  <r>
    <x v="1"/>
    <x v="6"/>
    <x v="3"/>
    <x v="0"/>
    <x v="0"/>
  </r>
  <r>
    <x v="1"/>
    <x v="6"/>
    <x v="3"/>
    <x v="1"/>
    <x v="172"/>
  </r>
  <r>
    <x v="1"/>
    <x v="6"/>
    <x v="3"/>
    <x v="2"/>
    <x v="42"/>
  </r>
  <r>
    <x v="1"/>
    <x v="6"/>
    <x v="3"/>
    <x v="3"/>
    <x v="212"/>
  </r>
  <r>
    <x v="1"/>
    <x v="7"/>
    <x v="3"/>
    <x v="1"/>
    <x v="100"/>
  </r>
  <r>
    <x v="1"/>
    <x v="7"/>
    <x v="3"/>
    <x v="2"/>
    <x v="42"/>
  </r>
  <r>
    <x v="1"/>
    <x v="7"/>
    <x v="3"/>
    <x v="3"/>
    <x v="5"/>
  </r>
  <r>
    <x v="1"/>
    <x v="7"/>
    <x v="3"/>
    <x v="0"/>
    <x v="0"/>
  </r>
  <r>
    <x v="1"/>
    <x v="7"/>
    <x v="3"/>
    <x v="1"/>
    <x v="100"/>
  </r>
  <r>
    <x v="1"/>
    <x v="7"/>
    <x v="3"/>
    <x v="2"/>
    <x v="42"/>
  </r>
  <r>
    <x v="1"/>
    <x v="7"/>
    <x v="3"/>
    <x v="3"/>
    <x v="5"/>
  </r>
  <r>
    <x v="1"/>
    <x v="8"/>
    <x v="3"/>
    <x v="1"/>
    <x v="73"/>
  </r>
  <r>
    <x v="1"/>
    <x v="8"/>
    <x v="3"/>
    <x v="2"/>
    <x v="2"/>
  </r>
  <r>
    <x v="1"/>
    <x v="8"/>
    <x v="3"/>
    <x v="3"/>
    <x v="73"/>
  </r>
  <r>
    <x v="1"/>
    <x v="8"/>
    <x v="3"/>
    <x v="0"/>
    <x v="0"/>
  </r>
  <r>
    <x v="1"/>
    <x v="8"/>
    <x v="3"/>
    <x v="1"/>
    <x v="73"/>
  </r>
  <r>
    <x v="1"/>
    <x v="8"/>
    <x v="3"/>
    <x v="2"/>
    <x v="2"/>
  </r>
  <r>
    <x v="1"/>
    <x v="8"/>
    <x v="3"/>
    <x v="3"/>
    <x v="73"/>
  </r>
  <r>
    <x v="1"/>
    <x v="9"/>
    <x v="3"/>
    <x v="1"/>
    <x v="24"/>
  </r>
  <r>
    <x v="1"/>
    <x v="9"/>
    <x v="3"/>
    <x v="2"/>
    <x v="25"/>
  </r>
  <r>
    <x v="1"/>
    <x v="9"/>
    <x v="3"/>
    <x v="3"/>
    <x v="191"/>
  </r>
  <r>
    <x v="1"/>
    <x v="9"/>
    <x v="3"/>
    <x v="0"/>
    <x v="0"/>
  </r>
  <r>
    <x v="1"/>
    <x v="9"/>
    <x v="3"/>
    <x v="1"/>
    <x v="24"/>
  </r>
  <r>
    <x v="1"/>
    <x v="9"/>
    <x v="3"/>
    <x v="2"/>
    <x v="25"/>
  </r>
  <r>
    <x v="1"/>
    <x v="9"/>
    <x v="3"/>
    <x v="3"/>
    <x v="191"/>
  </r>
  <r>
    <x v="1"/>
    <x v="10"/>
    <x v="3"/>
    <x v="1"/>
    <x v="3"/>
  </r>
  <r>
    <x v="1"/>
    <x v="10"/>
    <x v="3"/>
    <x v="2"/>
    <x v="19"/>
  </r>
  <r>
    <x v="1"/>
    <x v="10"/>
    <x v="3"/>
    <x v="3"/>
    <x v="207"/>
  </r>
  <r>
    <x v="1"/>
    <x v="10"/>
    <x v="3"/>
    <x v="0"/>
    <x v="0"/>
  </r>
  <r>
    <x v="1"/>
    <x v="10"/>
    <x v="3"/>
    <x v="1"/>
    <x v="3"/>
  </r>
  <r>
    <x v="1"/>
    <x v="10"/>
    <x v="3"/>
    <x v="2"/>
    <x v="19"/>
  </r>
  <r>
    <x v="1"/>
    <x v="10"/>
    <x v="3"/>
    <x v="3"/>
    <x v="207"/>
  </r>
  <r>
    <x v="1"/>
    <x v="10"/>
    <x v="3"/>
    <x v="0"/>
    <x v="0"/>
  </r>
  <r>
    <x v="1"/>
    <x v="11"/>
    <x v="3"/>
    <x v="1"/>
    <x v="111"/>
  </r>
  <r>
    <x v="1"/>
    <x v="11"/>
    <x v="3"/>
    <x v="2"/>
    <x v="16"/>
  </r>
  <r>
    <x v="1"/>
    <x v="11"/>
    <x v="3"/>
    <x v="3"/>
    <x v="166"/>
  </r>
  <r>
    <x v="1"/>
    <x v="11"/>
    <x v="3"/>
    <x v="0"/>
    <x v="0"/>
  </r>
  <r>
    <x v="1"/>
    <x v="11"/>
    <x v="3"/>
    <x v="1"/>
    <x v="111"/>
  </r>
  <r>
    <x v="1"/>
    <x v="11"/>
    <x v="3"/>
    <x v="2"/>
    <x v="16"/>
  </r>
  <r>
    <x v="1"/>
    <x v="11"/>
    <x v="3"/>
    <x v="3"/>
    <x v="166"/>
  </r>
  <r>
    <x v="1"/>
    <x v="12"/>
    <x v="3"/>
    <x v="1"/>
    <x v="44"/>
  </r>
  <r>
    <x v="1"/>
    <x v="12"/>
    <x v="3"/>
    <x v="2"/>
    <x v="2"/>
  </r>
  <r>
    <x v="1"/>
    <x v="12"/>
    <x v="3"/>
    <x v="3"/>
    <x v="46"/>
  </r>
  <r>
    <x v="1"/>
    <x v="12"/>
    <x v="3"/>
    <x v="0"/>
    <x v="0"/>
  </r>
  <r>
    <x v="1"/>
    <x v="12"/>
    <x v="3"/>
    <x v="1"/>
    <x v="44"/>
  </r>
  <r>
    <x v="1"/>
    <x v="12"/>
    <x v="3"/>
    <x v="2"/>
    <x v="2"/>
  </r>
  <r>
    <x v="1"/>
    <x v="12"/>
    <x v="3"/>
    <x v="3"/>
    <x v="46"/>
  </r>
  <r>
    <x v="1"/>
    <x v="13"/>
    <x v="3"/>
    <x v="1"/>
    <x v="62"/>
  </r>
  <r>
    <x v="1"/>
    <x v="13"/>
    <x v="3"/>
    <x v="2"/>
    <x v="16"/>
  </r>
  <r>
    <x v="1"/>
    <x v="13"/>
    <x v="3"/>
    <x v="3"/>
    <x v="127"/>
  </r>
  <r>
    <x v="1"/>
    <x v="13"/>
    <x v="3"/>
    <x v="0"/>
    <x v="0"/>
  </r>
  <r>
    <x v="1"/>
    <x v="13"/>
    <x v="3"/>
    <x v="1"/>
    <x v="62"/>
  </r>
  <r>
    <x v="1"/>
    <x v="13"/>
    <x v="3"/>
    <x v="2"/>
    <x v="16"/>
  </r>
  <r>
    <x v="1"/>
    <x v="13"/>
    <x v="3"/>
    <x v="3"/>
    <x v="127"/>
  </r>
  <r>
    <x v="1"/>
    <x v="14"/>
    <x v="3"/>
    <x v="1"/>
    <x v="24"/>
  </r>
  <r>
    <x v="1"/>
    <x v="14"/>
    <x v="3"/>
    <x v="2"/>
    <x v="13"/>
  </r>
  <r>
    <x v="1"/>
    <x v="14"/>
    <x v="3"/>
    <x v="3"/>
    <x v="167"/>
  </r>
  <r>
    <x v="1"/>
    <x v="14"/>
    <x v="3"/>
    <x v="0"/>
    <x v="0"/>
  </r>
  <r>
    <x v="1"/>
    <x v="14"/>
    <x v="3"/>
    <x v="0"/>
    <x v="0"/>
  </r>
  <r>
    <x v="1"/>
    <x v="14"/>
    <x v="3"/>
    <x v="1"/>
    <x v="24"/>
  </r>
  <r>
    <x v="1"/>
    <x v="14"/>
    <x v="3"/>
    <x v="2"/>
    <x v="13"/>
  </r>
  <r>
    <x v="1"/>
    <x v="14"/>
    <x v="3"/>
    <x v="3"/>
    <x v="167"/>
  </r>
  <r>
    <x v="1"/>
    <x v="14"/>
    <x v="3"/>
    <x v="0"/>
    <x v="0"/>
  </r>
  <r>
    <x v="1"/>
    <x v="15"/>
    <x v="3"/>
    <x v="1"/>
    <x v="44"/>
  </r>
  <r>
    <x v="1"/>
    <x v="15"/>
    <x v="3"/>
    <x v="2"/>
    <x v="23"/>
  </r>
  <r>
    <x v="1"/>
    <x v="15"/>
    <x v="3"/>
    <x v="3"/>
    <x v="153"/>
  </r>
  <r>
    <x v="1"/>
    <x v="15"/>
    <x v="3"/>
    <x v="0"/>
    <x v="0"/>
  </r>
  <r>
    <x v="1"/>
    <x v="15"/>
    <x v="3"/>
    <x v="1"/>
    <x v="44"/>
  </r>
  <r>
    <x v="1"/>
    <x v="15"/>
    <x v="3"/>
    <x v="2"/>
    <x v="23"/>
  </r>
  <r>
    <x v="1"/>
    <x v="15"/>
    <x v="3"/>
    <x v="3"/>
    <x v="153"/>
  </r>
  <r>
    <x v="1"/>
    <x v="16"/>
    <x v="3"/>
    <x v="1"/>
    <x v="1"/>
  </r>
  <r>
    <x v="1"/>
    <x v="16"/>
    <x v="3"/>
    <x v="2"/>
    <x v="29"/>
  </r>
  <r>
    <x v="1"/>
    <x v="16"/>
    <x v="3"/>
    <x v="3"/>
    <x v="167"/>
  </r>
  <r>
    <x v="1"/>
    <x v="16"/>
    <x v="3"/>
    <x v="0"/>
    <x v="0"/>
  </r>
  <r>
    <x v="1"/>
    <x v="16"/>
    <x v="3"/>
    <x v="1"/>
    <x v="1"/>
  </r>
  <r>
    <x v="1"/>
    <x v="16"/>
    <x v="3"/>
    <x v="2"/>
    <x v="29"/>
  </r>
  <r>
    <x v="1"/>
    <x v="16"/>
    <x v="3"/>
    <x v="3"/>
    <x v="167"/>
  </r>
  <r>
    <x v="1"/>
    <x v="17"/>
    <x v="3"/>
    <x v="1"/>
    <x v="131"/>
  </r>
  <r>
    <x v="1"/>
    <x v="17"/>
    <x v="3"/>
    <x v="2"/>
    <x v="25"/>
  </r>
  <r>
    <x v="1"/>
    <x v="17"/>
    <x v="3"/>
    <x v="3"/>
    <x v="192"/>
  </r>
  <r>
    <x v="1"/>
    <x v="17"/>
    <x v="3"/>
    <x v="0"/>
    <x v="0"/>
  </r>
  <r>
    <x v="1"/>
    <x v="17"/>
    <x v="3"/>
    <x v="1"/>
    <x v="131"/>
  </r>
  <r>
    <x v="1"/>
    <x v="17"/>
    <x v="3"/>
    <x v="2"/>
    <x v="25"/>
  </r>
  <r>
    <x v="1"/>
    <x v="17"/>
    <x v="3"/>
    <x v="3"/>
    <x v="192"/>
  </r>
  <r>
    <x v="1"/>
    <x v="18"/>
    <x v="3"/>
    <x v="1"/>
    <x v="137"/>
  </r>
  <r>
    <x v="1"/>
    <x v="18"/>
    <x v="3"/>
    <x v="2"/>
    <x v="10"/>
  </r>
  <r>
    <x v="1"/>
    <x v="18"/>
    <x v="3"/>
    <x v="3"/>
    <x v="78"/>
  </r>
  <r>
    <x v="1"/>
    <x v="18"/>
    <x v="3"/>
    <x v="0"/>
    <x v="0"/>
  </r>
  <r>
    <x v="1"/>
    <x v="18"/>
    <x v="3"/>
    <x v="1"/>
    <x v="137"/>
  </r>
  <r>
    <x v="1"/>
    <x v="18"/>
    <x v="3"/>
    <x v="2"/>
    <x v="10"/>
  </r>
  <r>
    <x v="1"/>
    <x v="18"/>
    <x v="3"/>
    <x v="3"/>
    <x v="78"/>
  </r>
  <r>
    <x v="1"/>
    <x v="19"/>
    <x v="3"/>
    <x v="1"/>
    <x v="85"/>
  </r>
  <r>
    <x v="1"/>
    <x v="19"/>
    <x v="3"/>
    <x v="2"/>
    <x v="10"/>
  </r>
  <r>
    <x v="1"/>
    <x v="19"/>
    <x v="3"/>
    <x v="3"/>
    <x v="101"/>
  </r>
  <r>
    <x v="1"/>
    <x v="19"/>
    <x v="3"/>
    <x v="0"/>
    <x v="0"/>
  </r>
  <r>
    <x v="1"/>
    <x v="19"/>
    <x v="3"/>
    <x v="1"/>
    <x v="85"/>
  </r>
  <r>
    <x v="1"/>
    <x v="19"/>
    <x v="3"/>
    <x v="2"/>
    <x v="10"/>
  </r>
  <r>
    <x v="1"/>
    <x v="19"/>
    <x v="3"/>
    <x v="3"/>
    <x v="101"/>
  </r>
  <r>
    <x v="1"/>
    <x v="20"/>
    <x v="3"/>
    <x v="1"/>
    <x v="114"/>
  </r>
  <r>
    <x v="1"/>
    <x v="20"/>
    <x v="3"/>
    <x v="2"/>
    <x v="25"/>
  </r>
  <r>
    <x v="1"/>
    <x v="20"/>
    <x v="3"/>
    <x v="3"/>
    <x v="213"/>
  </r>
  <r>
    <x v="1"/>
    <x v="20"/>
    <x v="3"/>
    <x v="0"/>
    <x v="0"/>
  </r>
  <r>
    <x v="1"/>
    <x v="20"/>
    <x v="3"/>
    <x v="1"/>
    <x v="114"/>
  </r>
  <r>
    <x v="1"/>
    <x v="20"/>
    <x v="3"/>
    <x v="2"/>
    <x v="25"/>
  </r>
  <r>
    <x v="1"/>
    <x v="20"/>
    <x v="3"/>
    <x v="3"/>
    <x v="213"/>
  </r>
  <r>
    <x v="1"/>
    <x v="21"/>
    <x v="3"/>
    <x v="1"/>
    <x v="108"/>
  </r>
  <r>
    <x v="1"/>
    <x v="21"/>
    <x v="3"/>
    <x v="2"/>
    <x v="13"/>
  </r>
  <r>
    <x v="1"/>
    <x v="21"/>
    <x v="3"/>
    <x v="3"/>
    <x v="124"/>
  </r>
  <r>
    <x v="1"/>
    <x v="21"/>
    <x v="3"/>
    <x v="0"/>
    <x v="0"/>
  </r>
  <r>
    <x v="1"/>
    <x v="21"/>
    <x v="3"/>
    <x v="1"/>
    <x v="108"/>
  </r>
  <r>
    <x v="1"/>
    <x v="21"/>
    <x v="3"/>
    <x v="2"/>
    <x v="13"/>
  </r>
  <r>
    <x v="1"/>
    <x v="21"/>
    <x v="3"/>
    <x v="3"/>
    <x v="124"/>
  </r>
  <r>
    <x v="1"/>
    <x v="22"/>
    <x v="3"/>
    <x v="1"/>
    <x v="131"/>
  </r>
  <r>
    <x v="1"/>
    <x v="22"/>
    <x v="3"/>
    <x v="2"/>
    <x v="13"/>
  </r>
  <r>
    <x v="1"/>
    <x v="22"/>
    <x v="3"/>
    <x v="3"/>
    <x v="139"/>
  </r>
  <r>
    <x v="1"/>
    <x v="22"/>
    <x v="3"/>
    <x v="0"/>
    <x v="0"/>
  </r>
  <r>
    <x v="1"/>
    <x v="22"/>
    <x v="3"/>
    <x v="1"/>
    <x v="131"/>
  </r>
  <r>
    <x v="1"/>
    <x v="22"/>
    <x v="3"/>
    <x v="2"/>
    <x v="13"/>
  </r>
  <r>
    <x v="1"/>
    <x v="22"/>
    <x v="3"/>
    <x v="3"/>
    <x v="139"/>
  </r>
  <r>
    <x v="1"/>
    <x v="23"/>
    <x v="3"/>
    <x v="1"/>
    <x v="14"/>
  </r>
  <r>
    <x v="1"/>
    <x v="23"/>
    <x v="3"/>
    <x v="2"/>
    <x v="19"/>
  </r>
  <r>
    <x v="1"/>
    <x v="23"/>
    <x v="3"/>
    <x v="3"/>
    <x v="47"/>
  </r>
  <r>
    <x v="1"/>
    <x v="23"/>
    <x v="3"/>
    <x v="0"/>
    <x v="0"/>
  </r>
  <r>
    <x v="1"/>
    <x v="23"/>
    <x v="3"/>
    <x v="1"/>
    <x v="14"/>
  </r>
  <r>
    <x v="1"/>
    <x v="23"/>
    <x v="3"/>
    <x v="2"/>
    <x v="19"/>
  </r>
  <r>
    <x v="1"/>
    <x v="23"/>
    <x v="3"/>
    <x v="3"/>
    <x v="47"/>
  </r>
  <r>
    <x v="1"/>
    <x v="24"/>
    <x v="3"/>
    <x v="1"/>
    <x v="29"/>
  </r>
  <r>
    <x v="1"/>
    <x v="24"/>
    <x v="3"/>
    <x v="2"/>
    <x v="42"/>
  </r>
  <r>
    <x v="1"/>
    <x v="24"/>
    <x v="3"/>
    <x v="3"/>
    <x v="133"/>
  </r>
  <r>
    <x v="1"/>
    <x v="24"/>
    <x v="3"/>
    <x v="0"/>
    <x v="0"/>
  </r>
  <r>
    <x v="1"/>
    <x v="24"/>
    <x v="3"/>
    <x v="1"/>
    <x v="29"/>
  </r>
  <r>
    <x v="1"/>
    <x v="24"/>
    <x v="3"/>
    <x v="2"/>
    <x v="42"/>
  </r>
  <r>
    <x v="1"/>
    <x v="24"/>
    <x v="3"/>
    <x v="3"/>
    <x v="133"/>
  </r>
  <r>
    <x v="1"/>
    <x v="24"/>
    <x v="3"/>
    <x v="0"/>
    <x v="0"/>
  </r>
  <r>
    <x v="1"/>
    <x v="25"/>
    <x v="3"/>
    <x v="1"/>
    <x v="110"/>
  </r>
  <r>
    <x v="1"/>
    <x v="25"/>
    <x v="3"/>
    <x v="2"/>
    <x v="10"/>
  </r>
  <r>
    <x v="1"/>
    <x v="25"/>
    <x v="3"/>
    <x v="3"/>
    <x v="186"/>
  </r>
  <r>
    <x v="1"/>
    <x v="25"/>
    <x v="3"/>
    <x v="0"/>
    <x v="0"/>
  </r>
  <r>
    <x v="1"/>
    <x v="25"/>
    <x v="3"/>
    <x v="1"/>
    <x v="110"/>
  </r>
  <r>
    <x v="1"/>
    <x v="25"/>
    <x v="3"/>
    <x v="2"/>
    <x v="10"/>
  </r>
  <r>
    <x v="1"/>
    <x v="25"/>
    <x v="3"/>
    <x v="3"/>
    <x v="186"/>
  </r>
  <r>
    <x v="1"/>
    <x v="26"/>
    <x v="3"/>
    <x v="1"/>
    <x v="92"/>
  </r>
  <r>
    <x v="1"/>
    <x v="26"/>
    <x v="3"/>
    <x v="2"/>
    <x v="19"/>
  </r>
  <r>
    <x v="1"/>
    <x v="26"/>
    <x v="3"/>
    <x v="3"/>
    <x v="145"/>
  </r>
  <r>
    <x v="1"/>
    <x v="26"/>
    <x v="3"/>
    <x v="0"/>
    <x v="0"/>
  </r>
  <r>
    <x v="1"/>
    <x v="26"/>
    <x v="3"/>
    <x v="1"/>
    <x v="92"/>
  </r>
  <r>
    <x v="1"/>
    <x v="26"/>
    <x v="3"/>
    <x v="2"/>
    <x v="19"/>
  </r>
  <r>
    <x v="1"/>
    <x v="26"/>
    <x v="3"/>
    <x v="3"/>
    <x v="145"/>
  </r>
  <r>
    <x v="1"/>
    <x v="27"/>
    <x v="3"/>
    <x v="1"/>
    <x v="140"/>
  </r>
  <r>
    <x v="1"/>
    <x v="27"/>
    <x v="3"/>
    <x v="2"/>
    <x v="16"/>
  </r>
  <r>
    <x v="1"/>
    <x v="27"/>
    <x v="3"/>
    <x v="3"/>
    <x v="214"/>
  </r>
  <r>
    <x v="1"/>
    <x v="27"/>
    <x v="3"/>
    <x v="0"/>
    <x v="0"/>
  </r>
  <r>
    <x v="1"/>
    <x v="27"/>
    <x v="3"/>
    <x v="1"/>
    <x v="140"/>
  </r>
  <r>
    <x v="1"/>
    <x v="27"/>
    <x v="3"/>
    <x v="2"/>
    <x v="16"/>
  </r>
  <r>
    <x v="1"/>
    <x v="27"/>
    <x v="3"/>
    <x v="3"/>
    <x v="214"/>
  </r>
  <r>
    <x v="1"/>
    <x v="28"/>
    <x v="3"/>
    <x v="1"/>
    <x v="69"/>
  </r>
  <r>
    <x v="1"/>
    <x v="28"/>
    <x v="3"/>
    <x v="2"/>
    <x v="19"/>
  </r>
  <r>
    <x v="1"/>
    <x v="28"/>
    <x v="3"/>
    <x v="3"/>
    <x v="23"/>
  </r>
  <r>
    <x v="1"/>
    <x v="28"/>
    <x v="3"/>
    <x v="0"/>
    <x v="0"/>
  </r>
  <r>
    <x v="1"/>
    <x v="28"/>
    <x v="3"/>
    <x v="1"/>
    <x v="69"/>
  </r>
  <r>
    <x v="1"/>
    <x v="28"/>
    <x v="3"/>
    <x v="2"/>
    <x v="19"/>
  </r>
  <r>
    <x v="1"/>
    <x v="28"/>
    <x v="3"/>
    <x v="3"/>
    <x v="23"/>
  </r>
  <r>
    <x v="1"/>
    <x v="29"/>
    <x v="3"/>
    <x v="1"/>
    <x v="79"/>
  </r>
  <r>
    <x v="1"/>
    <x v="29"/>
    <x v="3"/>
    <x v="2"/>
    <x v="19"/>
  </r>
  <r>
    <x v="1"/>
    <x v="29"/>
    <x v="3"/>
    <x v="3"/>
    <x v="134"/>
  </r>
  <r>
    <x v="1"/>
    <x v="29"/>
    <x v="3"/>
    <x v="0"/>
    <x v="0"/>
  </r>
  <r>
    <x v="1"/>
    <x v="29"/>
    <x v="3"/>
    <x v="1"/>
    <x v="79"/>
  </r>
  <r>
    <x v="1"/>
    <x v="29"/>
    <x v="3"/>
    <x v="2"/>
    <x v="19"/>
  </r>
  <r>
    <x v="1"/>
    <x v="29"/>
    <x v="3"/>
    <x v="3"/>
    <x v="134"/>
  </r>
  <r>
    <x v="1"/>
    <x v="0"/>
    <x v="4"/>
    <x v="0"/>
    <x v="0"/>
  </r>
  <r>
    <x v="1"/>
    <x v="0"/>
    <x v="4"/>
    <x v="1"/>
    <x v="95"/>
  </r>
  <r>
    <x v="1"/>
    <x v="0"/>
    <x v="4"/>
    <x v="2"/>
    <x v="25"/>
  </r>
  <r>
    <x v="1"/>
    <x v="0"/>
    <x v="4"/>
    <x v="3"/>
    <x v="22"/>
  </r>
  <r>
    <x v="1"/>
    <x v="0"/>
    <x v="4"/>
    <x v="0"/>
    <x v="0"/>
  </r>
  <r>
    <x v="1"/>
    <x v="0"/>
    <x v="4"/>
    <x v="1"/>
    <x v="95"/>
  </r>
  <r>
    <x v="1"/>
    <x v="0"/>
    <x v="4"/>
    <x v="2"/>
    <x v="25"/>
  </r>
  <r>
    <x v="1"/>
    <x v="0"/>
    <x v="4"/>
    <x v="3"/>
    <x v="22"/>
  </r>
  <r>
    <x v="1"/>
    <x v="0"/>
    <x v="4"/>
    <x v="0"/>
    <x v="0"/>
  </r>
  <r>
    <x v="1"/>
    <x v="1"/>
    <x v="4"/>
    <x v="1"/>
    <x v="30"/>
  </r>
  <r>
    <x v="1"/>
    <x v="1"/>
    <x v="4"/>
    <x v="2"/>
    <x v="2"/>
  </r>
  <r>
    <x v="1"/>
    <x v="1"/>
    <x v="4"/>
    <x v="3"/>
    <x v="204"/>
  </r>
  <r>
    <x v="1"/>
    <x v="1"/>
    <x v="4"/>
    <x v="0"/>
    <x v="0"/>
  </r>
  <r>
    <x v="1"/>
    <x v="1"/>
    <x v="4"/>
    <x v="1"/>
    <x v="30"/>
  </r>
  <r>
    <x v="1"/>
    <x v="1"/>
    <x v="4"/>
    <x v="2"/>
    <x v="2"/>
  </r>
  <r>
    <x v="1"/>
    <x v="1"/>
    <x v="4"/>
    <x v="3"/>
    <x v="204"/>
  </r>
  <r>
    <x v="1"/>
    <x v="2"/>
    <x v="4"/>
    <x v="1"/>
    <x v="139"/>
  </r>
  <r>
    <x v="1"/>
    <x v="2"/>
    <x v="4"/>
    <x v="2"/>
    <x v="19"/>
  </r>
  <r>
    <x v="1"/>
    <x v="2"/>
    <x v="4"/>
    <x v="3"/>
    <x v="57"/>
  </r>
  <r>
    <x v="1"/>
    <x v="2"/>
    <x v="4"/>
    <x v="0"/>
    <x v="0"/>
  </r>
  <r>
    <x v="1"/>
    <x v="2"/>
    <x v="4"/>
    <x v="1"/>
    <x v="139"/>
  </r>
  <r>
    <x v="1"/>
    <x v="2"/>
    <x v="4"/>
    <x v="2"/>
    <x v="19"/>
  </r>
  <r>
    <x v="1"/>
    <x v="2"/>
    <x v="4"/>
    <x v="3"/>
    <x v="57"/>
  </r>
  <r>
    <x v="1"/>
    <x v="3"/>
    <x v="4"/>
    <x v="1"/>
    <x v="108"/>
  </r>
  <r>
    <x v="1"/>
    <x v="3"/>
    <x v="4"/>
    <x v="2"/>
    <x v="16"/>
  </r>
  <r>
    <x v="1"/>
    <x v="3"/>
    <x v="4"/>
    <x v="3"/>
    <x v="77"/>
  </r>
  <r>
    <x v="1"/>
    <x v="3"/>
    <x v="4"/>
    <x v="0"/>
    <x v="0"/>
  </r>
  <r>
    <x v="1"/>
    <x v="3"/>
    <x v="4"/>
    <x v="1"/>
    <x v="108"/>
  </r>
  <r>
    <x v="1"/>
    <x v="3"/>
    <x v="4"/>
    <x v="2"/>
    <x v="16"/>
  </r>
  <r>
    <x v="1"/>
    <x v="3"/>
    <x v="4"/>
    <x v="3"/>
    <x v="77"/>
  </r>
  <r>
    <x v="1"/>
    <x v="4"/>
    <x v="4"/>
    <x v="1"/>
    <x v="7"/>
  </r>
  <r>
    <x v="1"/>
    <x v="4"/>
    <x v="4"/>
    <x v="2"/>
    <x v="25"/>
  </r>
  <r>
    <x v="1"/>
    <x v="4"/>
    <x v="4"/>
    <x v="3"/>
    <x v="23"/>
  </r>
  <r>
    <x v="1"/>
    <x v="4"/>
    <x v="4"/>
    <x v="0"/>
    <x v="0"/>
  </r>
  <r>
    <x v="1"/>
    <x v="4"/>
    <x v="4"/>
    <x v="1"/>
    <x v="7"/>
  </r>
  <r>
    <x v="1"/>
    <x v="4"/>
    <x v="4"/>
    <x v="2"/>
    <x v="25"/>
  </r>
  <r>
    <x v="1"/>
    <x v="4"/>
    <x v="4"/>
    <x v="3"/>
    <x v="23"/>
  </r>
  <r>
    <x v="1"/>
    <x v="5"/>
    <x v="4"/>
    <x v="1"/>
    <x v="124"/>
  </r>
  <r>
    <x v="1"/>
    <x v="5"/>
    <x v="4"/>
    <x v="2"/>
    <x v="42"/>
  </r>
  <r>
    <x v="1"/>
    <x v="5"/>
    <x v="4"/>
    <x v="3"/>
    <x v="124"/>
  </r>
  <r>
    <x v="1"/>
    <x v="5"/>
    <x v="4"/>
    <x v="0"/>
    <x v="0"/>
  </r>
  <r>
    <x v="1"/>
    <x v="5"/>
    <x v="4"/>
    <x v="1"/>
    <x v="124"/>
  </r>
  <r>
    <x v="1"/>
    <x v="5"/>
    <x v="4"/>
    <x v="2"/>
    <x v="42"/>
  </r>
  <r>
    <x v="1"/>
    <x v="5"/>
    <x v="4"/>
    <x v="3"/>
    <x v="124"/>
  </r>
  <r>
    <x v="1"/>
    <x v="6"/>
    <x v="4"/>
    <x v="1"/>
    <x v="50"/>
  </r>
  <r>
    <x v="1"/>
    <x v="6"/>
    <x v="4"/>
    <x v="2"/>
    <x v="16"/>
  </r>
  <r>
    <x v="1"/>
    <x v="6"/>
    <x v="4"/>
    <x v="3"/>
    <x v="151"/>
  </r>
  <r>
    <x v="1"/>
    <x v="6"/>
    <x v="4"/>
    <x v="0"/>
    <x v="0"/>
  </r>
  <r>
    <x v="1"/>
    <x v="6"/>
    <x v="4"/>
    <x v="1"/>
    <x v="50"/>
  </r>
  <r>
    <x v="1"/>
    <x v="6"/>
    <x v="4"/>
    <x v="2"/>
    <x v="16"/>
  </r>
  <r>
    <x v="1"/>
    <x v="6"/>
    <x v="4"/>
    <x v="3"/>
    <x v="151"/>
  </r>
  <r>
    <x v="1"/>
    <x v="7"/>
    <x v="4"/>
    <x v="1"/>
    <x v="120"/>
  </r>
  <r>
    <x v="1"/>
    <x v="7"/>
    <x v="4"/>
    <x v="2"/>
    <x v="23"/>
  </r>
  <r>
    <x v="1"/>
    <x v="7"/>
    <x v="4"/>
    <x v="3"/>
    <x v="157"/>
  </r>
  <r>
    <x v="1"/>
    <x v="7"/>
    <x v="4"/>
    <x v="0"/>
    <x v="0"/>
  </r>
  <r>
    <x v="1"/>
    <x v="7"/>
    <x v="4"/>
    <x v="1"/>
    <x v="120"/>
  </r>
  <r>
    <x v="1"/>
    <x v="7"/>
    <x v="4"/>
    <x v="2"/>
    <x v="23"/>
  </r>
  <r>
    <x v="1"/>
    <x v="7"/>
    <x v="4"/>
    <x v="3"/>
    <x v="157"/>
  </r>
  <r>
    <x v="1"/>
    <x v="8"/>
    <x v="4"/>
    <x v="1"/>
    <x v="107"/>
  </r>
  <r>
    <x v="1"/>
    <x v="8"/>
    <x v="4"/>
    <x v="2"/>
    <x v="25"/>
  </r>
  <r>
    <x v="1"/>
    <x v="8"/>
    <x v="4"/>
    <x v="3"/>
    <x v="143"/>
  </r>
  <r>
    <x v="1"/>
    <x v="8"/>
    <x v="4"/>
    <x v="0"/>
    <x v="0"/>
  </r>
  <r>
    <x v="1"/>
    <x v="8"/>
    <x v="4"/>
    <x v="1"/>
    <x v="107"/>
  </r>
  <r>
    <x v="1"/>
    <x v="8"/>
    <x v="4"/>
    <x v="2"/>
    <x v="25"/>
  </r>
  <r>
    <x v="1"/>
    <x v="8"/>
    <x v="4"/>
    <x v="3"/>
    <x v="143"/>
  </r>
  <r>
    <x v="1"/>
    <x v="8"/>
    <x v="4"/>
    <x v="0"/>
    <x v="0"/>
  </r>
  <r>
    <x v="1"/>
    <x v="9"/>
    <x v="4"/>
    <x v="1"/>
    <x v="172"/>
  </r>
  <r>
    <x v="1"/>
    <x v="9"/>
    <x v="4"/>
    <x v="2"/>
    <x v="25"/>
  </r>
  <r>
    <x v="1"/>
    <x v="9"/>
    <x v="4"/>
    <x v="3"/>
    <x v="23"/>
  </r>
  <r>
    <x v="1"/>
    <x v="9"/>
    <x v="4"/>
    <x v="0"/>
    <x v="0"/>
  </r>
  <r>
    <x v="1"/>
    <x v="9"/>
    <x v="4"/>
    <x v="1"/>
    <x v="172"/>
  </r>
  <r>
    <x v="1"/>
    <x v="9"/>
    <x v="4"/>
    <x v="2"/>
    <x v="25"/>
  </r>
  <r>
    <x v="1"/>
    <x v="9"/>
    <x v="4"/>
    <x v="3"/>
    <x v="23"/>
  </r>
  <r>
    <x v="1"/>
    <x v="10"/>
    <x v="4"/>
    <x v="1"/>
    <x v="158"/>
  </r>
  <r>
    <x v="1"/>
    <x v="10"/>
    <x v="4"/>
    <x v="2"/>
    <x v="29"/>
  </r>
  <r>
    <x v="1"/>
    <x v="10"/>
    <x v="4"/>
    <x v="3"/>
    <x v="205"/>
  </r>
  <r>
    <x v="1"/>
    <x v="10"/>
    <x v="4"/>
    <x v="0"/>
    <x v="0"/>
  </r>
  <r>
    <x v="1"/>
    <x v="10"/>
    <x v="4"/>
    <x v="1"/>
    <x v="158"/>
  </r>
  <r>
    <x v="1"/>
    <x v="10"/>
    <x v="4"/>
    <x v="2"/>
    <x v="29"/>
  </r>
  <r>
    <x v="1"/>
    <x v="10"/>
    <x v="4"/>
    <x v="3"/>
    <x v="205"/>
  </r>
  <r>
    <x v="1"/>
    <x v="11"/>
    <x v="4"/>
    <x v="1"/>
    <x v="98"/>
  </r>
  <r>
    <x v="1"/>
    <x v="11"/>
    <x v="4"/>
    <x v="2"/>
    <x v="2"/>
  </r>
  <r>
    <x v="1"/>
    <x v="11"/>
    <x v="4"/>
    <x v="3"/>
    <x v="215"/>
  </r>
  <r>
    <x v="1"/>
    <x v="11"/>
    <x v="4"/>
    <x v="0"/>
    <x v="0"/>
  </r>
  <r>
    <x v="1"/>
    <x v="11"/>
    <x v="4"/>
    <x v="1"/>
    <x v="98"/>
  </r>
  <r>
    <x v="1"/>
    <x v="11"/>
    <x v="4"/>
    <x v="2"/>
    <x v="2"/>
  </r>
  <r>
    <x v="1"/>
    <x v="11"/>
    <x v="4"/>
    <x v="3"/>
    <x v="215"/>
  </r>
  <r>
    <x v="1"/>
    <x v="12"/>
    <x v="4"/>
    <x v="1"/>
    <x v="15"/>
  </r>
  <r>
    <x v="1"/>
    <x v="12"/>
    <x v="4"/>
    <x v="2"/>
    <x v="10"/>
  </r>
  <r>
    <x v="1"/>
    <x v="12"/>
    <x v="4"/>
    <x v="3"/>
    <x v="81"/>
  </r>
  <r>
    <x v="1"/>
    <x v="12"/>
    <x v="4"/>
    <x v="0"/>
    <x v="0"/>
  </r>
  <r>
    <x v="1"/>
    <x v="12"/>
    <x v="4"/>
    <x v="1"/>
    <x v="15"/>
  </r>
  <r>
    <x v="1"/>
    <x v="12"/>
    <x v="4"/>
    <x v="2"/>
    <x v="10"/>
  </r>
  <r>
    <x v="1"/>
    <x v="12"/>
    <x v="4"/>
    <x v="3"/>
    <x v="81"/>
  </r>
  <r>
    <x v="1"/>
    <x v="13"/>
    <x v="4"/>
    <x v="1"/>
    <x v="13"/>
  </r>
  <r>
    <x v="1"/>
    <x v="13"/>
    <x v="4"/>
    <x v="2"/>
    <x v="19"/>
  </r>
  <r>
    <x v="1"/>
    <x v="13"/>
    <x v="4"/>
    <x v="3"/>
    <x v="202"/>
  </r>
  <r>
    <x v="1"/>
    <x v="13"/>
    <x v="4"/>
    <x v="0"/>
    <x v="0"/>
  </r>
  <r>
    <x v="1"/>
    <x v="13"/>
    <x v="4"/>
    <x v="1"/>
    <x v="13"/>
  </r>
  <r>
    <x v="1"/>
    <x v="13"/>
    <x v="4"/>
    <x v="2"/>
    <x v="19"/>
  </r>
  <r>
    <x v="1"/>
    <x v="13"/>
    <x v="4"/>
    <x v="3"/>
    <x v="202"/>
  </r>
  <r>
    <x v="1"/>
    <x v="14"/>
    <x v="4"/>
    <x v="1"/>
    <x v="100"/>
  </r>
  <r>
    <x v="1"/>
    <x v="14"/>
    <x v="4"/>
    <x v="2"/>
    <x v="25"/>
  </r>
  <r>
    <x v="1"/>
    <x v="14"/>
    <x v="4"/>
    <x v="3"/>
    <x v="216"/>
  </r>
  <r>
    <x v="1"/>
    <x v="14"/>
    <x v="4"/>
    <x v="0"/>
    <x v="0"/>
  </r>
  <r>
    <x v="1"/>
    <x v="14"/>
    <x v="4"/>
    <x v="0"/>
    <x v="0"/>
  </r>
  <r>
    <x v="1"/>
    <x v="14"/>
    <x v="4"/>
    <x v="1"/>
    <x v="100"/>
  </r>
  <r>
    <x v="1"/>
    <x v="14"/>
    <x v="4"/>
    <x v="2"/>
    <x v="25"/>
  </r>
  <r>
    <x v="1"/>
    <x v="14"/>
    <x v="4"/>
    <x v="3"/>
    <x v="216"/>
  </r>
  <r>
    <x v="1"/>
    <x v="14"/>
    <x v="4"/>
    <x v="0"/>
    <x v="0"/>
  </r>
  <r>
    <x v="1"/>
    <x v="15"/>
    <x v="4"/>
    <x v="1"/>
    <x v="158"/>
  </r>
  <r>
    <x v="1"/>
    <x v="15"/>
    <x v="4"/>
    <x v="2"/>
    <x v="19"/>
  </r>
  <r>
    <x v="1"/>
    <x v="15"/>
    <x v="4"/>
    <x v="3"/>
    <x v="27"/>
  </r>
  <r>
    <x v="1"/>
    <x v="15"/>
    <x v="4"/>
    <x v="0"/>
    <x v="0"/>
  </r>
  <r>
    <x v="1"/>
    <x v="15"/>
    <x v="4"/>
    <x v="1"/>
    <x v="158"/>
  </r>
  <r>
    <x v="1"/>
    <x v="15"/>
    <x v="4"/>
    <x v="2"/>
    <x v="19"/>
  </r>
  <r>
    <x v="1"/>
    <x v="15"/>
    <x v="4"/>
    <x v="3"/>
    <x v="27"/>
  </r>
  <r>
    <x v="1"/>
    <x v="16"/>
    <x v="4"/>
    <x v="1"/>
    <x v="64"/>
  </r>
  <r>
    <x v="1"/>
    <x v="16"/>
    <x v="4"/>
    <x v="2"/>
    <x v="19"/>
  </r>
  <r>
    <x v="1"/>
    <x v="16"/>
    <x v="4"/>
    <x v="3"/>
    <x v="207"/>
  </r>
  <r>
    <x v="1"/>
    <x v="16"/>
    <x v="4"/>
    <x v="0"/>
    <x v="0"/>
  </r>
  <r>
    <x v="1"/>
    <x v="16"/>
    <x v="4"/>
    <x v="1"/>
    <x v="64"/>
  </r>
  <r>
    <x v="1"/>
    <x v="16"/>
    <x v="4"/>
    <x v="2"/>
    <x v="19"/>
  </r>
  <r>
    <x v="1"/>
    <x v="16"/>
    <x v="4"/>
    <x v="3"/>
    <x v="207"/>
  </r>
  <r>
    <x v="1"/>
    <x v="17"/>
    <x v="4"/>
    <x v="1"/>
    <x v="98"/>
  </r>
  <r>
    <x v="1"/>
    <x v="17"/>
    <x v="4"/>
    <x v="2"/>
    <x v="2"/>
  </r>
  <r>
    <x v="1"/>
    <x v="17"/>
    <x v="4"/>
    <x v="3"/>
    <x v="23"/>
  </r>
  <r>
    <x v="1"/>
    <x v="17"/>
    <x v="4"/>
    <x v="0"/>
    <x v="0"/>
  </r>
  <r>
    <x v="1"/>
    <x v="17"/>
    <x v="4"/>
    <x v="1"/>
    <x v="98"/>
  </r>
  <r>
    <x v="1"/>
    <x v="17"/>
    <x v="4"/>
    <x v="2"/>
    <x v="2"/>
  </r>
  <r>
    <x v="1"/>
    <x v="17"/>
    <x v="4"/>
    <x v="3"/>
    <x v="23"/>
  </r>
  <r>
    <x v="1"/>
    <x v="18"/>
    <x v="4"/>
    <x v="1"/>
    <x v="16"/>
  </r>
  <r>
    <x v="1"/>
    <x v="18"/>
    <x v="4"/>
    <x v="2"/>
    <x v="7"/>
  </r>
  <r>
    <x v="1"/>
    <x v="18"/>
    <x v="4"/>
    <x v="3"/>
    <x v="29"/>
  </r>
  <r>
    <x v="1"/>
    <x v="18"/>
    <x v="4"/>
    <x v="0"/>
    <x v="0"/>
  </r>
  <r>
    <x v="1"/>
    <x v="18"/>
    <x v="4"/>
    <x v="1"/>
    <x v="16"/>
  </r>
  <r>
    <x v="1"/>
    <x v="18"/>
    <x v="4"/>
    <x v="2"/>
    <x v="7"/>
  </r>
  <r>
    <x v="1"/>
    <x v="18"/>
    <x v="4"/>
    <x v="3"/>
    <x v="29"/>
  </r>
  <r>
    <x v="1"/>
    <x v="19"/>
    <x v="4"/>
    <x v="1"/>
    <x v="124"/>
  </r>
  <r>
    <x v="1"/>
    <x v="19"/>
    <x v="4"/>
    <x v="2"/>
    <x v="2"/>
  </r>
  <r>
    <x v="1"/>
    <x v="19"/>
    <x v="4"/>
    <x v="3"/>
    <x v="23"/>
  </r>
  <r>
    <x v="1"/>
    <x v="19"/>
    <x v="4"/>
    <x v="0"/>
    <x v="0"/>
  </r>
  <r>
    <x v="1"/>
    <x v="19"/>
    <x v="4"/>
    <x v="1"/>
    <x v="124"/>
  </r>
  <r>
    <x v="1"/>
    <x v="19"/>
    <x v="4"/>
    <x v="2"/>
    <x v="2"/>
  </r>
  <r>
    <x v="1"/>
    <x v="19"/>
    <x v="4"/>
    <x v="3"/>
    <x v="23"/>
  </r>
  <r>
    <x v="1"/>
    <x v="20"/>
    <x v="4"/>
    <x v="1"/>
    <x v="31"/>
  </r>
  <r>
    <x v="1"/>
    <x v="20"/>
    <x v="4"/>
    <x v="2"/>
    <x v="23"/>
  </r>
  <r>
    <x v="1"/>
    <x v="20"/>
    <x v="4"/>
    <x v="3"/>
    <x v="188"/>
  </r>
  <r>
    <x v="1"/>
    <x v="20"/>
    <x v="4"/>
    <x v="0"/>
    <x v="0"/>
  </r>
  <r>
    <x v="1"/>
    <x v="20"/>
    <x v="4"/>
    <x v="1"/>
    <x v="31"/>
  </r>
  <r>
    <x v="1"/>
    <x v="20"/>
    <x v="4"/>
    <x v="2"/>
    <x v="23"/>
  </r>
  <r>
    <x v="1"/>
    <x v="20"/>
    <x v="4"/>
    <x v="3"/>
    <x v="188"/>
  </r>
  <r>
    <x v="1"/>
    <x v="21"/>
    <x v="4"/>
    <x v="1"/>
    <x v="26"/>
  </r>
  <r>
    <x v="1"/>
    <x v="21"/>
    <x v="4"/>
    <x v="2"/>
    <x v="13"/>
  </r>
  <r>
    <x v="1"/>
    <x v="21"/>
    <x v="4"/>
    <x v="3"/>
    <x v="69"/>
  </r>
  <r>
    <x v="1"/>
    <x v="21"/>
    <x v="4"/>
    <x v="0"/>
    <x v="0"/>
  </r>
  <r>
    <x v="1"/>
    <x v="21"/>
    <x v="4"/>
    <x v="1"/>
    <x v="26"/>
  </r>
  <r>
    <x v="1"/>
    <x v="21"/>
    <x v="4"/>
    <x v="2"/>
    <x v="13"/>
  </r>
  <r>
    <x v="1"/>
    <x v="21"/>
    <x v="4"/>
    <x v="3"/>
    <x v="69"/>
  </r>
  <r>
    <x v="1"/>
    <x v="22"/>
    <x v="4"/>
    <x v="1"/>
    <x v="18"/>
  </r>
  <r>
    <x v="1"/>
    <x v="22"/>
    <x v="4"/>
    <x v="2"/>
    <x v="13"/>
  </r>
  <r>
    <x v="1"/>
    <x v="22"/>
    <x v="4"/>
    <x v="3"/>
    <x v="33"/>
  </r>
  <r>
    <x v="1"/>
    <x v="22"/>
    <x v="4"/>
    <x v="0"/>
    <x v="0"/>
  </r>
  <r>
    <x v="1"/>
    <x v="22"/>
    <x v="4"/>
    <x v="1"/>
    <x v="18"/>
  </r>
  <r>
    <x v="1"/>
    <x v="22"/>
    <x v="4"/>
    <x v="2"/>
    <x v="13"/>
  </r>
  <r>
    <x v="1"/>
    <x v="22"/>
    <x v="4"/>
    <x v="3"/>
    <x v="33"/>
  </r>
  <r>
    <x v="1"/>
    <x v="22"/>
    <x v="4"/>
    <x v="0"/>
    <x v="0"/>
  </r>
  <r>
    <x v="1"/>
    <x v="23"/>
    <x v="4"/>
    <x v="1"/>
    <x v="101"/>
  </r>
  <r>
    <x v="1"/>
    <x v="23"/>
    <x v="4"/>
    <x v="2"/>
    <x v="42"/>
  </r>
  <r>
    <x v="1"/>
    <x v="23"/>
    <x v="4"/>
    <x v="3"/>
    <x v="114"/>
  </r>
  <r>
    <x v="1"/>
    <x v="23"/>
    <x v="4"/>
    <x v="0"/>
    <x v="0"/>
  </r>
  <r>
    <x v="1"/>
    <x v="23"/>
    <x v="4"/>
    <x v="1"/>
    <x v="101"/>
  </r>
  <r>
    <x v="1"/>
    <x v="23"/>
    <x v="4"/>
    <x v="2"/>
    <x v="42"/>
  </r>
  <r>
    <x v="1"/>
    <x v="23"/>
    <x v="4"/>
    <x v="3"/>
    <x v="114"/>
  </r>
  <r>
    <x v="1"/>
    <x v="24"/>
    <x v="4"/>
    <x v="1"/>
    <x v="26"/>
  </r>
  <r>
    <x v="1"/>
    <x v="24"/>
    <x v="4"/>
    <x v="2"/>
    <x v="19"/>
  </r>
  <r>
    <x v="1"/>
    <x v="24"/>
    <x v="4"/>
    <x v="3"/>
    <x v="47"/>
  </r>
  <r>
    <x v="1"/>
    <x v="24"/>
    <x v="4"/>
    <x v="0"/>
    <x v="0"/>
  </r>
  <r>
    <x v="1"/>
    <x v="24"/>
    <x v="4"/>
    <x v="1"/>
    <x v="26"/>
  </r>
  <r>
    <x v="1"/>
    <x v="24"/>
    <x v="4"/>
    <x v="2"/>
    <x v="19"/>
  </r>
  <r>
    <x v="1"/>
    <x v="24"/>
    <x v="4"/>
    <x v="3"/>
    <x v="47"/>
  </r>
  <r>
    <x v="1"/>
    <x v="25"/>
    <x v="4"/>
    <x v="1"/>
    <x v="7"/>
  </r>
  <r>
    <x v="1"/>
    <x v="25"/>
    <x v="4"/>
    <x v="2"/>
    <x v="10"/>
  </r>
  <r>
    <x v="1"/>
    <x v="25"/>
    <x v="4"/>
    <x v="3"/>
    <x v="180"/>
  </r>
  <r>
    <x v="1"/>
    <x v="25"/>
    <x v="4"/>
    <x v="0"/>
    <x v="0"/>
  </r>
  <r>
    <x v="1"/>
    <x v="25"/>
    <x v="4"/>
    <x v="1"/>
    <x v="7"/>
  </r>
  <r>
    <x v="1"/>
    <x v="25"/>
    <x v="4"/>
    <x v="2"/>
    <x v="10"/>
  </r>
  <r>
    <x v="1"/>
    <x v="25"/>
    <x v="4"/>
    <x v="3"/>
    <x v="180"/>
  </r>
  <r>
    <x v="1"/>
    <x v="26"/>
    <x v="4"/>
    <x v="1"/>
    <x v="100"/>
  </r>
  <r>
    <x v="1"/>
    <x v="26"/>
    <x v="4"/>
    <x v="2"/>
    <x v="19"/>
  </r>
  <r>
    <x v="1"/>
    <x v="26"/>
    <x v="4"/>
    <x v="3"/>
    <x v="217"/>
  </r>
  <r>
    <x v="1"/>
    <x v="26"/>
    <x v="4"/>
    <x v="0"/>
    <x v="0"/>
  </r>
  <r>
    <x v="1"/>
    <x v="26"/>
    <x v="4"/>
    <x v="1"/>
    <x v="100"/>
  </r>
  <r>
    <x v="1"/>
    <x v="26"/>
    <x v="4"/>
    <x v="2"/>
    <x v="19"/>
  </r>
  <r>
    <x v="1"/>
    <x v="26"/>
    <x v="4"/>
    <x v="3"/>
    <x v="217"/>
  </r>
  <r>
    <x v="1"/>
    <x v="27"/>
    <x v="4"/>
    <x v="1"/>
    <x v="7"/>
  </r>
  <r>
    <x v="1"/>
    <x v="27"/>
    <x v="4"/>
    <x v="2"/>
    <x v="29"/>
  </r>
  <r>
    <x v="1"/>
    <x v="27"/>
    <x v="4"/>
    <x v="3"/>
    <x v="5"/>
  </r>
  <r>
    <x v="1"/>
    <x v="27"/>
    <x v="4"/>
    <x v="0"/>
    <x v="0"/>
  </r>
  <r>
    <x v="1"/>
    <x v="27"/>
    <x v="4"/>
    <x v="1"/>
    <x v="7"/>
  </r>
  <r>
    <x v="1"/>
    <x v="27"/>
    <x v="4"/>
    <x v="2"/>
    <x v="29"/>
  </r>
  <r>
    <x v="1"/>
    <x v="27"/>
    <x v="4"/>
    <x v="3"/>
    <x v="5"/>
  </r>
  <r>
    <x v="1"/>
    <x v="28"/>
    <x v="4"/>
    <x v="1"/>
    <x v="64"/>
  </r>
  <r>
    <x v="1"/>
    <x v="28"/>
    <x v="4"/>
    <x v="2"/>
    <x v="16"/>
  </r>
  <r>
    <x v="1"/>
    <x v="28"/>
    <x v="4"/>
    <x v="3"/>
    <x v="78"/>
  </r>
  <r>
    <x v="1"/>
    <x v="28"/>
    <x v="4"/>
    <x v="0"/>
    <x v="0"/>
  </r>
  <r>
    <x v="1"/>
    <x v="28"/>
    <x v="4"/>
    <x v="1"/>
    <x v="64"/>
  </r>
  <r>
    <x v="1"/>
    <x v="28"/>
    <x v="4"/>
    <x v="2"/>
    <x v="16"/>
  </r>
  <r>
    <x v="1"/>
    <x v="28"/>
    <x v="4"/>
    <x v="3"/>
    <x v="78"/>
  </r>
  <r>
    <x v="1"/>
    <x v="29"/>
    <x v="4"/>
    <x v="1"/>
    <x v="78"/>
  </r>
  <r>
    <x v="1"/>
    <x v="29"/>
    <x v="4"/>
    <x v="2"/>
    <x v="25"/>
  </r>
  <r>
    <x v="1"/>
    <x v="29"/>
    <x v="4"/>
    <x v="3"/>
    <x v="83"/>
  </r>
  <r>
    <x v="1"/>
    <x v="29"/>
    <x v="4"/>
    <x v="0"/>
    <x v="0"/>
  </r>
  <r>
    <x v="1"/>
    <x v="29"/>
    <x v="4"/>
    <x v="1"/>
    <x v="78"/>
  </r>
  <r>
    <x v="1"/>
    <x v="29"/>
    <x v="4"/>
    <x v="2"/>
    <x v="25"/>
  </r>
  <r>
    <x v="1"/>
    <x v="29"/>
    <x v="4"/>
    <x v="3"/>
    <x v="83"/>
  </r>
  <r>
    <x v="1"/>
    <x v="30"/>
    <x v="4"/>
    <x v="1"/>
    <x v="166"/>
  </r>
  <r>
    <x v="1"/>
    <x v="30"/>
    <x v="4"/>
    <x v="2"/>
    <x v="23"/>
  </r>
  <r>
    <x v="1"/>
    <x v="30"/>
    <x v="4"/>
    <x v="3"/>
    <x v="55"/>
  </r>
  <r>
    <x v="1"/>
    <x v="30"/>
    <x v="4"/>
    <x v="0"/>
    <x v="0"/>
  </r>
  <r>
    <x v="1"/>
    <x v="30"/>
    <x v="4"/>
    <x v="1"/>
    <x v="166"/>
  </r>
  <r>
    <x v="1"/>
    <x v="30"/>
    <x v="4"/>
    <x v="2"/>
    <x v="23"/>
  </r>
  <r>
    <x v="1"/>
    <x v="30"/>
    <x v="4"/>
    <x v="3"/>
    <x v="55"/>
  </r>
  <r>
    <x v="1"/>
    <x v="0"/>
    <x v="5"/>
    <x v="0"/>
    <x v="0"/>
  </r>
  <r>
    <x v="1"/>
    <x v="0"/>
    <x v="5"/>
    <x v="1"/>
    <x v="130"/>
  </r>
  <r>
    <x v="1"/>
    <x v="0"/>
    <x v="5"/>
    <x v="2"/>
    <x v="23"/>
  </r>
  <r>
    <x v="1"/>
    <x v="0"/>
    <x v="5"/>
    <x v="3"/>
    <x v="104"/>
  </r>
  <r>
    <x v="1"/>
    <x v="0"/>
    <x v="5"/>
    <x v="0"/>
    <x v="0"/>
  </r>
  <r>
    <x v="1"/>
    <x v="0"/>
    <x v="5"/>
    <x v="1"/>
    <x v="130"/>
  </r>
  <r>
    <x v="1"/>
    <x v="0"/>
    <x v="5"/>
    <x v="2"/>
    <x v="23"/>
  </r>
  <r>
    <x v="1"/>
    <x v="0"/>
    <x v="5"/>
    <x v="3"/>
    <x v="104"/>
  </r>
  <r>
    <x v="1"/>
    <x v="0"/>
    <x v="5"/>
    <x v="0"/>
    <x v="0"/>
  </r>
  <r>
    <x v="1"/>
    <x v="1"/>
    <x v="5"/>
    <x v="1"/>
    <x v="61"/>
  </r>
  <r>
    <x v="1"/>
    <x v="1"/>
    <x v="5"/>
    <x v="2"/>
    <x v="19"/>
  </r>
  <r>
    <x v="1"/>
    <x v="1"/>
    <x v="5"/>
    <x v="3"/>
    <x v="24"/>
  </r>
  <r>
    <x v="1"/>
    <x v="1"/>
    <x v="5"/>
    <x v="0"/>
    <x v="0"/>
  </r>
  <r>
    <x v="1"/>
    <x v="1"/>
    <x v="5"/>
    <x v="1"/>
    <x v="61"/>
  </r>
  <r>
    <x v="1"/>
    <x v="1"/>
    <x v="5"/>
    <x v="2"/>
    <x v="19"/>
  </r>
  <r>
    <x v="1"/>
    <x v="1"/>
    <x v="5"/>
    <x v="3"/>
    <x v="24"/>
  </r>
  <r>
    <x v="1"/>
    <x v="2"/>
    <x v="5"/>
    <x v="1"/>
    <x v="166"/>
  </r>
  <r>
    <x v="1"/>
    <x v="2"/>
    <x v="5"/>
    <x v="2"/>
    <x v="10"/>
  </r>
  <r>
    <x v="1"/>
    <x v="2"/>
    <x v="5"/>
    <x v="3"/>
    <x v="167"/>
  </r>
  <r>
    <x v="1"/>
    <x v="2"/>
    <x v="5"/>
    <x v="0"/>
    <x v="0"/>
  </r>
  <r>
    <x v="1"/>
    <x v="2"/>
    <x v="5"/>
    <x v="1"/>
    <x v="166"/>
  </r>
  <r>
    <x v="1"/>
    <x v="2"/>
    <x v="5"/>
    <x v="2"/>
    <x v="10"/>
  </r>
  <r>
    <x v="1"/>
    <x v="2"/>
    <x v="5"/>
    <x v="3"/>
    <x v="167"/>
  </r>
  <r>
    <x v="1"/>
    <x v="3"/>
    <x v="5"/>
    <x v="1"/>
    <x v="39"/>
  </r>
  <r>
    <x v="1"/>
    <x v="3"/>
    <x v="5"/>
    <x v="2"/>
    <x v="2"/>
  </r>
  <r>
    <x v="1"/>
    <x v="3"/>
    <x v="5"/>
    <x v="3"/>
    <x v="72"/>
  </r>
  <r>
    <x v="1"/>
    <x v="3"/>
    <x v="5"/>
    <x v="0"/>
    <x v="0"/>
  </r>
  <r>
    <x v="1"/>
    <x v="3"/>
    <x v="5"/>
    <x v="1"/>
    <x v="39"/>
  </r>
  <r>
    <x v="1"/>
    <x v="3"/>
    <x v="5"/>
    <x v="2"/>
    <x v="2"/>
  </r>
  <r>
    <x v="1"/>
    <x v="3"/>
    <x v="5"/>
    <x v="3"/>
    <x v="72"/>
  </r>
  <r>
    <x v="1"/>
    <x v="4"/>
    <x v="5"/>
    <x v="1"/>
    <x v="139"/>
  </r>
  <r>
    <x v="1"/>
    <x v="4"/>
    <x v="5"/>
    <x v="2"/>
    <x v="29"/>
  </r>
  <r>
    <x v="1"/>
    <x v="4"/>
    <x v="5"/>
    <x v="3"/>
    <x v="218"/>
  </r>
  <r>
    <x v="1"/>
    <x v="4"/>
    <x v="5"/>
    <x v="0"/>
    <x v="0"/>
  </r>
  <r>
    <x v="1"/>
    <x v="4"/>
    <x v="5"/>
    <x v="1"/>
    <x v="139"/>
  </r>
  <r>
    <x v="1"/>
    <x v="4"/>
    <x v="5"/>
    <x v="2"/>
    <x v="29"/>
  </r>
  <r>
    <x v="1"/>
    <x v="4"/>
    <x v="5"/>
    <x v="3"/>
    <x v="218"/>
  </r>
  <r>
    <x v="1"/>
    <x v="5"/>
    <x v="5"/>
    <x v="1"/>
    <x v="134"/>
  </r>
  <r>
    <x v="1"/>
    <x v="5"/>
    <x v="5"/>
    <x v="2"/>
    <x v="19"/>
  </r>
  <r>
    <x v="1"/>
    <x v="5"/>
    <x v="5"/>
    <x v="3"/>
    <x v="212"/>
  </r>
  <r>
    <x v="1"/>
    <x v="5"/>
    <x v="5"/>
    <x v="0"/>
    <x v="0"/>
  </r>
  <r>
    <x v="1"/>
    <x v="5"/>
    <x v="5"/>
    <x v="1"/>
    <x v="134"/>
  </r>
  <r>
    <x v="1"/>
    <x v="5"/>
    <x v="5"/>
    <x v="2"/>
    <x v="19"/>
  </r>
  <r>
    <x v="1"/>
    <x v="5"/>
    <x v="5"/>
    <x v="3"/>
    <x v="212"/>
  </r>
  <r>
    <x v="1"/>
    <x v="5"/>
    <x v="5"/>
    <x v="0"/>
    <x v="0"/>
  </r>
  <r>
    <x v="1"/>
    <x v="6"/>
    <x v="5"/>
    <x v="1"/>
    <x v="16"/>
  </r>
  <r>
    <x v="1"/>
    <x v="6"/>
    <x v="5"/>
    <x v="2"/>
    <x v="29"/>
  </r>
  <r>
    <x v="1"/>
    <x v="6"/>
    <x v="5"/>
    <x v="3"/>
    <x v="59"/>
  </r>
  <r>
    <x v="1"/>
    <x v="6"/>
    <x v="5"/>
    <x v="0"/>
    <x v="0"/>
  </r>
  <r>
    <x v="1"/>
    <x v="6"/>
    <x v="5"/>
    <x v="1"/>
    <x v="16"/>
  </r>
  <r>
    <x v="1"/>
    <x v="6"/>
    <x v="5"/>
    <x v="2"/>
    <x v="29"/>
  </r>
  <r>
    <x v="1"/>
    <x v="6"/>
    <x v="5"/>
    <x v="3"/>
    <x v="59"/>
  </r>
  <r>
    <x v="1"/>
    <x v="7"/>
    <x v="5"/>
    <x v="1"/>
    <x v="98"/>
  </r>
  <r>
    <x v="1"/>
    <x v="7"/>
    <x v="5"/>
    <x v="2"/>
    <x v="25"/>
  </r>
  <r>
    <x v="1"/>
    <x v="7"/>
    <x v="5"/>
    <x v="3"/>
    <x v="30"/>
  </r>
  <r>
    <x v="1"/>
    <x v="7"/>
    <x v="5"/>
    <x v="0"/>
    <x v="0"/>
  </r>
  <r>
    <x v="1"/>
    <x v="7"/>
    <x v="5"/>
    <x v="1"/>
    <x v="98"/>
  </r>
  <r>
    <x v="1"/>
    <x v="7"/>
    <x v="5"/>
    <x v="2"/>
    <x v="25"/>
  </r>
  <r>
    <x v="1"/>
    <x v="7"/>
    <x v="5"/>
    <x v="3"/>
    <x v="30"/>
  </r>
  <r>
    <x v="1"/>
    <x v="8"/>
    <x v="5"/>
    <x v="1"/>
    <x v="35"/>
  </r>
  <r>
    <x v="1"/>
    <x v="8"/>
    <x v="5"/>
    <x v="2"/>
    <x v="10"/>
  </r>
  <r>
    <x v="1"/>
    <x v="8"/>
    <x v="5"/>
    <x v="3"/>
    <x v="17"/>
  </r>
  <r>
    <x v="1"/>
    <x v="8"/>
    <x v="5"/>
    <x v="0"/>
    <x v="0"/>
  </r>
  <r>
    <x v="1"/>
    <x v="8"/>
    <x v="5"/>
    <x v="1"/>
    <x v="35"/>
  </r>
  <r>
    <x v="1"/>
    <x v="8"/>
    <x v="5"/>
    <x v="2"/>
    <x v="10"/>
  </r>
  <r>
    <x v="1"/>
    <x v="8"/>
    <x v="5"/>
    <x v="3"/>
    <x v="17"/>
  </r>
  <r>
    <x v="1"/>
    <x v="9"/>
    <x v="5"/>
    <x v="1"/>
    <x v="66"/>
  </r>
  <r>
    <x v="1"/>
    <x v="9"/>
    <x v="5"/>
    <x v="2"/>
    <x v="42"/>
  </r>
  <r>
    <x v="1"/>
    <x v="9"/>
    <x v="5"/>
    <x v="3"/>
    <x v="76"/>
  </r>
  <r>
    <x v="1"/>
    <x v="9"/>
    <x v="5"/>
    <x v="0"/>
    <x v="0"/>
  </r>
  <r>
    <x v="1"/>
    <x v="9"/>
    <x v="5"/>
    <x v="1"/>
    <x v="66"/>
  </r>
  <r>
    <x v="1"/>
    <x v="9"/>
    <x v="5"/>
    <x v="2"/>
    <x v="42"/>
  </r>
  <r>
    <x v="1"/>
    <x v="9"/>
    <x v="5"/>
    <x v="3"/>
    <x v="76"/>
  </r>
  <r>
    <x v="1"/>
    <x v="10"/>
    <x v="5"/>
    <x v="1"/>
    <x v="115"/>
  </r>
  <r>
    <x v="1"/>
    <x v="10"/>
    <x v="5"/>
    <x v="2"/>
    <x v="2"/>
  </r>
  <r>
    <x v="1"/>
    <x v="10"/>
    <x v="5"/>
    <x v="3"/>
    <x v="32"/>
  </r>
  <r>
    <x v="1"/>
    <x v="10"/>
    <x v="5"/>
    <x v="0"/>
    <x v="0"/>
  </r>
  <r>
    <x v="1"/>
    <x v="10"/>
    <x v="5"/>
    <x v="1"/>
    <x v="115"/>
  </r>
  <r>
    <x v="1"/>
    <x v="10"/>
    <x v="5"/>
    <x v="2"/>
    <x v="2"/>
  </r>
  <r>
    <x v="1"/>
    <x v="10"/>
    <x v="5"/>
    <x v="3"/>
    <x v="32"/>
  </r>
  <r>
    <x v="1"/>
    <x v="11"/>
    <x v="5"/>
    <x v="1"/>
    <x v="80"/>
  </r>
  <r>
    <x v="1"/>
    <x v="11"/>
    <x v="5"/>
    <x v="2"/>
    <x v="16"/>
  </r>
  <r>
    <x v="1"/>
    <x v="11"/>
    <x v="5"/>
    <x v="3"/>
    <x v="150"/>
  </r>
  <r>
    <x v="1"/>
    <x v="11"/>
    <x v="5"/>
    <x v="0"/>
    <x v="0"/>
  </r>
  <r>
    <x v="1"/>
    <x v="11"/>
    <x v="5"/>
    <x v="1"/>
    <x v="80"/>
  </r>
  <r>
    <x v="1"/>
    <x v="11"/>
    <x v="5"/>
    <x v="2"/>
    <x v="16"/>
  </r>
  <r>
    <x v="1"/>
    <x v="11"/>
    <x v="5"/>
    <x v="3"/>
    <x v="150"/>
  </r>
  <r>
    <x v="1"/>
    <x v="12"/>
    <x v="5"/>
    <x v="1"/>
    <x v="76"/>
  </r>
  <r>
    <x v="1"/>
    <x v="12"/>
    <x v="5"/>
    <x v="2"/>
    <x v="2"/>
  </r>
  <r>
    <x v="1"/>
    <x v="12"/>
    <x v="5"/>
    <x v="3"/>
    <x v="23"/>
  </r>
  <r>
    <x v="1"/>
    <x v="12"/>
    <x v="5"/>
    <x v="0"/>
    <x v="0"/>
  </r>
  <r>
    <x v="1"/>
    <x v="12"/>
    <x v="5"/>
    <x v="1"/>
    <x v="76"/>
  </r>
  <r>
    <x v="1"/>
    <x v="12"/>
    <x v="5"/>
    <x v="2"/>
    <x v="2"/>
  </r>
  <r>
    <x v="1"/>
    <x v="12"/>
    <x v="5"/>
    <x v="3"/>
    <x v="23"/>
  </r>
  <r>
    <x v="1"/>
    <x v="13"/>
    <x v="5"/>
    <x v="1"/>
    <x v="107"/>
  </r>
  <r>
    <x v="1"/>
    <x v="13"/>
    <x v="5"/>
    <x v="2"/>
    <x v="25"/>
  </r>
  <r>
    <x v="1"/>
    <x v="13"/>
    <x v="5"/>
    <x v="3"/>
    <x v="69"/>
  </r>
  <r>
    <x v="1"/>
    <x v="13"/>
    <x v="5"/>
    <x v="0"/>
    <x v="0"/>
  </r>
  <r>
    <x v="1"/>
    <x v="13"/>
    <x v="5"/>
    <x v="1"/>
    <x v="107"/>
  </r>
  <r>
    <x v="1"/>
    <x v="13"/>
    <x v="5"/>
    <x v="2"/>
    <x v="25"/>
  </r>
  <r>
    <x v="1"/>
    <x v="13"/>
    <x v="5"/>
    <x v="3"/>
    <x v="69"/>
  </r>
  <r>
    <x v="1"/>
    <x v="14"/>
    <x v="5"/>
    <x v="1"/>
    <x v="6"/>
  </r>
  <r>
    <x v="1"/>
    <x v="14"/>
    <x v="5"/>
    <x v="2"/>
    <x v="25"/>
  </r>
  <r>
    <x v="1"/>
    <x v="14"/>
    <x v="5"/>
    <x v="3"/>
    <x v="21"/>
  </r>
  <r>
    <x v="1"/>
    <x v="14"/>
    <x v="5"/>
    <x v="0"/>
    <x v="0"/>
  </r>
  <r>
    <x v="1"/>
    <x v="14"/>
    <x v="5"/>
    <x v="0"/>
    <x v="0"/>
  </r>
  <r>
    <x v="1"/>
    <x v="14"/>
    <x v="5"/>
    <x v="1"/>
    <x v="6"/>
  </r>
  <r>
    <x v="1"/>
    <x v="14"/>
    <x v="5"/>
    <x v="2"/>
    <x v="25"/>
  </r>
  <r>
    <x v="1"/>
    <x v="14"/>
    <x v="5"/>
    <x v="3"/>
    <x v="21"/>
  </r>
  <r>
    <x v="1"/>
    <x v="14"/>
    <x v="5"/>
    <x v="0"/>
    <x v="0"/>
  </r>
  <r>
    <x v="1"/>
    <x v="15"/>
    <x v="5"/>
    <x v="1"/>
    <x v="101"/>
  </r>
  <r>
    <x v="1"/>
    <x v="15"/>
    <x v="5"/>
    <x v="2"/>
    <x v="29"/>
  </r>
  <r>
    <x v="1"/>
    <x v="15"/>
    <x v="5"/>
    <x v="3"/>
    <x v="162"/>
  </r>
  <r>
    <x v="1"/>
    <x v="15"/>
    <x v="5"/>
    <x v="0"/>
    <x v="0"/>
  </r>
  <r>
    <x v="1"/>
    <x v="15"/>
    <x v="5"/>
    <x v="1"/>
    <x v="101"/>
  </r>
  <r>
    <x v="1"/>
    <x v="15"/>
    <x v="5"/>
    <x v="2"/>
    <x v="29"/>
  </r>
  <r>
    <x v="1"/>
    <x v="15"/>
    <x v="5"/>
    <x v="3"/>
    <x v="162"/>
  </r>
  <r>
    <x v="1"/>
    <x v="16"/>
    <x v="5"/>
    <x v="1"/>
    <x v="23"/>
  </r>
  <r>
    <x v="1"/>
    <x v="16"/>
    <x v="5"/>
    <x v="2"/>
    <x v="42"/>
  </r>
  <r>
    <x v="1"/>
    <x v="16"/>
    <x v="5"/>
    <x v="3"/>
    <x v="126"/>
  </r>
  <r>
    <x v="1"/>
    <x v="16"/>
    <x v="5"/>
    <x v="0"/>
    <x v="0"/>
  </r>
  <r>
    <x v="1"/>
    <x v="16"/>
    <x v="5"/>
    <x v="1"/>
    <x v="23"/>
  </r>
  <r>
    <x v="1"/>
    <x v="16"/>
    <x v="5"/>
    <x v="2"/>
    <x v="42"/>
  </r>
  <r>
    <x v="1"/>
    <x v="16"/>
    <x v="5"/>
    <x v="3"/>
    <x v="126"/>
  </r>
  <r>
    <x v="1"/>
    <x v="17"/>
    <x v="5"/>
    <x v="1"/>
    <x v="86"/>
  </r>
  <r>
    <x v="1"/>
    <x v="17"/>
    <x v="5"/>
    <x v="2"/>
    <x v="2"/>
  </r>
  <r>
    <x v="1"/>
    <x v="17"/>
    <x v="5"/>
    <x v="3"/>
    <x v="132"/>
  </r>
  <r>
    <x v="1"/>
    <x v="17"/>
    <x v="5"/>
    <x v="0"/>
    <x v="0"/>
  </r>
  <r>
    <x v="1"/>
    <x v="17"/>
    <x v="5"/>
    <x v="1"/>
    <x v="86"/>
  </r>
  <r>
    <x v="1"/>
    <x v="17"/>
    <x v="5"/>
    <x v="2"/>
    <x v="2"/>
  </r>
  <r>
    <x v="1"/>
    <x v="17"/>
    <x v="5"/>
    <x v="3"/>
    <x v="132"/>
  </r>
  <r>
    <x v="1"/>
    <x v="18"/>
    <x v="5"/>
    <x v="1"/>
    <x v="131"/>
  </r>
  <r>
    <x v="1"/>
    <x v="18"/>
    <x v="5"/>
    <x v="2"/>
    <x v="25"/>
  </r>
  <r>
    <x v="1"/>
    <x v="18"/>
    <x v="5"/>
    <x v="3"/>
    <x v="83"/>
  </r>
  <r>
    <x v="1"/>
    <x v="18"/>
    <x v="5"/>
    <x v="0"/>
    <x v="0"/>
  </r>
  <r>
    <x v="1"/>
    <x v="18"/>
    <x v="5"/>
    <x v="1"/>
    <x v="131"/>
  </r>
  <r>
    <x v="1"/>
    <x v="18"/>
    <x v="5"/>
    <x v="2"/>
    <x v="25"/>
  </r>
  <r>
    <x v="1"/>
    <x v="18"/>
    <x v="5"/>
    <x v="3"/>
    <x v="83"/>
  </r>
  <r>
    <x v="1"/>
    <x v="19"/>
    <x v="5"/>
    <x v="1"/>
    <x v="85"/>
  </r>
  <r>
    <x v="1"/>
    <x v="19"/>
    <x v="5"/>
    <x v="2"/>
    <x v="13"/>
  </r>
  <r>
    <x v="1"/>
    <x v="19"/>
    <x v="5"/>
    <x v="3"/>
    <x v="110"/>
  </r>
  <r>
    <x v="1"/>
    <x v="19"/>
    <x v="5"/>
    <x v="0"/>
    <x v="0"/>
  </r>
  <r>
    <x v="1"/>
    <x v="19"/>
    <x v="5"/>
    <x v="1"/>
    <x v="85"/>
  </r>
  <r>
    <x v="1"/>
    <x v="19"/>
    <x v="5"/>
    <x v="2"/>
    <x v="13"/>
  </r>
  <r>
    <x v="1"/>
    <x v="19"/>
    <x v="5"/>
    <x v="3"/>
    <x v="110"/>
  </r>
  <r>
    <x v="1"/>
    <x v="19"/>
    <x v="5"/>
    <x v="0"/>
    <x v="0"/>
  </r>
  <r>
    <x v="1"/>
    <x v="20"/>
    <x v="5"/>
    <x v="1"/>
    <x v="86"/>
  </r>
  <r>
    <x v="1"/>
    <x v="20"/>
    <x v="5"/>
    <x v="2"/>
    <x v="23"/>
  </r>
  <r>
    <x v="1"/>
    <x v="20"/>
    <x v="5"/>
    <x v="3"/>
    <x v="34"/>
  </r>
  <r>
    <x v="1"/>
    <x v="20"/>
    <x v="5"/>
    <x v="0"/>
    <x v="0"/>
  </r>
  <r>
    <x v="1"/>
    <x v="20"/>
    <x v="5"/>
    <x v="1"/>
    <x v="86"/>
  </r>
  <r>
    <x v="1"/>
    <x v="20"/>
    <x v="5"/>
    <x v="2"/>
    <x v="23"/>
  </r>
  <r>
    <x v="1"/>
    <x v="20"/>
    <x v="5"/>
    <x v="3"/>
    <x v="34"/>
  </r>
  <r>
    <x v="1"/>
    <x v="21"/>
    <x v="5"/>
    <x v="1"/>
    <x v="111"/>
  </r>
  <r>
    <x v="1"/>
    <x v="21"/>
    <x v="5"/>
    <x v="2"/>
    <x v="16"/>
  </r>
  <r>
    <x v="1"/>
    <x v="21"/>
    <x v="5"/>
    <x v="3"/>
    <x v="51"/>
  </r>
  <r>
    <x v="1"/>
    <x v="21"/>
    <x v="5"/>
    <x v="0"/>
    <x v="0"/>
  </r>
  <r>
    <x v="1"/>
    <x v="21"/>
    <x v="5"/>
    <x v="1"/>
    <x v="111"/>
  </r>
  <r>
    <x v="1"/>
    <x v="21"/>
    <x v="5"/>
    <x v="2"/>
    <x v="16"/>
  </r>
  <r>
    <x v="1"/>
    <x v="21"/>
    <x v="5"/>
    <x v="3"/>
    <x v="51"/>
  </r>
  <r>
    <x v="1"/>
    <x v="22"/>
    <x v="5"/>
    <x v="1"/>
    <x v="29"/>
  </r>
  <r>
    <x v="1"/>
    <x v="22"/>
    <x v="5"/>
    <x v="2"/>
    <x v="2"/>
  </r>
  <r>
    <x v="1"/>
    <x v="22"/>
    <x v="5"/>
    <x v="3"/>
    <x v="52"/>
  </r>
  <r>
    <x v="1"/>
    <x v="22"/>
    <x v="5"/>
    <x v="0"/>
    <x v="0"/>
  </r>
  <r>
    <x v="1"/>
    <x v="22"/>
    <x v="5"/>
    <x v="1"/>
    <x v="29"/>
  </r>
  <r>
    <x v="1"/>
    <x v="22"/>
    <x v="5"/>
    <x v="2"/>
    <x v="2"/>
  </r>
  <r>
    <x v="1"/>
    <x v="22"/>
    <x v="5"/>
    <x v="3"/>
    <x v="52"/>
  </r>
  <r>
    <x v="1"/>
    <x v="23"/>
    <x v="5"/>
    <x v="1"/>
    <x v="107"/>
  </r>
  <r>
    <x v="1"/>
    <x v="23"/>
    <x v="5"/>
    <x v="2"/>
    <x v="25"/>
  </r>
  <r>
    <x v="1"/>
    <x v="23"/>
    <x v="5"/>
    <x v="3"/>
    <x v="54"/>
  </r>
  <r>
    <x v="1"/>
    <x v="23"/>
    <x v="5"/>
    <x v="0"/>
    <x v="0"/>
  </r>
  <r>
    <x v="1"/>
    <x v="23"/>
    <x v="5"/>
    <x v="1"/>
    <x v="107"/>
  </r>
  <r>
    <x v="1"/>
    <x v="23"/>
    <x v="5"/>
    <x v="2"/>
    <x v="25"/>
  </r>
  <r>
    <x v="1"/>
    <x v="23"/>
    <x v="5"/>
    <x v="3"/>
    <x v="54"/>
  </r>
  <r>
    <x v="1"/>
    <x v="24"/>
    <x v="5"/>
    <x v="1"/>
    <x v="134"/>
  </r>
  <r>
    <x v="1"/>
    <x v="24"/>
    <x v="5"/>
    <x v="2"/>
    <x v="13"/>
  </r>
  <r>
    <x v="1"/>
    <x v="24"/>
    <x v="5"/>
    <x v="3"/>
    <x v="217"/>
  </r>
  <r>
    <x v="1"/>
    <x v="24"/>
    <x v="5"/>
    <x v="0"/>
    <x v="0"/>
  </r>
  <r>
    <x v="1"/>
    <x v="24"/>
    <x v="5"/>
    <x v="1"/>
    <x v="134"/>
  </r>
  <r>
    <x v="1"/>
    <x v="24"/>
    <x v="5"/>
    <x v="2"/>
    <x v="13"/>
  </r>
  <r>
    <x v="1"/>
    <x v="24"/>
    <x v="5"/>
    <x v="3"/>
    <x v="217"/>
  </r>
  <r>
    <x v="1"/>
    <x v="25"/>
    <x v="5"/>
    <x v="1"/>
    <x v="44"/>
  </r>
  <r>
    <x v="1"/>
    <x v="25"/>
    <x v="5"/>
    <x v="2"/>
    <x v="16"/>
  </r>
  <r>
    <x v="1"/>
    <x v="25"/>
    <x v="5"/>
    <x v="3"/>
    <x v="147"/>
  </r>
  <r>
    <x v="1"/>
    <x v="25"/>
    <x v="5"/>
    <x v="0"/>
    <x v="0"/>
  </r>
  <r>
    <x v="1"/>
    <x v="25"/>
    <x v="5"/>
    <x v="1"/>
    <x v="44"/>
  </r>
  <r>
    <x v="1"/>
    <x v="25"/>
    <x v="5"/>
    <x v="2"/>
    <x v="16"/>
  </r>
  <r>
    <x v="1"/>
    <x v="25"/>
    <x v="5"/>
    <x v="3"/>
    <x v="147"/>
  </r>
  <r>
    <x v="1"/>
    <x v="26"/>
    <x v="5"/>
    <x v="1"/>
    <x v="35"/>
  </r>
  <r>
    <x v="1"/>
    <x v="26"/>
    <x v="5"/>
    <x v="2"/>
    <x v="25"/>
  </r>
  <r>
    <x v="1"/>
    <x v="26"/>
    <x v="5"/>
    <x v="3"/>
    <x v="75"/>
  </r>
  <r>
    <x v="1"/>
    <x v="26"/>
    <x v="5"/>
    <x v="0"/>
    <x v="0"/>
  </r>
  <r>
    <x v="1"/>
    <x v="26"/>
    <x v="5"/>
    <x v="1"/>
    <x v="35"/>
  </r>
  <r>
    <x v="1"/>
    <x v="26"/>
    <x v="5"/>
    <x v="2"/>
    <x v="25"/>
  </r>
  <r>
    <x v="1"/>
    <x v="26"/>
    <x v="5"/>
    <x v="3"/>
    <x v="75"/>
  </r>
  <r>
    <x v="1"/>
    <x v="27"/>
    <x v="5"/>
    <x v="1"/>
    <x v="79"/>
  </r>
  <r>
    <x v="1"/>
    <x v="27"/>
    <x v="5"/>
    <x v="2"/>
    <x v="7"/>
  </r>
  <r>
    <x v="1"/>
    <x v="27"/>
    <x v="5"/>
    <x v="3"/>
    <x v="194"/>
  </r>
  <r>
    <x v="1"/>
    <x v="27"/>
    <x v="5"/>
    <x v="0"/>
    <x v="0"/>
  </r>
  <r>
    <x v="1"/>
    <x v="27"/>
    <x v="5"/>
    <x v="1"/>
    <x v="79"/>
  </r>
  <r>
    <x v="1"/>
    <x v="27"/>
    <x v="5"/>
    <x v="2"/>
    <x v="7"/>
  </r>
  <r>
    <x v="1"/>
    <x v="27"/>
    <x v="5"/>
    <x v="3"/>
    <x v="194"/>
  </r>
  <r>
    <x v="1"/>
    <x v="28"/>
    <x v="5"/>
    <x v="1"/>
    <x v="128"/>
  </r>
  <r>
    <x v="1"/>
    <x v="28"/>
    <x v="5"/>
    <x v="2"/>
    <x v="25"/>
  </r>
  <r>
    <x v="1"/>
    <x v="28"/>
    <x v="5"/>
    <x v="3"/>
    <x v="85"/>
  </r>
  <r>
    <x v="1"/>
    <x v="28"/>
    <x v="5"/>
    <x v="0"/>
    <x v="0"/>
  </r>
  <r>
    <x v="1"/>
    <x v="28"/>
    <x v="5"/>
    <x v="1"/>
    <x v="128"/>
  </r>
  <r>
    <x v="1"/>
    <x v="28"/>
    <x v="5"/>
    <x v="2"/>
    <x v="25"/>
  </r>
  <r>
    <x v="1"/>
    <x v="28"/>
    <x v="5"/>
    <x v="3"/>
    <x v="85"/>
  </r>
  <r>
    <x v="1"/>
    <x v="29"/>
    <x v="5"/>
    <x v="1"/>
    <x v="60"/>
  </r>
  <r>
    <x v="1"/>
    <x v="29"/>
    <x v="5"/>
    <x v="2"/>
    <x v="23"/>
  </r>
  <r>
    <x v="1"/>
    <x v="29"/>
    <x v="5"/>
    <x v="3"/>
    <x v="178"/>
  </r>
  <r>
    <x v="1"/>
    <x v="29"/>
    <x v="5"/>
    <x v="0"/>
    <x v="0"/>
  </r>
  <r>
    <x v="1"/>
    <x v="29"/>
    <x v="5"/>
    <x v="1"/>
    <x v="60"/>
  </r>
  <r>
    <x v="1"/>
    <x v="29"/>
    <x v="5"/>
    <x v="2"/>
    <x v="23"/>
  </r>
  <r>
    <x v="1"/>
    <x v="29"/>
    <x v="5"/>
    <x v="3"/>
    <x v="178"/>
  </r>
  <r>
    <x v="1"/>
    <x v="0"/>
    <x v="6"/>
    <x v="0"/>
    <x v="0"/>
  </r>
  <r>
    <x v="1"/>
    <x v="0"/>
    <x v="6"/>
    <x v="1"/>
    <x v="100"/>
  </r>
  <r>
    <x v="1"/>
    <x v="0"/>
    <x v="6"/>
    <x v="2"/>
    <x v="29"/>
  </r>
  <r>
    <x v="1"/>
    <x v="0"/>
    <x v="6"/>
    <x v="3"/>
    <x v="49"/>
  </r>
  <r>
    <x v="1"/>
    <x v="0"/>
    <x v="6"/>
    <x v="0"/>
    <x v="0"/>
  </r>
  <r>
    <x v="1"/>
    <x v="0"/>
    <x v="6"/>
    <x v="1"/>
    <x v="100"/>
  </r>
  <r>
    <x v="1"/>
    <x v="0"/>
    <x v="6"/>
    <x v="2"/>
    <x v="29"/>
  </r>
  <r>
    <x v="1"/>
    <x v="0"/>
    <x v="6"/>
    <x v="3"/>
    <x v="49"/>
  </r>
  <r>
    <x v="1"/>
    <x v="0"/>
    <x v="6"/>
    <x v="0"/>
    <x v="0"/>
  </r>
  <r>
    <x v="1"/>
    <x v="1"/>
    <x v="6"/>
    <x v="1"/>
    <x v="39"/>
  </r>
  <r>
    <x v="1"/>
    <x v="1"/>
    <x v="6"/>
    <x v="2"/>
    <x v="19"/>
  </r>
  <r>
    <x v="1"/>
    <x v="1"/>
    <x v="6"/>
    <x v="3"/>
    <x v="210"/>
  </r>
  <r>
    <x v="1"/>
    <x v="1"/>
    <x v="6"/>
    <x v="0"/>
    <x v="0"/>
  </r>
  <r>
    <x v="1"/>
    <x v="1"/>
    <x v="6"/>
    <x v="1"/>
    <x v="39"/>
  </r>
  <r>
    <x v="1"/>
    <x v="1"/>
    <x v="6"/>
    <x v="2"/>
    <x v="19"/>
  </r>
  <r>
    <x v="1"/>
    <x v="1"/>
    <x v="6"/>
    <x v="3"/>
    <x v="210"/>
  </r>
  <r>
    <x v="1"/>
    <x v="2"/>
    <x v="6"/>
    <x v="1"/>
    <x v="140"/>
  </r>
  <r>
    <x v="1"/>
    <x v="2"/>
    <x v="6"/>
    <x v="2"/>
    <x v="2"/>
  </r>
  <r>
    <x v="1"/>
    <x v="2"/>
    <x v="6"/>
    <x v="3"/>
    <x v="28"/>
  </r>
  <r>
    <x v="1"/>
    <x v="2"/>
    <x v="6"/>
    <x v="0"/>
    <x v="0"/>
  </r>
  <r>
    <x v="1"/>
    <x v="2"/>
    <x v="6"/>
    <x v="1"/>
    <x v="140"/>
  </r>
  <r>
    <x v="1"/>
    <x v="2"/>
    <x v="6"/>
    <x v="2"/>
    <x v="2"/>
  </r>
  <r>
    <x v="1"/>
    <x v="2"/>
    <x v="6"/>
    <x v="3"/>
    <x v="28"/>
  </r>
  <r>
    <x v="1"/>
    <x v="3"/>
    <x v="6"/>
    <x v="1"/>
    <x v="29"/>
  </r>
  <r>
    <x v="1"/>
    <x v="3"/>
    <x v="6"/>
    <x v="2"/>
    <x v="23"/>
  </r>
  <r>
    <x v="1"/>
    <x v="3"/>
    <x v="6"/>
    <x v="3"/>
    <x v="49"/>
  </r>
  <r>
    <x v="1"/>
    <x v="3"/>
    <x v="6"/>
    <x v="0"/>
    <x v="0"/>
  </r>
  <r>
    <x v="1"/>
    <x v="3"/>
    <x v="6"/>
    <x v="1"/>
    <x v="29"/>
  </r>
  <r>
    <x v="1"/>
    <x v="3"/>
    <x v="6"/>
    <x v="2"/>
    <x v="23"/>
  </r>
  <r>
    <x v="1"/>
    <x v="3"/>
    <x v="6"/>
    <x v="3"/>
    <x v="49"/>
  </r>
  <r>
    <x v="1"/>
    <x v="3"/>
    <x v="6"/>
    <x v="0"/>
    <x v="0"/>
  </r>
  <r>
    <x v="1"/>
    <x v="4"/>
    <x v="6"/>
    <x v="1"/>
    <x v="106"/>
  </r>
  <r>
    <x v="1"/>
    <x v="4"/>
    <x v="6"/>
    <x v="2"/>
    <x v="42"/>
  </r>
  <r>
    <x v="1"/>
    <x v="4"/>
    <x v="6"/>
    <x v="3"/>
    <x v="153"/>
  </r>
  <r>
    <x v="1"/>
    <x v="4"/>
    <x v="6"/>
    <x v="0"/>
    <x v="0"/>
  </r>
  <r>
    <x v="1"/>
    <x v="4"/>
    <x v="6"/>
    <x v="1"/>
    <x v="106"/>
  </r>
  <r>
    <x v="1"/>
    <x v="4"/>
    <x v="6"/>
    <x v="2"/>
    <x v="42"/>
  </r>
  <r>
    <x v="1"/>
    <x v="4"/>
    <x v="6"/>
    <x v="3"/>
    <x v="153"/>
  </r>
  <r>
    <x v="1"/>
    <x v="5"/>
    <x v="6"/>
    <x v="1"/>
    <x v="88"/>
  </r>
  <r>
    <x v="1"/>
    <x v="5"/>
    <x v="6"/>
    <x v="2"/>
    <x v="16"/>
  </r>
  <r>
    <x v="1"/>
    <x v="5"/>
    <x v="6"/>
    <x v="3"/>
    <x v="43"/>
  </r>
  <r>
    <x v="1"/>
    <x v="5"/>
    <x v="6"/>
    <x v="0"/>
    <x v="0"/>
  </r>
  <r>
    <x v="1"/>
    <x v="5"/>
    <x v="6"/>
    <x v="1"/>
    <x v="88"/>
  </r>
  <r>
    <x v="1"/>
    <x v="5"/>
    <x v="6"/>
    <x v="2"/>
    <x v="16"/>
  </r>
  <r>
    <x v="1"/>
    <x v="5"/>
    <x v="6"/>
    <x v="3"/>
    <x v="43"/>
  </r>
  <r>
    <x v="1"/>
    <x v="6"/>
    <x v="6"/>
    <x v="1"/>
    <x v="3"/>
  </r>
  <r>
    <x v="1"/>
    <x v="6"/>
    <x v="6"/>
    <x v="2"/>
    <x v="19"/>
  </r>
  <r>
    <x v="1"/>
    <x v="6"/>
    <x v="6"/>
    <x v="3"/>
    <x v="14"/>
  </r>
  <r>
    <x v="1"/>
    <x v="6"/>
    <x v="6"/>
    <x v="0"/>
    <x v="0"/>
  </r>
  <r>
    <x v="1"/>
    <x v="6"/>
    <x v="6"/>
    <x v="1"/>
    <x v="3"/>
  </r>
  <r>
    <x v="1"/>
    <x v="6"/>
    <x v="6"/>
    <x v="2"/>
    <x v="19"/>
  </r>
  <r>
    <x v="1"/>
    <x v="6"/>
    <x v="6"/>
    <x v="3"/>
    <x v="14"/>
  </r>
  <r>
    <x v="1"/>
    <x v="7"/>
    <x v="6"/>
    <x v="1"/>
    <x v="48"/>
  </r>
  <r>
    <x v="1"/>
    <x v="7"/>
    <x v="6"/>
    <x v="2"/>
    <x v="42"/>
  </r>
  <r>
    <x v="1"/>
    <x v="7"/>
    <x v="6"/>
    <x v="3"/>
    <x v="219"/>
  </r>
  <r>
    <x v="1"/>
    <x v="7"/>
    <x v="6"/>
    <x v="0"/>
    <x v="0"/>
  </r>
  <r>
    <x v="1"/>
    <x v="7"/>
    <x v="6"/>
    <x v="1"/>
    <x v="48"/>
  </r>
  <r>
    <x v="1"/>
    <x v="7"/>
    <x v="6"/>
    <x v="2"/>
    <x v="42"/>
  </r>
  <r>
    <x v="1"/>
    <x v="7"/>
    <x v="6"/>
    <x v="3"/>
    <x v="219"/>
  </r>
  <r>
    <x v="1"/>
    <x v="8"/>
    <x v="6"/>
    <x v="1"/>
    <x v="137"/>
  </r>
  <r>
    <x v="1"/>
    <x v="8"/>
    <x v="6"/>
    <x v="2"/>
    <x v="29"/>
  </r>
  <r>
    <x v="1"/>
    <x v="8"/>
    <x v="6"/>
    <x v="3"/>
    <x v="37"/>
  </r>
  <r>
    <x v="1"/>
    <x v="8"/>
    <x v="6"/>
    <x v="0"/>
    <x v="0"/>
  </r>
  <r>
    <x v="1"/>
    <x v="8"/>
    <x v="6"/>
    <x v="1"/>
    <x v="137"/>
  </r>
  <r>
    <x v="1"/>
    <x v="8"/>
    <x v="6"/>
    <x v="2"/>
    <x v="29"/>
  </r>
  <r>
    <x v="1"/>
    <x v="8"/>
    <x v="6"/>
    <x v="3"/>
    <x v="37"/>
  </r>
  <r>
    <x v="1"/>
    <x v="9"/>
    <x v="6"/>
    <x v="1"/>
    <x v="138"/>
  </r>
  <r>
    <x v="1"/>
    <x v="9"/>
    <x v="6"/>
    <x v="2"/>
    <x v="42"/>
  </r>
  <r>
    <x v="1"/>
    <x v="9"/>
    <x v="6"/>
    <x v="3"/>
    <x v="23"/>
  </r>
  <r>
    <x v="1"/>
    <x v="9"/>
    <x v="6"/>
    <x v="0"/>
    <x v="0"/>
  </r>
  <r>
    <x v="1"/>
    <x v="9"/>
    <x v="6"/>
    <x v="1"/>
    <x v="138"/>
  </r>
  <r>
    <x v="1"/>
    <x v="9"/>
    <x v="6"/>
    <x v="2"/>
    <x v="42"/>
  </r>
  <r>
    <x v="1"/>
    <x v="9"/>
    <x v="6"/>
    <x v="3"/>
    <x v="23"/>
  </r>
  <r>
    <x v="1"/>
    <x v="10"/>
    <x v="6"/>
    <x v="1"/>
    <x v="21"/>
  </r>
  <r>
    <x v="1"/>
    <x v="10"/>
    <x v="6"/>
    <x v="2"/>
    <x v="42"/>
  </r>
  <r>
    <x v="1"/>
    <x v="10"/>
    <x v="6"/>
    <x v="3"/>
    <x v="145"/>
  </r>
  <r>
    <x v="1"/>
    <x v="10"/>
    <x v="6"/>
    <x v="0"/>
    <x v="0"/>
  </r>
  <r>
    <x v="1"/>
    <x v="10"/>
    <x v="6"/>
    <x v="1"/>
    <x v="21"/>
  </r>
  <r>
    <x v="1"/>
    <x v="10"/>
    <x v="6"/>
    <x v="2"/>
    <x v="42"/>
  </r>
  <r>
    <x v="1"/>
    <x v="10"/>
    <x v="6"/>
    <x v="3"/>
    <x v="145"/>
  </r>
  <r>
    <x v="1"/>
    <x v="11"/>
    <x v="6"/>
    <x v="1"/>
    <x v="115"/>
  </r>
  <r>
    <x v="1"/>
    <x v="11"/>
    <x v="6"/>
    <x v="2"/>
    <x v="25"/>
  </r>
  <r>
    <x v="1"/>
    <x v="11"/>
    <x v="6"/>
    <x v="3"/>
    <x v="43"/>
  </r>
  <r>
    <x v="1"/>
    <x v="11"/>
    <x v="6"/>
    <x v="0"/>
    <x v="0"/>
  </r>
  <r>
    <x v="1"/>
    <x v="11"/>
    <x v="6"/>
    <x v="1"/>
    <x v="115"/>
  </r>
  <r>
    <x v="1"/>
    <x v="11"/>
    <x v="6"/>
    <x v="2"/>
    <x v="25"/>
  </r>
  <r>
    <x v="1"/>
    <x v="11"/>
    <x v="6"/>
    <x v="3"/>
    <x v="43"/>
  </r>
  <r>
    <x v="1"/>
    <x v="12"/>
    <x v="6"/>
    <x v="1"/>
    <x v="46"/>
  </r>
  <r>
    <x v="1"/>
    <x v="12"/>
    <x v="6"/>
    <x v="2"/>
    <x v="13"/>
  </r>
  <r>
    <x v="1"/>
    <x v="12"/>
    <x v="6"/>
    <x v="3"/>
    <x v="127"/>
  </r>
  <r>
    <x v="1"/>
    <x v="12"/>
    <x v="6"/>
    <x v="0"/>
    <x v="0"/>
  </r>
  <r>
    <x v="1"/>
    <x v="12"/>
    <x v="6"/>
    <x v="1"/>
    <x v="46"/>
  </r>
  <r>
    <x v="1"/>
    <x v="12"/>
    <x v="6"/>
    <x v="2"/>
    <x v="13"/>
  </r>
  <r>
    <x v="1"/>
    <x v="12"/>
    <x v="6"/>
    <x v="3"/>
    <x v="127"/>
  </r>
  <r>
    <x v="1"/>
    <x v="13"/>
    <x v="6"/>
    <x v="1"/>
    <x v="117"/>
  </r>
  <r>
    <x v="1"/>
    <x v="13"/>
    <x v="6"/>
    <x v="2"/>
    <x v="29"/>
  </r>
  <r>
    <x v="1"/>
    <x v="13"/>
    <x v="6"/>
    <x v="3"/>
    <x v="220"/>
  </r>
  <r>
    <x v="1"/>
    <x v="13"/>
    <x v="6"/>
    <x v="0"/>
    <x v="0"/>
  </r>
  <r>
    <x v="1"/>
    <x v="13"/>
    <x v="6"/>
    <x v="1"/>
    <x v="117"/>
  </r>
  <r>
    <x v="1"/>
    <x v="13"/>
    <x v="6"/>
    <x v="2"/>
    <x v="29"/>
  </r>
  <r>
    <x v="1"/>
    <x v="13"/>
    <x v="6"/>
    <x v="3"/>
    <x v="220"/>
  </r>
  <r>
    <x v="1"/>
    <x v="14"/>
    <x v="6"/>
    <x v="1"/>
    <x v="31"/>
  </r>
  <r>
    <x v="1"/>
    <x v="14"/>
    <x v="6"/>
    <x v="2"/>
    <x v="19"/>
  </r>
  <r>
    <x v="1"/>
    <x v="14"/>
    <x v="6"/>
    <x v="3"/>
    <x v="60"/>
  </r>
  <r>
    <x v="1"/>
    <x v="14"/>
    <x v="6"/>
    <x v="0"/>
    <x v="0"/>
  </r>
  <r>
    <x v="1"/>
    <x v="14"/>
    <x v="6"/>
    <x v="0"/>
    <x v="0"/>
  </r>
  <r>
    <x v="1"/>
    <x v="14"/>
    <x v="6"/>
    <x v="1"/>
    <x v="31"/>
  </r>
  <r>
    <x v="1"/>
    <x v="14"/>
    <x v="6"/>
    <x v="2"/>
    <x v="19"/>
  </r>
  <r>
    <x v="1"/>
    <x v="14"/>
    <x v="6"/>
    <x v="3"/>
    <x v="60"/>
  </r>
  <r>
    <x v="1"/>
    <x v="14"/>
    <x v="6"/>
    <x v="0"/>
    <x v="0"/>
  </r>
  <r>
    <x v="1"/>
    <x v="15"/>
    <x v="6"/>
    <x v="1"/>
    <x v="119"/>
  </r>
  <r>
    <x v="1"/>
    <x v="15"/>
    <x v="6"/>
    <x v="2"/>
    <x v="23"/>
  </r>
  <r>
    <x v="1"/>
    <x v="15"/>
    <x v="6"/>
    <x v="3"/>
    <x v="221"/>
  </r>
  <r>
    <x v="1"/>
    <x v="15"/>
    <x v="6"/>
    <x v="0"/>
    <x v="0"/>
  </r>
  <r>
    <x v="1"/>
    <x v="15"/>
    <x v="6"/>
    <x v="1"/>
    <x v="119"/>
  </r>
  <r>
    <x v="1"/>
    <x v="15"/>
    <x v="6"/>
    <x v="2"/>
    <x v="23"/>
  </r>
  <r>
    <x v="1"/>
    <x v="15"/>
    <x v="6"/>
    <x v="3"/>
    <x v="221"/>
  </r>
  <r>
    <x v="1"/>
    <x v="16"/>
    <x v="6"/>
    <x v="1"/>
    <x v="88"/>
  </r>
  <r>
    <x v="1"/>
    <x v="16"/>
    <x v="6"/>
    <x v="2"/>
    <x v="10"/>
  </r>
  <r>
    <x v="1"/>
    <x v="16"/>
    <x v="6"/>
    <x v="3"/>
    <x v="125"/>
  </r>
  <r>
    <x v="1"/>
    <x v="16"/>
    <x v="6"/>
    <x v="0"/>
    <x v="0"/>
  </r>
  <r>
    <x v="1"/>
    <x v="16"/>
    <x v="6"/>
    <x v="1"/>
    <x v="88"/>
  </r>
  <r>
    <x v="1"/>
    <x v="16"/>
    <x v="6"/>
    <x v="2"/>
    <x v="10"/>
  </r>
  <r>
    <x v="1"/>
    <x v="16"/>
    <x v="6"/>
    <x v="3"/>
    <x v="125"/>
  </r>
  <r>
    <x v="1"/>
    <x v="17"/>
    <x v="6"/>
    <x v="1"/>
    <x v="24"/>
  </r>
  <r>
    <x v="1"/>
    <x v="17"/>
    <x v="6"/>
    <x v="2"/>
    <x v="23"/>
  </r>
  <r>
    <x v="1"/>
    <x v="17"/>
    <x v="6"/>
    <x v="3"/>
    <x v="151"/>
  </r>
  <r>
    <x v="1"/>
    <x v="17"/>
    <x v="6"/>
    <x v="0"/>
    <x v="0"/>
  </r>
  <r>
    <x v="1"/>
    <x v="17"/>
    <x v="6"/>
    <x v="1"/>
    <x v="24"/>
  </r>
  <r>
    <x v="1"/>
    <x v="17"/>
    <x v="6"/>
    <x v="2"/>
    <x v="23"/>
  </r>
  <r>
    <x v="1"/>
    <x v="17"/>
    <x v="6"/>
    <x v="3"/>
    <x v="151"/>
  </r>
  <r>
    <x v="1"/>
    <x v="17"/>
    <x v="6"/>
    <x v="0"/>
    <x v="0"/>
  </r>
  <r>
    <x v="1"/>
    <x v="18"/>
    <x v="6"/>
    <x v="1"/>
    <x v="138"/>
  </r>
  <r>
    <x v="1"/>
    <x v="18"/>
    <x v="6"/>
    <x v="2"/>
    <x v="29"/>
  </r>
  <r>
    <x v="1"/>
    <x v="18"/>
    <x v="6"/>
    <x v="3"/>
    <x v="197"/>
  </r>
  <r>
    <x v="1"/>
    <x v="18"/>
    <x v="6"/>
    <x v="0"/>
    <x v="0"/>
  </r>
  <r>
    <x v="1"/>
    <x v="18"/>
    <x v="6"/>
    <x v="1"/>
    <x v="138"/>
  </r>
  <r>
    <x v="1"/>
    <x v="18"/>
    <x v="6"/>
    <x v="2"/>
    <x v="29"/>
  </r>
  <r>
    <x v="1"/>
    <x v="18"/>
    <x v="6"/>
    <x v="3"/>
    <x v="197"/>
  </r>
  <r>
    <x v="1"/>
    <x v="19"/>
    <x v="6"/>
    <x v="1"/>
    <x v="22"/>
  </r>
  <r>
    <x v="1"/>
    <x v="19"/>
    <x v="6"/>
    <x v="2"/>
    <x v="13"/>
  </r>
  <r>
    <x v="1"/>
    <x v="19"/>
    <x v="6"/>
    <x v="3"/>
    <x v="197"/>
  </r>
  <r>
    <x v="1"/>
    <x v="19"/>
    <x v="6"/>
    <x v="0"/>
    <x v="0"/>
  </r>
  <r>
    <x v="1"/>
    <x v="19"/>
    <x v="6"/>
    <x v="1"/>
    <x v="22"/>
  </r>
  <r>
    <x v="1"/>
    <x v="19"/>
    <x v="6"/>
    <x v="2"/>
    <x v="13"/>
  </r>
  <r>
    <x v="1"/>
    <x v="19"/>
    <x v="6"/>
    <x v="3"/>
    <x v="197"/>
  </r>
  <r>
    <x v="1"/>
    <x v="20"/>
    <x v="6"/>
    <x v="1"/>
    <x v="117"/>
  </r>
  <r>
    <x v="1"/>
    <x v="20"/>
    <x v="6"/>
    <x v="2"/>
    <x v="19"/>
  </r>
  <r>
    <x v="1"/>
    <x v="20"/>
    <x v="6"/>
    <x v="3"/>
    <x v="155"/>
  </r>
  <r>
    <x v="1"/>
    <x v="20"/>
    <x v="6"/>
    <x v="0"/>
    <x v="0"/>
  </r>
  <r>
    <x v="1"/>
    <x v="20"/>
    <x v="6"/>
    <x v="1"/>
    <x v="117"/>
  </r>
  <r>
    <x v="1"/>
    <x v="20"/>
    <x v="6"/>
    <x v="2"/>
    <x v="19"/>
  </r>
  <r>
    <x v="1"/>
    <x v="20"/>
    <x v="6"/>
    <x v="3"/>
    <x v="155"/>
  </r>
  <r>
    <x v="1"/>
    <x v="21"/>
    <x v="6"/>
    <x v="1"/>
    <x v="13"/>
  </r>
  <r>
    <x v="1"/>
    <x v="21"/>
    <x v="6"/>
    <x v="2"/>
    <x v="7"/>
  </r>
  <r>
    <x v="1"/>
    <x v="21"/>
    <x v="6"/>
    <x v="3"/>
    <x v="185"/>
  </r>
  <r>
    <x v="1"/>
    <x v="21"/>
    <x v="6"/>
    <x v="0"/>
    <x v="0"/>
  </r>
  <r>
    <x v="1"/>
    <x v="21"/>
    <x v="6"/>
    <x v="1"/>
    <x v="13"/>
  </r>
  <r>
    <x v="1"/>
    <x v="21"/>
    <x v="6"/>
    <x v="2"/>
    <x v="7"/>
  </r>
  <r>
    <x v="1"/>
    <x v="21"/>
    <x v="6"/>
    <x v="3"/>
    <x v="185"/>
  </r>
  <r>
    <x v="1"/>
    <x v="22"/>
    <x v="6"/>
    <x v="1"/>
    <x v="95"/>
  </r>
  <r>
    <x v="1"/>
    <x v="22"/>
    <x v="6"/>
    <x v="2"/>
    <x v="29"/>
  </r>
  <r>
    <x v="1"/>
    <x v="22"/>
    <x v="6"/>
    <x v="3"/>
    <x v="66"/>
  </r>
  <r>
    <x v="1"/>
    <x v="22"/>
    <x v="6"/>
    <x v="0"/>
    <x v="0"/>
  </r>
  <r>
    <x v="1"/>
    <x v="22"/>
    <x v="6"/>
    <x v="1"/>
    <x v="95"/>
  </r>
  <r>
    <x v="1"/>
    <x v="22"/>
    <x v="6"/>
    <x v="2"/>
    <x v="29"/>
  </r>
  <r>
    <x v="1"/>
    <x v="22"/>
    <x v="6"/>
    <x v="3"/>
    <x v="66"/>
  </r>
  <r>
    <x v="1"/>
    <x v="23"/>
    <x v="6"/>
    <x v="1"/>
    <x v="19"/>
  </r>
  <r>
    <x v="1"/>
    <x v="23"/>
    <x v="6"/>
    <x v="2"/>
    <x v="19"/>
  </r>
  <r>
    <x v="1"/>
    <x v="23"/>
    <x v="6"/>
    <x v="3"/>
    <x v="36"/>
  </r>
  <r>
    <x v="1"/>
    <x v="23"/>
    <x v="6"/>
    <x v="0"/>
    <x v="0"/>
  </r>
  <r>
    <x v="1"/>
    <x v="23"/>
    <x v="6"/>
    <x v="1"/>
    <x v="19"/>
  </r>
  <r>
    <x v="1"/>
    <x v="23"/>
    <x v="6"/>
    <x v="2"/>
    <x v="19"/>
  </r>
  <r>
    <x v="1"/>
    <x v="23"/>
    <x v="6"/>
    <x v="3"/>
    <x v="36"/>
  </r>
  <r>
    <x v="1"/>
    <x v="24"/>
    <x v="6"/>
    <x v="1"/>
    <x v="114"/>
  </r>
  <r>
    <x v="1"/>
    <x v="24"/>
    <x v="6"/>
    <x v="2"/>
    <x v="13"/>
  </r>
  <r>
    <x v="1"/>
    <x v="24"/>
    <x v="6"/>
    <x v="3"/>
    <x v="175"/>
  </r>
  <r>
    <x v="1"/>
    <x v="24"/>
    <x v="6"/>
    <x v="0"/>
    <x v="0"/>
  </r>
  <r>
    <x v="1"/>
    <x v="24"/>
    <x v="6"/>
    <x v="1"/>
    <x v="114"/>
  </r>
  <r>
    <x v="1"/>
    <x v="24"/>
    <x v="6"/>
    <x v="2"/>
    <x v="13"/>
  </r>
  <r>
    <x v="1"/>
    <x v="24"/>
    <x v="6"/>
    <x v="3"/>
    <x v="175"/>
  </r>
  <r>
    <x v="1"/>
    <x v="25"/>
    <x v="6"/>
    <x v="1"/>
    <x v="87"/>
  </r>
  <r>
    <x v="1"/>
    <x v="25"/>
    <x v="6"/>
    <x v="2"/>
    <x v="29"/>
  </r>
  <r>
    <x v="1"/>
    <x v="25"/>
    <x v="6"/>
    <x v="3"/>
    <x v="222"/>
  </r>
  <r>
    <x v="1"/>
    <x v="25"/>
    <x v="6"/>
    <x v="0"/>
    <x v="0"/>
  </r>
  <r>
    <x v="1"/>
    <x v="25"/>
    <x v="6"/>
    <x v="1"/>
    <x v="87"/>
  </r>
  <r>
    <x v="1"/>
    <x v="25"/>
    <x v="6"/>
    <x v="2"/>
    <x v="29"/>
  </r>
  <r>
    <x v="1"/>
    <x v="25"/>
    <x v="6"/>
    <x v="3"/>
    <x v="222"/>
  </r>
  <r>
    <x v="1"/>
    <x v="26"/>
    <x v="6"/>
    <x v="1"/>
    <x v="117"/>
  </r>
  <r>
    <x v="1"/>
    <x v="26"/>
    <x v="6"/>
    <x v="2"/>
    <x v="19"/>
  </r>
  <r>
    <x v="1"/>
    <x v="26"/>
    <x v="6"/>
    <x v="3"/>
    <x v="159"/>
  </r>
  <r>
    <x v="1"/>
    <x v="26"/>
    <x v="6"/>
    <x v="0"/>
    <x v="0"/>
  </r>
  <r>
    <x v="1"/>
    <x v="26"/>
    <x v="6"/>
    <x v="1"/>
    <x v="117"/>
  </r>
  <r>
    <x v="1"/>
    <x v="26"/>
    <x v="6"/>
    <x v="2"/>
    <x v="19"/>
  </r>
  <r>
    <x v="1"/>
    <x v="26"/>
    <x v="6"/>
    <x v="3"/>
    <x v="159"/>
  </r>
  <r>
    <x v="1"/>
    <x v="27"/>
    <x v="6"/>
    <x v="1"/>
    <x v="6"/>
  </r>
  <r>
    <x v="1"/>
    <x v="27"/>
    <x v="6"/>
    <x v="2"/>
    <x v="19"/>
  </r>
  <r>
    <x v="1"/>
    <x v="27"/>
    <x v="6"/>
    <x v="3"/>
    <x v="91"/>
  </r>
  <r>
    <x v="1"/>
    <x v="27"/>
    <x v="6"/>
    <x v="0"/>
    <x v="0"/>
  </r>
  <r>
    <x v="1"/>
    <x v="27"/>
    <x v="6"/>
    <x v="1"/>
    <x v="6"/>
  </r>
  <r>
    <x v="1"/>
    <x v="27"/>
    <x v="6"/>
    <x v="2"/>
    <x v="19"/>
  </r>
  <r>
    <x v="1"/>
    <x v="27"/>
    <x v="6"/>
    <x v="3"/>
    <x v="91"/>
  </r>
  <r>
    <x v="1"/>
    <x v="28"/>
    <x v="6"/>
    <x v="1"/>
    <x v="198"/>
  </r>
  <r>
    <x v="1"/>
    <x v="28"/>
    <x v="6"/>
    <x v="2"/>
    <x v="19"/>
  </r>
  <r>
    <x v="1"/>
    <x v="28"/>
    <x v="6"/>
    <x v="3"/>
    <x v="55"/>
  </r>
  <r>
    <x v="1"/>
    <x v="28"/>
    <x v="6"/>
    <x v="0"/>
    <x v="0"/>
  </r>
  <r>
    <x v="1"/>
    <x v="28"/>
    <x v="6"/>
    <x v="1"/>
    <x v="198"/>
  </r>
  <r>
    <x v="1"/>
    <x v="28"/>
    <x v="6"/>
    <x v="2"/>
    <x v="19"/>
  </r>
  <r>
    <x v="1"/>
    <x v="28"/>
    <x v="6"/>
    <x v="3"/>
    <x v="55"/>
  </r>
  <r>
    <x v="1"/>
    <x v="29"/>
    <x v="6"/>
    <x v="1"/>
    <x v="105"/>
  </r>
  <r>
    <x v="1"/>
    <x v="29"/>
    <x v="6"/>
    <x v="2"/>
    <x v="29"/>
  </r>
  <r>
    <x v="1"/>
    <x v="29"/>
    <x v="6"/>
    <x v="3"/>
    <x v="136"/>
  </r>
  <r>
    <x v="1"/>
    <x v="29"/>
    <x v="6"/>
    <x v="0"/>
    <x v="0"/>
  </r>
  <r>
    <x v="1"/>
    <x v="29"/>
    <x v="6"/>
    <x v="1"/>
    <x v="105"/>
  </r>
  <r>
    <x v="1"/>
    <x v="29"/>
    <x v="6"/>
    <x v="2"/>
    <x v="29"/>
  </r>
  <r>
    <x v="1"/>
    <x v="29"/>
    <x v="6"/>
    <x v="3"/>
    <x v="136"/>
  </r>
  <r>
    <x v="1"/>
    <x v="30"/>
    <x v="6"/>
    <x v="1"/>
    <x v="198"/>
  </r>
  <r>
    <x v="1"/>
    <x v="30"/>
    <x v="6"/>
    <x v="2"/>
    <x v="16"/>
  </r>
  <r>
    <x v="1"/>
    <x v="30"/>
    <x v="6"/>
    <x v="3"/>
    <x v="62"/>
  </r>
  <r>
    <x v="1"/>
    <x v="30"/>
    <x v="6"/>
    <x v="0"/>
    <x v="0"/>
  </r>
  <r>
    <x v="1"/>
    <x v="30"/>
    <x v="6"/>
    <x v="1"/>
    <x v="198"/>
  </r>
  <r>
    <x v="1"/>
    <x v="30"/>
    <x v="6"/>
    <x v="2"/>
    <x v="16"/>
  </r>
  <r>
    <x v="1"/>
    <x v="30"/>
    <x v="6"/>
    <x v="3"/>
    <x v="62"/>
  </r>
  <r>
    <x v="1"/>
    <x v="0"/>
    <x v="7"/>
    <x v="0"/>
    <x v="0"/>
  </r>
  <r>
    <x v="1"/>
    <x v="0"/>
    <x v="7"/>
    <x v="1"/>
    <x v="48"/>
  </r>
  <r>
    <x v="1"/>
    <x v="0"/>
    <x v="7"/>
    <x v="2"/>
    <x v="19"/>
  </r>
  <r>
    <x v="1"/>
    <x v="0"/>
    <x v="7"/>
    <x v="3"/>
    <x v="102"/>
  </r>
  <r>
    <x v="1"/>
    <x v="0"/>
    <x v="7"/>
    <x v="0"/>
    <x v="0"/>
  </r>
  <r>
    <x v="1"/>
    <x v="0"/>
    <x v="7"/>
    <x v="1"/>
    <x v="48"/>
  </r>
  <r>
    <x v="1"/>
    <x v="0"/>
    <x v="7"/>
    <x v="2"/>
    <x v="19"/>
  </r>
  <r>
    <x v="1"/>
    <x v="0"/>
    <x v="7"/>
    <x v="3"/>
    <x v="102"/>
  </r>
  <r>
    <x v="1"/>
    <x v="0"/>
    <x v="7"/>
    <x v="0"/>
    <x v="0"/>
  </r>
  <r>
    <x v="1"/>
    <x v="0"/>
    <x v="7"/>
    <x v="0"/>
    <x v="0"/>
  </r>
  <r>
    <x v="1"/>
    <x v="1"/>
    <x v="7"/>
    <x v="1"/>
    <x v="198"/>
  </r>
  <r>
    <x v="1"/>
    <x v="1"/>
    <x v="7"/>
    <x v="2"/>
    <x v="25"/>
  </r>
  <r>
    <x v="1"/>
    <x v="1"/>
    <x v="7"/>
    <x v="3"/>
    <x v="111"/>
  </r>
  <r>
    <x v="1"/>
    <x v="1"/>
    <x v="7"/>
    <x v="0"/>
    <x v="0"/>
  </r>
  <r>
    <x v="1"/>
    <x v="1"/>
    <x v="7"/>
    <x v="1"/>
    <x v="198"/>
  </r>
  <r>
    <x v="1"/>
    <x v="1"/>
    <x v="7"/>
    <x v="2"/>
    <x v="25"/>
  </r>
  <r>
    <x v="1"/>
    <x v="1"/>
    <x v="7"/>
    <x v="3"/>
    <x v="111"/>
  </r>
  <r>
    <x v="1"/>
    <x v="2"/>
    <x v="7"/>
    <x v="1"/>
    <x v="12"/>
  </r>
  <r>
    <x v="1"/>
    <x v="2"/>
    <x v="7"/>
    <x v="2"/>
    <x v="25"/>
  </r>
  <r>
    <x v="1"/>
    <x v="2"/>
    <x v="7"/>
    <x v="3"/>
    <x v="72"/>
  </r>
  <r>
    <x v="1"/>
    <x v="2"/>
    <x v="7"/>
    <x v="0"/>
    <x v="0"/>
  </r>
  <r>
    <x v="1"/>
    <x v="2"/>
    <x v="7"/>
    <x v="1"/>
    <x v="12"/>
  </r>
  <r>
    <x v="1"/>
    <x v="2"/>
    <x v="7"/>
    <x v="2"/>
    <x v="25"/>
  </r>
  <r>
    <x v="1"/>
    <x v="2"/>
    <x v="7"/>
    <x v="3"/>
    <x v="72"/>
  </r>
  <r>
    <x v="1"/>
    <x v="3"/>
    <x v="7"/>
    <x v="1"/>
    <x v="33"/>
  </r>
  <r>
    <x v="1"/>
    <x v="3"/>
    <x v="7"/>
    <x v="2"/>
    <x v="13"/>
  </r>
  <r>
    <x v="1"/>
    <x v="3"/>
    <x v="7"/>
    <x v="3"/>
    <x v="42"/>
  </r>
  <r>
    <x v="1"/>
    <x v="3"/>
    <x v="7"/>
    <x v="0"/>
    <x v="0"/>
  </r>
  <r>
    <x v="1"/>
    <x v="3"/>
    <x v="7"/>
    <x v="1"/>
    <x v="33"/>
  </r>
  <r>
    <x v="1"/>
    <x v="3"/>
    <x v="7"/>
    <x v="2"/>
    <x v="13"/>
  </r>
  <r>
    <x v="1"/>
    <x v="3"/>
    <x v="7"/>
    <x v="3"/>
    <x v="42"/>
  </r>
  <r>
    <x v="1"/>
    <x v="4"/>
    <x v="7"/>
    <x v="1"/>
    <x v="198"/>
  </r>
  <r>
    <x v="1"/>
    <x v="4"/>
    <x v="7"/>
    <x v="2"/>
    <x v="7"/>
  </r>
  <r>
    <x v="1"/>
    <x v="4"/>
    <x v="7"/>
    <x v="3"/>
    <x v="23"/>
  </r>
  <r>
    <x v="1"/>
    <x v="4"/>
    <x v="7"/>
    <x v="0"/>
    <x v="0"/>
  </r>
  <r>
    <x v="1"/>
    <x v="4"/>
    <x v="7"/>
    <x v="1"/>
    <x v="198"/>
  </r>
  <r>
    <x v="1"/>
    <x v="4"/>
    <x v="7"/>
    <x v="2"/>
    <x v="7"/>
  </r>
  <r>
    <x v="1"/>
    <x v="4"/>
    <x v="7"/>
    <x v="3"/>
    <x v="23"/>
  </r>
  <r>
    <x v="1"/>
    <x v="5"/>
    <x v="7"/>
    <x v="1"/>
    <x v="18"/>
  </r>
  <r>
    <x v="1"/>
    <x v="5"/>
    <x v="7"/>
    <x v="2"/>
    <x v="23"/>
  </r>
  <r>
    <x v="1"/>
    <x v="5"/>
    <x v="7"/>
    <x v="3"/>
    <x v="174"/>
  </r>
  <r>
    <x v="1"/>
    <x v="5"/>
    <x v="7"/>
    <x v="0"/>
    <x v="0"/>
  </r>
  <r>
    <x v="1"/>
    <x v="5"/>
    <x v="7"/>
    <x v="1"/>
    <x v="18"/>
  </r>
  <r>
    <x v="1"/>
    <x v="5"/>
    <x v="7"/>
    <x v="2"/>
    <x v="23"/>
  </r>
  <r>
    <x v="1"/>
    <x v="5"/>
    <x v="7"/>
    <x v="3"/>
    <x v="174"/>
  </r>
  <r>
    <x v="1"/>
    <x v="6"/>
    <x v="7"/>
    <x v="1"/>
    <x v="44"/>
  </r>
  <r>
    <x v="1"/>
    <x v="6"/>
    <x v="7"/>
    <x v="2"/>
    <x v="19"/>
  </r>
  <r>
    <x v="1"/>
    <x v="6"/>
    <x v="7"/>
    <x v="3"/>
    <x v="133"/>
  </r>
  <r>
    <x v="1"/>
    <x v="6"/>
    <x v="7"/>
    <x v="0"/>
    <x v="0"/>
  </r>
  <r>
    <x v="1"/>
    <x v="6"/>
    <x v="7"/>
    <x v="1"/>
    <x v="44"/>
  </r>
  <r>
    <x v="1"/>
    <x v="6"/>
    <x v="7"/>
    <x v="2"/>
    <x v="19"/>
  </r>
  <r>
    <x v="1"/>
    <x v="6"/>
    <x v="7"/>
    <x v="3"/>
    <x v="133"/>
  </r>
  <r>
    <x v="1"/>
    <x v="7"/>
    <x v="7"/>
    <x v="1"/>
    <x v="19"/>
  </r>
  <r>
    <x v="1"/>
    <x v="7"/>
    <x v="7"/>
    <x v="2"/>
    <x v="42"/>
  </r>
  <r>
    <x v="1"/>
    <x v="7"/>
    <x v="7"/>
    <x v="3"/>
    <x v="5"/>
  </r>
  <r>
    <x v="1"/>
    <x v="7"/>
    <x v="7"/>
    <x v="0"/>
    <x v="0"/>
  </r>
  <r>
    <x v="1"/>
    <x v="7"/>
    <x v="7"/>
    <x v="1"/>
    <x v="19"/>
  </r>
  <r>
    <x v="1"/>
    <x v="7"/>
    <x v="7"/>
    <x v="2"/>
    <x v="42"/>
  </r>
  <r>
    <x v="1"/>
    <x v="7"/>
    <x v="7"/>
    <x v="3"/>
    <x v="5"/>
  </r>
  <r>
    <x v="1"/>
    <x v="8"/>
    <x v="7"/>
    <x v="1"/>
    <x v="117"/>
  </r>
  <r>
    <x v="1"/>
    <x v="8"/>
    <x v="7"/>
    <x v="2"/>
    <x v="25"/>
  </r>
  <r>
    <x v="1"/>
    <x v="8"/>
    <x v="7"/>
    <x v="3"/>
    <x v="37"/>
  </r>
  <r>
    <x v="1"/>
    <x v="8"/>
    <x v="7"/>
    <x v="0"/>
    <x v="0"/>
  </r>
  <r>
    <x v="1"/>
    <x v="8"/>
    <x v="7"/>
    <x v="1"/>
    <x v="117"/>
  </r>
  <r>
    <x v="1"/>
    <x v="8"/>
    <x v="7"/>
    <x v="2"/>
    <x v="25"/>
  </r>
  <r>
    <x v="1"/>
    <x v="8"/>
    <x v="7"/>
    <x v="3"/>
    <x v="37"/>
  </r>
  <r>
    <x v="1"/>
    <x v="9"/>
    <x v="7"/>
    <x v="1"/>
    <x v="12"/>
  </r>
  <r>
    <x v="1"/>
    <x v="9"/>
    <x v="7"/>
    <x v="2"/>
    <x v="13"/>
  </r>
  <r>
    <x v="1"/>
    <x v="9"/>
    <x v="7"/>
    <x v="3"/>
    <x v="26"/>
  </r>
  <r>
    <x v="1"/>
    <x v="9"/>
    <x v="7"/>
    <x v="0"/>
    <x v="0"/>
  </r>
  <r>
    <x v="1"/>
    <x v="9"/>
    <x v="7"/>
    <x v="1"/>
    <x v="12"/>
  </r>
  <r>
    <x v="1"/>
    <x v="9"/>
    <x v="7"/>
    <x v="2"/>
    <x v="13"/>
  </r>
  <r>
    <x v="1"/>
    <x v="9"/>
    <x v="7"/>
    <x v="3"/>
    <x v="26"/>
  </r>
  <r>
    <x v="1"/>
    <x v="10"/>
    <x v="7"/>
    <x v="1"/>
    <x v="4"/>
  </r>
  <r>
    <x v="1"/>
    <x v="10"/>
    <x v="7"/>
    <x v="2"/>
    <x v="25"/>
  </r>
  <r>
    <x v="1"/>
    <x v="10"/>
    <x v="7"/>
    <x v="3"/>
    <x v="131"/>
  </r>
  <r>
    <x v="1"/>
    <x v="10"/>
    <x v="7"/>
    <x v="0"/>
    <x v="0"/>
  </r>
  <r>
    <x v="1"/>
    <x v="10"/>
    <x v="7"/>
    <x v="1"/>
    <x v="4"/>
  </r>
  <r>
    <x v="1"/>
    <x v="10"/>
    <x v="7"/>
    <x v="2"/>
    <x v="25"/>
  </r>
  <r>
    <x v="1"/>
    <x v="10"/>
    <x v="7"/>
    <x v="3"/>
    <x v="131"/>
  </r>
  <r>
    <x v="1"/>
    <x v="11"/>
    <x v="7"/>
    <x v="1"/>
    <x v="38"/>
  </r>
  <r>
    <x v="1"/>
    <x v="11"/>
    <x v="7"/>
    <x v="2"/>
    <x v="23"/>
  </r>
  <r>
    <x v="1"/>
    <x v="11"/>
    <x v="7"/>
    <x v="3"/>
    <x v="41"/>
  </r>
  <r>
    <x v="1"/>
    <x v="11"/>
    <x v="7"/>
    <x v="0"/>
    <x v="0"/>
  </r>
  <r>
    <x v="1"/>
    <x v="11"/>
    <x v="7"/>
    <x v="1"/>
    <x v="38"/>
  </r>
  <r>
    <x v="1"/>
    <x v="11"/>
    <x v="7"/>
    <x v="2"/>
    <x v="23"/>
  </r>
  <r>
    <x v="1"/>
    <x v="11"/>
    <x v="7"/>
    <x v="3"/>
    <x v="41"/>
  </r>
  <r>
    <x v="1"/>
    <x v="12"/>
    <x v="7"/>
    <x v="1"/>
    <x v="120"/>
  </r>
  <r>
    <x v="1"/>
    <x v="12"/>
    <x v="7"/>
    <x v="2"/>
    <x v="2"/>
  </r>
  <r>
    <x v="1"/>
    <x v="12"/>
    <x v="7"/>
    <x v="3"/>
    <x v="19"/>
  </r>
  <r>
    <x v="1"/>
    <x v="12"/>
    <x v="7"/>
    <x v="0"/>
    <x v="0"/>
  </r>
  <r>
    <x v="1"/>
    <x v="12"/>
    <x v="7"/>
    <x v="1"/>
    <x v="120"/>
  </r>
  <r>
    <x v="1"/>
    <x v="12"/>
    <x v="7"/>
    <x v="2"/>
    <x v="2"/>
  </r>
  <r>
    <x v="1"/>
    <x v="12"/>
    <x v="7"/>
    <x v="3"/>
    <x v="19"/>
  </r>
  <r>
    <x v="1"/>
    <x v="13"/>
    <x v="7"/>
    <x v="1"/>
    <x v="127"/>
  </r>
  <r>
    <x v="1"/>
    <x v="13"/>
    <x v="7"/>
    <x v="2"/>
    <x v="42"/>
  </r>
  <r>
    <x v="1"/>
    <x v="13"/>
    <x v="7"/>
    <x v="3"/>
    <x v="55"/>
  </r>
  <r>
    <x v="1"/>
    <x v="13"/>
    <x v="7"/>
    <x v="0"/>
    <x v="0"/>
  </r>
  <r>
    <x v="1"/>
    <x v="13"/>
    <x v="7"/>
    <x v="1"/>
    <x v="127"/>
  </r>
  <r>
    <x v="1"/>
    <x v="13"/>
    <x v="7"/>
    <x v="2"/>
    <x v="42"/>
  </r>
  <r>
    <x v="1"/>
    <x v="13"/>
    <x v="7"/>
    <x v="3"/>
    <x v="55"/>
  </r>
  <r>
    <x v="1"/>
    <x v="14"/>
    <x v="7"/>
    <x v="1"/>
    <x v="33"/>
  </r>
  <r>
    <x v="1"/>
    <x v="14"/>
    <x v="7"/>
    <x v="2"/>
    <x v="25"/>
  </r>
  <r>
    <x v="1"/>
    <x v="14"/>
    <x v="7"/>
    <x v="3"/>
    <x v="168"/>
  </r>
  <r>
    <x v="1"/>
    <x v="14"/>
    <x v="7"/>
    <x v="0"/>
    <x v="0"/>
  </r>
  <r>
    <x v="1"/>
    <x v="14"/>
    <x v="7"/>
    <x v="0"/>
    <x v="0"/>
  </r>
  <r>
    <x v="1"/>
    <x v="14"/>
    <x v="7"/>
    <x v="1"/>
    <x v="33"/>
  </r>
  <r>
    <x v="1"/>
    <x v="14"/>
    <x v="7"/>
    <x v="2"/>
    <x v="25"/>
  </r>
  <r>
    <x v="1"/>
    <x v="14"/>
    <x v="7"/>
    <x v="3"/>
    <x v="168"/>
  </r>
  <r>
    <x v="1"/>
    <x v="14"/>
    <x v="7"/>
    <x v="0"/>
    <x v="0"/>
  </r>
  <r>
    <x v="1"/>
    <x v="14"/>
    <x v="7"/>
    <x v="0"/>
    <x v="0"/>
  </r>
  <r>
    <x v="1"/>
    <x v="15"/>
    <x v="7"/>
    <x v="1"/>
    <x v="30"/>
  </r>
  <r>
    <x v="1"/>
    <x v="15"/>
    <x v="7"/>
    <x v="2"/>
    <x v="13"/>
  </r>
  <r>
    <x v="1"/>
    <x v="15"/>
    <x v="7"/>
    <x v="3"/>
    <x v="16"/>
  </r>
  <r>
    <x v="1"/>
    <x v="15"/>
    <x v="7"/>
    <x v="0"/>
    <x v="0"/>
  </r>
  <r>
    <x v="1"/>
    <x v="15"/>
    <x v="7"/>
    <x v="1"/>
    <x v="30"/>
  </r>
  <r>
    <x v="1"/>
    <x v="15"/>
    <x v="7"/>
    <x v="2"/>
    <x v="13"/>
  </r>
  <r>
    <x v="1"/>
    <x v="15"/>
    <x v="7"/>
    <x v="3"/>
    <x v="16"/>
  </r>
  <r>
    <x v="1"/>
    <x v="16"/>
    <x v="7"/>
    <x v="1"/>
    <x v="111"/>
  </r>
  <r>
    <x v="1"/>
    <x v="16"/>
    <x v="7"/>
    <x v="2"/>
    <x v="10"/>
  </r>
  <r>
    <x v="1"/>
    <x v="16"/>
    <x v="7"/>
    <x v="3"/>
    <x v="141"/>
  </r>
  <r>
    <x v="1"/>
    <x v="16"/>
    <x v="7"/>
    <x v="0"/>
    <x v="0"/>
  </r>
  <r>
    <x v="1"/>
    <x v="16"/>
    <x v="7"/>
    <x v="1"/>
    <x v="111"/>
  </r>
  <r>
    <x v="1"/>
    <x v="16"/>
    <x v="7"/>
    <x v="2"/>
    <x v="10"/>
  </r>
  <r>
    <x v="1"/>
    <x v="16"/>
    <x v="7"/>
    <x v="3"/>
    <x v="141"/>
  </r>
  <r>
    <x v="1"/>
    <x v="17"/>
    <x v="7"/>
    <x v="1"/>
    <x v="62"/>
  </r>
  <r>
    <x v="1"/>
    <x v="17"/>
    <x v="7"/>
    <x v="2"/>
    <x v="13"/>
  </r>
  <r>
    <x v="1"/>
    <x v="17"/>
    <x v="7"/>
    <x v="3"/>
    <x v="14"/>
  </r>
  <r>
    <x v="1"/>
    <x v="17"/>
    <x v="7"/>
    <x v="0"/>
    <x v="0"/>
  </r>
  <r>
    <x v="1"/>
    <x v="17"/>
    <x v="7"/>
    <x v="1"/>
    <x v="62"/>
  </r>
  <r>
    <x v="1"/>
    <x v="17"/>
    <x v="7"/>
    <x v="2"/>
    <x v="13"/>
  </r>
  <r>
    <x v="1"/>
    <x v="17"/>
    <x v="7"/>
    <x v="3"/>
    <x v="14"/>
  </r>
  <r>
    <x v="1"/>
    <x v="18"/>
    <x v="7"/>
    <x v="1"/>
    <x v="60"/>
  </r>
  <r>
    <x v="1"/>
    <x v="18"/>
    <x v="7"/>
    <x v="2"/>
    <x v="10"/>
  </r>
  <r>
    <x v="1"/>
    <x v="18"/>
    <x v="7"/>
    <x v="3"/>
    <x v="55"/>
  </r>
  <r>
    <x v="1"/>
    <x v="18"/>
    <x v="7"/>
    <x v="0"/>
    <x v="0"/>
  </r>
  <r>
    <x v="1"/>
    <x v="18"/>
    <x v="7"/>
    <x v="1"/>
    <x v="60"/>
  </r>
  <r>
    <x v="1"/>
    <x v="18"/>
    <x v="7"/>
    <x v="2"/>
    <x v="10"/>
  </r>
  <r>
    <x v="1"/>
    <x v="18"/>
    <x v="7"/>
    <x v="3"/>
    <x v="55"/>
  </r>
  <r>
    <x v="1"/>
    <x v="19"/>
    <x v="7"/>
    <x v="1"/>
    <x v="29"/>
  </r>
  <r>
    <x v="1"/>
    <x v="19"/>
    <x v="7"/>
    <x v="2"/>
    <x v="2"/>
  </r>
  <r>
    <x v="1"/>
    <x v="19"/>
    <x v="7"/>
    <x v="3"/>
    <x v="131"/>
  </r>
  <r>
    <x v="1"/>
    <x v="19"/>
    <x v="7"/>
    <x v="0"/>
    <x v="0"/>
  </r>
  <r>
    <x v="1"/>
    <x v="19"/>
    <x v="7"/>
    <x v="1"/>
    <x v="29"/>
  </r>
  <r>
    <x v="1"/>
    <x v="19"/>
    <x v="7"/>
    <x v="2"/>
    <x v="2"/>
  </r>
  <r>
    <x v="1"/>
    <x v="19"/>
    <x v="7"/>
    <x v="3"/>
    <x v="131"/>
  </r>
  <r>
    <x v="1"/>
    <x v="20"/>
    <x v="7"/>
    <x v="1"/>
    <x v="114"/>
  </r>
  <r>
    <x v="1"/>
    <x v="20"/>
    <x v="7"/>
    <x v="2"/>
    <x v="10"/>
  </r>
  <r>
    <x v="1"/>
    <x v="20"/>
    <x v="7"/>
    <x v="3"/>
    <x v="84"/>
  </r>
  <r>
    <x v="1"/>
    <x v="20"/>
    <x v="7"/>
    <x v="0"/>
    <x v="0"/>
  </r>
  <r>
    <x v="1"/>
    <x v="20"/>
    <x v="7"/>
    <x v="1"/>
    <x v="114"/>
  </r>
  <r>
    <x v="1"/>
    <x v="20"/>
    <x v="7"/>
    <x v="2"/>
    <x v="10"/>
  </r>
  <r>
    <x v="1"/>
    <x v="20"/>
    <x v="7"/>
    <x v="3"/>
    <x v="84"/>
  </r>
  <r>
    <x v="1"/>
    <x v="21"/>
    <x v="7"/>
    <x v="1"/>
    <x v="119"/>
  </r>
  <r>
    <x v="1"/>
    <x v="21"/>
    <x v="7"/>
    <x v="2"/>
    <x v="23"/>
  </r>
  <r>
    <x v="1"/>
    <x v="21"/>
    <x v="7"/>
    <x v="3"/>
    <x v="42"/>
  </r>
  <r>
    <x v="1"/>
    <x v="21"/>
    <x v="7"/>
    <x v="0"/>
    <x v="0"/>
  </r>
  <r>
    <x v="1"/>
    <x v="21"/>
    <x v="7"/>
    <x v="1"/>
    <x v="119"/>
  </r>
  <r>
    <x v="1"/>
    <x v="21"/>
    <x v="7"/>
    <x v="2"/>
    <x v="23"/>
  </r>
  <r>
    <x v="1"/>
    <x v="21"/>
    <x v="7"/>
    <x v="3"/>
    <x v="42"/>
  </r>
  <r>
    <x v="1"/>
    <x v="22"/>
    <x v="7"/>
    <x v="1"/>
    <x v="82"/>
  </r>
  <r>
    <x v="1"/>
    <x v="22"/>
    <x v="7"/>
    <x v="2"/>
    <x v="2"/>
  </r>
  <r>
    <x v="1"/>
    <x v="22"/>
    <x v="7"/>
    <x v="3"/>
    <x v="4"/>
  </r>
  <r>
    <x v="1"/>
    <x v="22"/>
    <x v="7"/>
    <x v="0"/>
    <x v="0"/>
  </r>
  <r>
    <x v="1"/>
    <x v="22"/>
    <x v="7"/>
    <x v="1"/>
    <x v="82"/>
  </r>
  <r>
    <x v="1"/>
    <x v="22"/>
    <x v="7"/>
    <x v="2"/>
    <x v="2"/>
  </r>
  <r>
    <x v="1"/>
    <x v="22"/>
    <x v="7"/>
    <x v="3"/>
    <x v="4"/>
  </r>
  <r>
    <x v="1"/>
    <x v="23"/>
    <x v="7"/>
    <x v="1"/>
    <x v="3"/>
  </r>
  <r>
    <x v="1"/>
    <x v="23"/>
    <x v="7"/>
    <x v="2"/>
    <x v="7"/>
  </r>
  <r>
    <x v="1"/>
    <x v="23"/>
    <x v="7"/>
    <x v="3"/>
    <x v="211"/>
  </r>
  <r>
    <x v="1"/>
    <x v="23"/>
    <x v="7"/>
    <x v="0"/>
    <x v="0"/>
  </r>
  <r>
    <x v="1"/>
    <x v="23"/>
    <x v="7"/>
    <x v="1"/>
    <x v="3"/>
  </r>
  <r>
    <x v="1"/>
    <x v="23"/>
    <x v="7"/>
    <x v="2"/>
    <x v="7"/>
  </r>
  <r>
    <x v="1"/>
    <x v="23"/>
    <x v="7"/>
    <x v="3"/>
    <x v="211"/>
  </r>
  <r>
    <x v="1"/>
    <x v="24"/>
    <x v="7"/>
    <x v="1"/>
    <x v="41"/>
  </r>
  <r>
    <x v="1"/>
    <x v="24"/>
    <x v="7"/>
    <x v="2"/>
    <x v="16"/>
  </r>
  <r>
    <x v="1"/>
    <x v="24"/>
    <x v="7"/>
    <x v="3"/>
    <x v="10"/>
  </r>
  <r>
    <x v="1"/>
    <x v="24"/>
    <x v="7"/>
    <x v="0"/>
    <x v="0"/>
  </r>
  <r>
    <x v="1"/>
    <x v="24"/>
    <x v="7"/>
    <x v="1"/>
    <x v="41"/>
  </r>
  <r>
    <x v="1"/>
    <x v="24"/>
    <x v="7"/>
    <x v="2"/>
    <x v="16"/>
  </r>
  <r>
    <x v="1"/>
    <x v="24"/>
    <x v="7"/>
    <x v="3"/>
    <x v="10"/>
  </r>
  <r>
    <x v="1"/>
    <x v="25"/>
    <x v="7"/>
    <x v="1"/>
    <x v="105"/>
  </r>
  <r>
    <x v="1"/>
    <x v="25"/>
    <x v="7"/>
    <x v="2"/>
    <x v="10"/>
  </r>
  <r>
    <x v="1"/>
    <x v="25"/>
    <x v="7"/>
    <x v="3"/>
    <x v="99"/>
  </r>
  <r>
    <x v="1"/>
    <x v="25"/>
    <x v="7"/>
    <x v="0"/>
    <x v="0"/>
  </r>
  <r>
    <x v="1"/>
    <x v="25"/>
    <x v="7"/>
    <x v="1"/>
    <x v="105"/>
  </r>
  <r>
    <x v="1"/>
    <x v="25"/>
    <x v="7"/>
    <x v="2"/>
    <x v="10"/>
  </r>
  <r>
    <x v="1"/>
    <x v="25"/>
    <x v="7"/>
    <x v="3"/>
    <x v="99"/>
  </r>
  <r>
    <x v="1"/>
    <x v="26"/>
    <x v="7"/>
    <x v="1"/>
    <x v="1"/>
  </r>
  <r>
    <x v="1"/>
    <x v="26"/>
    <x v="7"/>
    <x v="2"/>
    <x v="23"/>
  </r>
  <r>
    <x v="1"/>
    <x v="26"/>
    <x v="7"/>
    <x v="3"/>
    <x v="164"/>
  </r>
  <r>
    <x v="1"/>
    <x v="26"/>
    <x v="7"/>
    <x v="0"/>
    <x v="0"/>
  </r>
  <r>
    <x v="1"/>
    <x v="26"/>
    <x v="7"/>
    <x v="1"/>
    <x v="1"/>
  </r>
  <r>
    <x v="1"/>
    <x v="26"/>
    <x v="7"/>
    <x v="2"/>
    <x v="23"/>
  </r>
  <r>
    <x v="1"/>
    <x v="26"/>
    <x v="7"/>
    <x v="3"/>
    <x v="164"/>
  </r>
  <r>
    <x v="1"/>
    <x v="27"/>
    <x v="7"/>
    <x v="1"/>
    <x v="127"/>
  </r>
  <r>
    <x v="1"/>
    <x v="27"/>
    <x v="7"/>
    <x v="2"/>
    <x v="10"/>
  </r>
  <r>
    <x v="1"/>
    <x v="27"/>
    <x v="7"/>
    <x v="3"/>
    <x v="196"/>
  </r>
  <r>
    <x v="1"/>
    <x v="27"/>
    <x v="7"/>
    <x v="0"/>
    <x v="0"/>
  </r>
  <r>
    <x v="1"/>
    <x v="27"/>
    <x v="7"/>
    <x v="1"/>
    <x v="127"/>
  </r>
  <r>
    <x v="1"/>
    <x v="27"/>
    <x v="7"/>
    <x v="2"/>
    <x v="10"/>
  </r>
  <r>
    <x v="1"/>
    <x v="27"/>
    <x v="7"/>
    <x v="3"/>
    <x v="196"/>
  </r>
  <r>
    <x v="1"/>
    <x v="28"/>
    <x v="7"/>
    <x v="1"/>
    <x v="6"/>
  </r>
  <r>
    <x v="1"/>
    <x v="28"/>
    <x v="7"/>
    <x v="2"/>
    <x v="2"/>
  </r>
  <r>
    <x v="1"/>
    <x v="28"/>
    <x v="7"/>
    <x v="3"/>
    <x v="223"/>
  </r>
  <r>
    <x v="1"/>
    <x v="28"/>
    <x v="7"/>
    <x v="0"/>
    <x v="0"/>
  </r>
  <r>
    <x v="1"/>
    <x v="28"/>
    <x v="7"/>
    <x v="1"/>
    <x v="6"/>
  </r>
  <r>
    <x v="1"/>
    <x v="28"/>
    <x v="7"/>
    <x v="2"/>
    <x v="2"/>
  </r>
  <r>
    <x v="1"/>
    <x v="28"/>
    <x v="7"/>
    <x v="3"/>
    <x v="223"/>
  </r>
  <r>
    <x v="1"/>
    <x v="28"/>
    <x v="7"/>
    <x v="0"/>
    <x v="0"/>
  </r>
  <r>
    <x v="1"/>
    <x v="29"/>
    <x v="7"/>
    <x v="1"/>
    <x v="101"/>
  </r>
  <r>
    <x v="1"/>
    <x v="29"/>
    <x v="7"/>
    <x v="2"/>
    <x v="29"/>
  </r>
  <r>
    <x v="1"/>
    <x v="29"/>
    <x v="7"/>
    <x v="3"/>
    <x v="23"/>
  </r>
  <r>
    <x v="1"/>
    <x v="29"/>
    <x v="7"/>
    <x v="0"/>
    <x v="0"/>
  </r>
  <r>
    <x v="1"/>
    <x v="29"/>
    <x v="7"/>
    <x v="1"/>
    <x v="101"/>
  </r>
  <r>
    <x v="1"/>
    <x v="29"/>
    <x v="7"/>
    <x v="2"/>
    <x v="29"/>
  </r>
  <r>
    <x v="1"/>
    <x v="29"/>
    <x v="7"/>
    <x v="3"/>
    <x v="23"/>
  </r>
  <r>
    <x v="1"/>
    <x v="30"/>
    <x v="7"/>
    <x v="1"/>
    <x v="138"/>
  </r>
  <r>
    <x v="1"/>
    <x v="30"/>
    <x v="7"/>
    <x v="2"/>
    <x v="2"/>
  </r>
  <r>
    <x v="1"/>
    <x v="30"/>
    <x v="7"/>
    <x v="3"/>
    <x v="163"/>
  </r>
  <r>
    <x v="1"/>
    <x v="30"/>
    <x v="7"/>
    <x v="0"/>
    <x v="0"/>
  </r>
  <r>
    <x v="1"/>
    <x v="30"/>
    <x v="7"/>
    <x v="1"/>
    <x v="138"/>
  </r>
  <r>
    <x v="1"/>
    <x v="30"/>
    <x v="7"/>
    <x v="2"/>
    <x v="2"/>
  </r>
  <r>
    <x v="1"/>
    <x v="30"/>
    <x v="7"/>
    <x v="3"/>
    <x v="163"/>
  </r>
  <r>
    <x v="1"/>
    <x v="0"/>
    <x v="8"/>
    <x v="0"/>
    <x v="0"/>
  </r>
  <r>
    <x v="1"/>
    <x v="0"/>
    <x v="8"/>
    <x v="1"/>
    <x v="98"/>
  </r>
  <r>
    <x v="1"/>
    <x v="0"/>
    <x v="8"/>
    <x v="2"/>
    <x v="25"/>
  </r>
  <r>
    <x v="1"/>
    <x v="0"/>
    <x v="8"/>
    <x v="3"/>
    <x v="159"/>
  </r>
  <r>
    <x v="1"/>
    <x v="0"/>
    <x v="8"/>
    <x v="0"/>
    <x v="0"/>
  </r>
  <r>
    <x v="1"/>
    <x v="0"/>
    <x v="8"/>
    <x v="1"/>
    <x v="98"/>
  </r>
  <r>
    <x v="1"/>
    <x v="0"/>
    <x v="8"/>
    <x v="2"/>
    <x v="25"/>
  </r>
  <r>
    <x v="1"/>
    <x v="0"/>
    <x v="8"/>
    <x v="3"/>
    <x v="159"/>
  </r>
  <r>
    <x v="1"/>
    <x v="0"/>
    <x v="8"/>
    <x v="0"/>
    <x v="0"/>
  </r>
  <r>
    <x v="1"/>
    <x v="1"/>
    <x v="8"/>
    <x v="1"/>
    <x v="106"/>
  </r>
  <r>
    <x v="1"/>
    <x v="1"/>
    <x v="8"/>
    <x v="2"/>
    <x v="13"/>
  </r>
  <r>
    <x v="1"/>
    <x v="1"/>
    <x v="8"/>
    <x v="3"/>
    <x v="121"/>
  </r>
  <r>
    <x v="1"/>
    <x v="1"/>
    <x v="8"/>
    <x v="0"/>
    <x v="0"/>
  </r>
  <r>
    <x v="1"/>
    <x v="1"/>
    <x v="8"/>
    <x v="1"/>
    <x v="106"/>
  </r>
  <r>
    <x v="1"/>
    <x v="1"/>
    <x v="8"/>
    <x v="2"/>
    <x v="13"/>
  </r>
  <r>
    <x v="1"/>
    <x v="1"/>
    <x v="8"/>
    <x v="3"/>
    <x v="121"/>
  </r>
  <r>
    <x v="1"/>
    <x v="2"/>
    <x v="8"/>
    <x v="1"/>
    <x v="102"/>
  </r>
  <r>
    <x v="1"/>
    <x v="2"/>
    <x v="8"/>
    <x v="2"/>
    <x v="25"/>
  </r>
  <r>
    <x v="1"/>
    <x v="2"/>
    <x v="8"/>
    <x v="3"/>
    <x v="107"/>
  </r>
  <r>
    <x v="1"/>
    <x v="2"/>
    <x v="8"/>
    <x v="0"/>
    <x v="0"/>
  </r>
  <r>
    <x v="1"/>
    <x v="2"/>
    <x v="8"/>
    <x v="1"/>
    <x v="102"/>
  </r>
  <r>
    <x v="1"/>
    <x v="2"/>
    <x v="8"/>
    <x v="2"/>
    <x v="25"/>
  </r>
  <r>
    <x v="1"/>
    <x v="2"/>
    <x v="8"/>
    <x v="3"/>
    <x v="107"/>
  </r>
  <r>
    <x v="1"/>
    <x v="3"/>
    <x v="8"/>
    <x v="1"/>
    <x v="87"/>
  </r>
  <r>
    <x v="1"/>
    <x v="3"/>
    <x v="8"/>
    <x v="2"/>
    <x v="23"/>
  </r>
  <r>
    <x v="1"/>
    <x v="3"/>
    <x v="8"/>
    <x v="3"/>
    <x v="128"/>
  </r>
  <r>
    <x v="1"/>
    <x v="3"/>
    <x v="8"/>
    <x v="0"/>
    <x v="0"/>
  </r>
  <r>
    <x v="1"/>
    <x v="3"/>
    <x v="8"/>
    <x v="1"/>
    <x v="87"/>
  </r>
  <r>
    <x v="1"/>
    <x v="3"/>
    <x v="8"/>
    <x v="2"/>
    <x v="23"/>
  </r>
  <r>
    <x v="1"/>
    <x v="3"/>
    <x v="8"/>
    <x v="3"/>
    <x v="128"/>
  </r>
  <r>
    <x v="1"/>
    <x v="4"/>
    <x v="8"/>
    <x v="1"/>
    <x v="45"/>
  </r>
  <r>
    <x v="1"/>
    <x v="4"/>
    <x v="8"/>
    <x v="2"/>
    <x v="23"/>
  </r>
  <r>
    <x v="1"/>
    <x v="4"/>
    <x v="8"/>
    <x v="3"/>
    <x v="100"/>
  </r>
  <r>
    <x v="1"/>
    <x v="4"/>
    <x v="8"/>
    <x v="0"/>
    <x v="0"/>
  </r>
  <r>
    <x v="1"/>
    <x v="4"/>
    <x v="8"/>
    <x v="1"/>
    <x v="45"/>
  </r>
  <r>
    <x v="1"/>
    <x v="4"/>
    <x v="8"/>
    <x v="2"/>
    <x v="23"/>
  </r>
  <r>
    <x v="1"/>
    <x v="4"/>
    <x v="8"/>
    <x v="3"/>
    <x v="100"/>
  </r>
  <r>
    <x v="1"/>
    <x v="5"/>
    <x v="8"/>
    <x v="1"/>
    <x v="139"/>
  </r>
  <r>
    <x v="1"/>
    <x v="5"/>
    <x v="8"/>
    <x v="2"/>
    <x v="13"/>
  </r>
  <r>
    <x v="1"/>
    <x v="5"/>
    <x v="8"/>
    <x v="3"/>
    <x v="53"/>
  </r>
  <r>
    <x v="1"/>
    <x v="5"/>
    <x v="8"/>
    <x v="0"/>
    <x v="0"/>
  </r>
  <r>
    <x v="1"/>
    <x v="5"/>
    <x v="8"/>
    <x v="1"/>
    <x v="139"/>
  </r>
  <r>
    <x v="1"/>
    <x v="5"/>
    <x v="8"/>
    <x v="2"/>
    <x v="13"/>
  </r>
  <r>
    <x v="1"/>
    <x v="5"/>
    <x v="8"/>
    <x v="3"/>
    <x v="53"/>
  </r>
  <r>
    <x v="1"/>
    <x v="6"/>
    <x v="8"/>
    <x v="1"/>
    <x v="31"/>
  </r>
  <r>
    <x v="1"/>
    <x v="6"/>
    <x v="8"/>
    <x v="2"/>
    <x v="19"/>
  </r>
  <r>
    <x v="1"/>
    <x v="6"/>
    <x v="8"/>
    <x v="3"/>
    <x v="72"/>
  </r>
  <r>
    <x v="1"/>
    <x v="6"/>
    <x v="8"/>
    <x v="0"/>
    <x v="0"/>
  </r>
  <r>
    <x v="1"/>
    <x v="6"/>
    <x v="8"/>
    <x v="1"/>
    <x v="31"/>
  </r>
  <r>
    <x v="1"/>
    <x v="6"/>
    <x v="8"/>
    <x v="2"/>
    <x v="19"/>
  </r>
  <r>
    <x v="1"/>
    <x v="6"/>
    <x v="8"/>
    <x v="3"/>
    <x v="72"/>
  </r>
  <r>
    <x v="1"/>
    <x v="7"/>
    <x v="8"/>
    <x v="1"/>
    <x v="139"/>
  </r>
  <r>
    <x v="1"/>
    <x v="7"/>
    <x v="8"/>
    <x v="2"/>
    <x v="29"/>
  </r>
  <r>
    <x v="1"/>
    <x v="7"/>
    <x v="8"/>
    <x v="3"/>
    <x v="117"/>
  </r>
  <r>
    <x v="1"/>
    <x v="7"/>
    <x v="8"/>
    <x v="0"/>
    <x v="0"/>
  </r>
  <r>
    <x v="1"/>
    <x v="7"/>
    <x v="8"/>
    <x v="1"/>
    <x v="139"/>
  </r>
  <r>
    <x v="1"/>
    <x v="7"/>
    <x v="8"/>
    <x v="2"/>
    <x v="29"/>
  </r>
  <r>
    <x v="1"/>
    <x v="7"/>
    <x v="8"/>
    <x v="3"/>
    <x v="117"/>
  </r>
  <r>
    <x v="1"/>
    <x v="8"/>
    <x v="8"/>
    <x v="1"/>
    <x v="58"/>
  </r>
  <r>
    <x v="1"/>
    <x v="8"/>
    <x v="8"/>
    <x v="2"/>
    <x v="2"/>
  </r>
  <r>
    <x v="1"/>
    <x v="8"/>
    <x v="8"/>
    <x v="3"/>
    <x v="197"/>
  </r>
  <r>
    <x v="1"/>
    <x v="8"/>
    <x v="8"/>
    <x v="0"/>
    <x v="0"/>
  </r>
  <r>
    <x v="1"/>
    <x v="8"/>
    <x v="8"/>
    <x v="1"/>
    <x v="58"/>
  </r>
  <r>
    <x v="1"/>
    <x v="8"/>
    <x v="8"/>
    <x v="2"/>
    <x v="2"/>
  </r>
  <r>
    <x v="1"/>
    <x v="8"/>
    <x v="8"/>
    <x v="3"/>
    <x v="197"/>
  </r>
  <r>
    <x v="1"/>
    <x v="9"/>
    <x v="8"/>
    <x v="1"/>
    <x v="117"/>
  </r>
  <r>
    <x v="1"/>
    <x v="9"/>
    <x v="8"/>
    <x v="2"/>
    <x v="19"/>
  </r>
  <r>
    <x v="1"/>
    <x v="9"/>
    <x v="8"/>
    <x v="3"/>
    <x v="23"/>
  </r>
  <r>
    <x v="1"/>
    <x v="9"/>
    <x v="8"/>
    <x v="0"/>
    <x v="0"/>
  </r>
  <r>
    <x v="1"/>
    <x v="9"/>
    <x v="8"/>
    <x v="1"/>
    <x v="117"/>
  </r>
  <r>
    <x v="1"/>
    <x v="9"/>
    <x v="8"/>
    <x v="2"/>
    <x v="19"/>
  </r>
  <r>
    <x v="1"/>
    <x v="9"/>
    <x v="8"/>
    <x v="3"/>
    <x v="23"/>
  </r>
  <r>
    <x v="1"/>
    <x v="10"/>
    <x v="8"/>
    <x v="1"/>
    <x v="117"/>
  </r>
  <r>
    <x v="1"/>
    <x v="10"/>
    <x v="8"/>
    <x v="2"/>
    <x v="23"/>
  </r>
  <r>
    <x v="1"/>
    <x v="10"/>
    <x v="8"/>
    <x v="3"/>
    <x v="224"/>
  </r>
  <r>
    <x v="1"/>
    <x v="10"/>
    <x v="8"/>
    <x v="0"/>
    <x v="0"/>
  </r>
  <r>
    <x v="1"/>
    <x v="10"/>
    <x v="8"/>
    <x v="1"/>
    <x v="117"/>
  </r>
  <r>
    <x v="1"/>
    <x v="10"/>
    <x v="8"/>
    <x v="2"/>
    <x v="23"/>
  </r>
  <r>
    <x v="1"/>
    <x v="10"/>
    <x v="8"/>
    <x v="3"/>
    <x v="224"/>
  </r>
  <r>
    <x v="1"/>
    <x v="11"/>
    <x v="8"/>
    <x v="1"/>
    <x v="69"/>
  </r>
  <r>
    <x v="1"/>
    <x v="11"/>
    <x v="8"/>
    <x v="2"/>
    <x v="25"/>
  </r>
  <r>
    <x v="1"/>
    <x v="11"/>
    <x v="8"/>
    <x v="3"/>
    <x v="220"/>
  </r>
  <r>
    <x v="1"/>
    <x v="11"/>
    <x v="8"/>
    <x v="0"/>
    <x v="0"/>
  </r>
  <r>
    <x v="1"/>
    <x v="11"/>
    <x v="8"/>
    <x v="1"/>
    <x v="69"/>
  </r>
  <r>
    <x v="1"/>
    <x v="11"/>
    <x v="8"/>
    <x v="2"/>
    <x v="25"/>
  </r>
  <r>
    <x v="1"/>
    <x v="11"/>
    <x v="8"/>
    <x v="3"/>
    <x v="220"/>
  </r>
  <r>
    <x v="1"/>
    <x v="11"/>
    <x v="8"/>
    <x v="0"/>
    <x v="0"/>
  </r>
  <r>
    <x v="1"/>
    <x v="12"/>
    <x v="8"/>
    <x v="1"/>
    <x v="66"/>
  </r>
  <r>
    <x v="1"/>
    <x v="12"/>
    <x v="8"/>
    <x v="2"/>
    <x v="2"/>
  </r>
  <r>
    <x v="1"/>
    <x v="12"/>
    <x v="8"/>
    <x v="3"/>
    <x v="113"/>
  </r>
  <r>
    <x v="1"/>
    <x v="12"/>
    <x v="8"/>
    <x v="0"/>
    <x v="0"/>
  </r>
  <r>
    <x v="1"/>
    <x v="12"/>
    <x v="8"/>
    <x v="1"/>
    <x v="66"/>
  </r>
  <r>
    <x v="1"/>
    <x v="12"/>
    <x v="8"/>
    <x v="2"/>
    <x v="2"/>
  </r>
  <r>
    <x v="1"/>
    <x v="12"/>
    <x v="8"/>
    <x v="3"/>
    <x v="113"/>
  </r>
  <r>
    <x v="1"/>
    <x v="13"/>
    <x v="8"/>
    <x v="1"/>
    <x v="138"/>
  </r>
  <r>
    <x v="1"/>
    <x v="13"/>
    <x v="8"/>
    <x v="2"/>
    <x v="2"/>
  </r>
  <r>
    <x v="1"/>
    <x v="13"/>
    <x v="8"/>
    <x v="3"/>
    <x v="23"/>
  </r>
  <r>
    <x v="1"/>
    <x v="13"/>
    <x v="8"/>
    <x v="0"/>
    <x v="0"/>
  </r>
  <r>
    <x v="1"/>
    <x v="13"/>
    <x v="8"/>
    <x v="1"/>
    <x v="138"/>
  </r>
  <r>
    <x v="1"/>
    <x v="13"/>
    <x v="8"/>
    <x v="2"/>
    <x v="2"/>
  </r>
  <r>
    <x v="1"/>
    <x v="13"/>
    <x v="8"/>
    <x v="3"/>
    <x v="23"/>
  </r>
  <r>
    <x v="1"/>
    <x v="14"/>
    <x v="8"/>
    <x v="1"/>
    <x v="73"/>
  </r>
  <r>
    <x v="1"/>
    <x v="14"/>
    <x v="8"/>
    <x v="2"/>
    <x v="23"/>
  </r>
  <r>
    <x v="1"/>
    <x v="14"/>
    <x v="8"/>
    <x v="3"/>
    <x v="31"/>
  </r>
  <r>
    <x v="1"/>
    <x v="14"/>
    <x v="8"/>
    <x v="0"/>
    <x v="0"/>
  </r>
  <r>
    <x v="1"/>
    <x v="14"/>
    <x v="8"/>
    <x v="0"/>
    <x v="0"/>
  </r>
  <r>
    <x v="1"/>
    <x v="14"/>
    <x v="8"/>
    <x v="1"/>
    <x v="73"/>
  </r>
  <r>
    <x v="1"/>
    <x v="14"/>
    <x v="8"/>
    <x v="2"/>
    <x v="23"/>
  </r>
  <r>
    <x v="1"/>
    <x v="14"/>
    <x v="8"/>
    <x v="3"/>
    <x v="31"/>
  </r>
  <r>
    <x v="1"/>
    <x v="14"/>
    <x v="8"/>
    <x v="0"/>
    <x v="0"/>
  </r>
  <r>
    <x v="1"/>
    <x v="15"/>
    <x v="8"/>
    <x v="1"/>
    <x v="3"/>
  </r>
  <r>
    <x v="1"/>
    <x v="15"/>
    <x v="8"/>
    <x v="2"/>
    <x v="25"/>
  </r>
  <r>
    <x v="1"/>
    <x v="15"/>
    <x v="8"/>
    <x v="3"/>
    <x v="213"/>
  </r>
  <r>
    <x v="1"/>
    <x v="15"/>
    <x v="8"/>
    <x v="0"/>
    <x v="0"/>
  </r>
  <r>
    <x v="1"/>
    <x v="15"/>
    <x v="8"/>
    <x v="1"/>
    <x v="3"/>
  </r>
  <r>
    <x v="1"/>
    <x v="15"/>
    <x v="8"/>
    <x v="2"/>
    <x v="25"/>
  </r>
  <r>
    <x v="1"/>
    <x v="15"/>
    <x v="8"/>
    <x v="3"/>
    <x v="213"/>
  </r>
  <r>
    <x v="1"/>
    <x v="16"/>
    <x v="8"/>
    <x v="1"/>
    <x v="115"/>
  </r>
  <r>
    <x v="1"/>
    <x v="16"/>
    <x v="8"/>
    <x v="2"/>
    <x v="42"/>
  </r>
  <r>
    <x v="1"/>
    <x v="16"/>
    <x v="8"/>
    <x v="3"/>
    <x v="121"/>
  </r>
  <r>
    <x v="1"/>
    <x v="16"/>
    <x v="8"/>
    <x v="0"/>
    <x v="0"/>
  </r>
  <r>
    <x v="1"/>
    <x v="16"/>
    <x v="8"/>
    <x v="1"/>
    <x v="115"/>
  </r>
  <r>
    <x v="1"/>
    <x v="16"/>
    <x v="8"/>
    <x v="2"/>
    <x v="42"/>
  </r>
  <r>
    <x v="1"/>
    <x v="16"/>
    <x v="8"/>
    <x v="3"/>
    <x v="121"/>
  </r>
  <r>
    <x v="1"/>
    <x v="17"/>
    <x v="8"/>
    <x v="1"/>
    <x v="61"/>
  </r>
  <r>
    <x v="1"/>
    <x v="17"/>
    <x v="8"/>
    <x v="2"/>
    <x v="19"/>
  </r>
  <r>
    <x v="1"/>
    <x v="17"/>
    <x v="8"/>
    <x v="3"/>
    <x v="217"/>
  </r>
  <r>
    <x v="1"/>
    <x v="17"/>
    <x v="8"/>
    <x v="0"/>
    <x v="0"/>
  </r>
  <r>
    <x v="1"/>
    <x v="17"/>
    <x v="8"/>
    <x v="1"/>
    <x v="61"/>
  </r>
  <r>
    <x v="1"/>
    <x v="17"/>
    <x v="8"/>
    <x v="2"/>
    <x v="19"/>
  </r>
  <r>
    <x v="1"/>
    <x v="17"/>
    <x v="8"/>
    <x v="3"/>
    <x v="217"/>
  </r>
  <r>
    <x v="1"/>
    <x v="18"/>
    <x v="8"/>
    <x v="1"/>
    <x v="18"/>
  </r>
  <r>
    <x v="1"/>
    <x v="18"/>
    <x v="8"/>
    <x v="2"/>
    <x v="2"/>
  </r>
  <r>
    <x v="1"/>
    <x v="18"/>
    <x v="8"/>
    <x v="3"/>
    <x v="211"/>
  </r>
  <r>
    <x v="1"/>
    <x v="18"/>
    <x v="8"/>
    <x v="0"/>
    <x v="0"/>
  </r>
  <r>
    <x v="1"/>
    <x v="18"/>
    <x v="8"/>
    <x v="1"/>
    <x v="18"/>
  </r>
  <r>
    <x v="1"/>
    <x v="18"/>
    <x v="8"/>
    <x v="2"/>
    <x v="2"/>
  </r>
  <r>
    <x v="1"/>
    <x v="18"/>
    <x v="8"/>
    <x v="3"/>
    <x v="211"/>
  </r>
  <r>
    <x v="1"/>
    <x v="19"/>
    <x v="8"/>
    <x v="1"/>
    <x v="12"/>
  </r>
  <r>
    <x v="1"/>
    <x v="19"/>
    <x v="8"/>
    <x v="2"/>
    <x v="23"/>
  </r>
  <r>
    <x v="1"/>
    <x v="19"/>
    <x v="8"/>
    <x v="3"/>
    <x v="5"/>
  </r>
  <r>
    <x v="1"/>
    <x v="19"/>
    <x v="8"/>
    <x v="0"/>
    <x v="0"/>
  </r>
  <r>
    <x v="1"/>
    <x v="19"/>
    <x v="8"/>
    <x v="1"/>
    <x v="12"/>
  </r>
  <r>
    <x v="1"/>
    <x v="19"/>
    <x v="8"/>
    <x v="2"/>
    <x v="23"/>
  </r>
  <r>
    <x v="1"/>
    <x v="19"/>
    <x v="8"/>
    <x v="3"/>
    <x v="5"/>
  </r>
  <r>
    <x v="1"/>
    <x v="20"/>
    <x v="8"/>
    <x v="1"/>
    <x v="38"/>
  </r>
  <r>
    <x v="1"/>
    <x v="20"/>
    <x v="8"/>
    <x v="2"/>
    <x v="29"/>
  </r>
  <r>
    <x v="1"/>
    <x v="20"/>
    <x v="8"/>
    <x v="3"/>
    <x v="75"/>
  </r>
  <r>
    <x v="1"/>
    <x v="20"/>
    <x v="8"/>
    <x v="0"/>
    <x v="0"/>
  </r>
  <r>
    <x v="1"/>
    <x v="20"/>
    <x v="8"/>
    <x v="1"/>
    <x v="38"/>
  </r>
  <r>
    <x v="1"/>
    <x v="20"/>
    <x v="8"/>
    <x v="2"/>
    <x v="29"/>
  </r>
  <r>
    <x v="1"/>
    <x v="20"/>
    <x v="8"/>
    <x v="3"/>
    <x v="75"/>
  </r>
  <r>
    <x v="1"/>
    <x v="21"/>
    <x v="8"/>
    <x v="1"/>
    <x v="17"/>
  </r>
  <r>
    <x v="1"/>
    <x v="21"/>
    <x v="8"/>
    <x v="2"/>
    <x v="23"/>
  </r>
  <r>
    <x v="1"/>
    <x v="21"/>
    <x v="8"/>
    <x v="3"/>
    <x v="179"/>
  </r>
  <r>
    <x v="1"/>
    <x v="21"/>
    <x v="8"/>
    <x v="0"/>
    <x v="0"/>
  </r>
  <r>
    <x v="1"/>
    <x v="21"/>
    <x v="8"/>
    <x v="1"/>
    <x v="17"/>
  </r>
  <r>
    <x v="1"/>
    <x v="21"/>
    <x v="8"/>
    <x v="2"/>
    <x v="23"/>
  </r>
  <r>
    <x v="1"/>
    <x v="21"/>
    <x v="8"/>
    <x v="3"/>
    <x v="179"/>
  </r>
  <r>
    <x v="1"/>
    <x v="22"/>
    <x v="8"/>
    <x v="1"/>
    <x v="122"/>
  </r>
  <r>
    <x v="1"/>
    <x v="22"/>
    <x v="8"/>
    <x v="2"/>
    <x v="10"/>
  </r>
  <r>
    <x v="1"/>
    <x v="22"/>
    <x v="8"/>
    <x v="3"/>
    <x v="180"/>
  </r>
  <r>
    <x v="1"/>
    <x v="22"/>
    <x v="8"/>
    <x v="0"/>
    <x v="0"/>
  </r>
  <r>
    <x v="1"/>
    <x v="22"/>
    <x v="8"/>
    <x v="1"/>
    <x v="122"/>
  </r>
  <r>
    <x v="1"/>
    <x v="22"/>
    <x v="8"/>
    <x v="2"/>
    <x v="10"/>
  </r>
  <r>
    <x v="1"/>
    <x v="22"/>
    <x v="8"/>
    <x v="3"/>
    <x v="180"/>
  </r>
  <r>
    <x v="1"/>
    <x v="23"/>
    <x v="8"/>
    <x v="1"/>
    <x v="120"/>
  </r>
  <r>
    <x v="1"/>
    <x v="23"/>
    <x v="8"/>
    <x v="2"/>
    <x v="13"/>
  </r>
  <r>
    <x v="1"/>
    <x v="23"/>
    <x v="8"/>
    <x v="3"/>
    <x v="189"/>
  </r>
  <r>
    <x v="1"/>
    <x v="23"/>
    <x v="8"/>
    <x v="0"/>
    <x v="0"/>
  </r>
  <r>
    <x v="1"/>
    <x v="23"/>
    <x v="8"/>
    <x v="1"/>
    <x v="120"/>
  </r>
  <r>
    <x v="1"/>
    <x v="23"/>
    <x v="8"/>
    <x v="2"/>
    <x v="13"/>
  </r>
  <r>
    <x v="1"/>
    <x v="23"/>
    <x v="8"/>
    <x v="3"/>
    <x v="189"/>
  </r>
  <r>
    <x v="1"/>
    <x v="24"/>
    <x v="8"/>
    <x v="1"/>
    <x v="58"/>
  </r>
  <r>
    <x v="1"/>
    <x v="24"/>
    <x v="8"/>
    <x v="2"/>
    <x v="10"/>
  </r>
  <r>
    <x v="1"/>
    <x v="24"/>
    <x v="8"/>
    <x v="3"/>
    <x v="89"/>
  </r>
  <r>
    <x v="1"/>
    <x v="24"/>
    <x v="8"/>
    <x v="0"/>
    <x v="0"/>
  </r>
  <r>
    <x v="1"/>
    <x v="24"/>
    <x v="8"/>
    <x v="1"/>
    <x v="58"/>
  </r>
  <r>
    <x v="1"/>
    <x v="24"/>
    <x v="8"/>
    <x v="2"/>
    <x v="10"/>
  </r>
  <r>
    <x v="1"/>
    <x v="24"/>
    <x v="8"/>
    <x v="3"/>
    <x v="89"/>
  </r>
  <r>
    <x v="1"/>
    <x v="25"/>
    <x v="8"/>
    <x v="1"/>
    <x v="23"/>
  </r>
  <r>
    <x v="1"/>
    <x v="25"/>
    <x v="8"/>
    <x v="2"/>
    <x v="16"/>
  </r>
  <r>
    <x v="1"/>
    <x v="25"/>
    <x v="8"/>
    <x v="3"/>
    <x v="177"/>
  </r>
  <r>
    <x v="1"/>
    <x v="25"/>
    <x v="8"/>
    <x v="0"/>
    <x v="0"/>
  </r>
  <r>
    <x v="1"/>
    <x v="25"/>
    <x v="8"/>
    <x v="1"/>
    <x v="23"/>
  </r>
  <r>
    <x v="1"/>
    <x v="25"/>
    <x v="8"/>
    <x v="2"/>
    <x v="16"/>
  </r>
  <r>
    <x v="1"/>
    <x v="25"/>
    <x v="8"/>
    <x v="3"/>
    <x v="177"/>
  </r>
  <r>
    <x v="1"/>
    <x v="25"/>
    <x v="8"/>
    <x v="0"/>
    <x v="0"/>
  </r>
  <r>
    <x v="1"/>
    <x v="26"/>
    <x v="8"/>
    <x v="1"/>
    <x v="15"/>
  </r>
  <r>
    <x v="1"/>
    <x v="26"/>
    <x v="8"/>
    <x v="2"/>
    <x v="2"/>
  </r>
  <r>
    <x v="1"/>
    <x v="26"/>
    <x v="8"/>
    <x v="3"/>
    <x v="142"/>
  </r>
  <r>
    <x v="1"/>
    <x v="26"/>
    <x v="8"/>
    <x v="0"/>
    <x v="0"/>
  </r>
  <r>
    <x v="1"/>
    <x v="26"/>
    <x v="8"/>
    <x v="1"/>
    <x v="15"/>
  </r>
  <r>
    <x v="1"/>
    <x v="26"/>
    <x v="8"/>
    <x v="2"/>
    <x v="2"/>
  </r>
  <r>
    <x v="1"/>
    <x v="26"/>
    <x v="8"/>
    <x v="3"/>
    <x v="142"/>
  </r>
  <r>
    <x v="1"/>
    <x v="27"/>
    <x v="8"/>
    <x v="1"/>
    <x v="6"/>
  </r>
  <r>
    <x v="1"/>
    <x v="27"/>
    <x v="8"/>
    <x v="2"/>
    <x v="16"/>
  </r>
  <r>
    <x v="1"/>
    <x v="27"/>
    <x v="8"/>
    <x v="3"/>
    <x v="220"/>
  </r>
  <r>
    <x v="1"/>
    <x v="27"/>
    <x v="8"/>
    <x v="0"/>
    <x v="0"/>
  </r>
  <r>
    <x v="1"/>
    <x v="27"/>
    <x v="8"/>
    <x v="1"/>
    <x v="6"/>
  </r>
  <r>
    <x v="1"/>
    <x v="27"/>
    <x v="8"/>
    <x v="2"/>
    <x v="16"/>
  </r>
  <r>
    <x v="1"/>
    <x v="27"/>
    <x v="8"/>
    <x v="3"/>
    <x v="220"/>
  </r>
  <r>
    <x v="1"/>
    <x v="28"/>
    <x v="8"/>
    <x v="1"/>
    <x v="100"/>
  </r>
  <r>
    <x v="1"/>
    <x v="28"/>
    <x v="8"/>
    <x v="2"/>
    <x v="25"/>
  </r>
  <r>
    <x v="1"/>
    <x v="28"/>
    <x v="8"/>
    <x v="3"/>
    <x v="50"/>
  </r>
  <r>
    <x v="1"/>
    <x v="28"/>
    <x v="8"/>
    <x v="0"/>
    <x v="0"/>
  </r>
  <r>
    <x v="1"/>
    <x v="28"/>
    <x v="8"/>
    <x v="1"/>
    <x v="100"/>
  </r>
  <r>
    <x v="1"/>
    <x v="28"/>
    <x v="8"/>
    <x v="2"/>
    <x v="25"/>
  </r>
  <r>
    <x v="1"/>
    <x v="28"/>
    <x v="8"/>
    <x v="3"/>
    <x v="50"/>
  </r>
  <r>
    <x v="1"/>
    <x v="29"/>
    <x v="8"/>
    <x v="1"/>
    <x v="124"/>
  </r>
  <r>
    <x v="1"/>
    <x v="29"/>
    <x v="8"/>
    <x v="2"/>
    <x v="23"/>
  </r>
  <r>
    <x v="1"/>
    <x v="29"/>
    <x v="8"/>
    <x v="3"/>
    <x v="118"/>
  </r>
  <r>
    <x v="1"/>
    <x v="29"/>
    <x v="8"/>
    <x v="0"/>
    <x v="0"/>
  </r>
  <r>
    <x v="1"/>
    <x v="29"/>
    <x v="8"/>
    <x v="1"/>
    <x v="124"/>
  </r>
  <r>
    <x v="1"/>
    <x v="29"/>
    <x v="8"/>
    <x v="2"/>
    <x v="23"/>
  </r>
  <r>
    <x v="1"/>
    <x v="29"/>
    <x v="8"/>
    <x v="3"/>
    <x v="118"/>
  </r>
  <r>
    <x v="1"/>
    <x v="0"/>
    <x v="9"/>
    <x v="0"/>
    <x v="0"/>
  </r>
  <r>
    <x v="1"/>
    <x v="0"/>
    <x v="9"/>
    <x v="1"/>
    <x v="46"/>
  </r>
  <r>
    <x v="1"/>
    <x v="0"/>
    <x v="9"/>
    <x v="2"/>
    <x v="16"/>
  </r>
  <r>
    <x v="1"/>
    <x v="0"/>
    <x v="9"/>
    <x v="3"/>
    <x v="192"/>
  </r>
  <r>
    <x v="1"/>
    <x v="0"/>
    <x v="9"/>
    <x v="0"/>
    <x v="0"/>
  </r>
  <r>
    <x v="1"/>
    <x v="0"/>
    <x v="9"/>
    <x v="1"/>
    <x v="46"/>
  </r>
  <r>
    <x v="1"/>
    <x v="0"/>
    <x v="9"/>
    <x v="2"/>
    <x v="16"/>
  </r>
  <r>
    <x v="1"/>
    <x v="0"/>
    <x v="9"/>
    <x v="3"/>
    <x v="192"/>
  </r>
  <r>
    <x v="1"/>
    <x v="0"/>
    <x v="9"/>
    <x v="0"/>
    <x v="0"/>
  </r>
  <r>
    <x v="1"/>
    <x v="1"/>
    <x v="9"/>
    <x v="1"/>
    <x v="52"/>
  </r>
  <r>
    <x v="1"/>
    <x v="1"/>
    <x v="9"/>
    <x v="2"/>
    <x v="25"/>
  </r>
  <r>
    <x v="1"/>
    <x v="1"/>
    <x v="9"/>
    <x v="3"/>
    <x v="120"/>
  </r>
  <r>
    <x v="1"/>
    <x v="1"/>
    <x v="9"/>
    <x v="0"/>
    <x v="0"/>
  </r>
  <r>
    <x v="1"/>
    <x v="1"/>
    <x v="9"/>
    <x v="1"/>
    <x v="52"/>
  </r>
  <r>
    <x v="1"/>
    <x v="1"/>
    <x v="9"/>
    <x v="2"/>
    <x v="25"/>
  </r>
  <r>
    <x v="1"/>
    <x v="1"/>
    <x v="9"/>
    <x v="3"/>
    <x v="120"/>
  </r>
  <r>
    <x v="1"/>
    <x v="2"/>
    <x v="9"/>
    <x v="1"/>
    <x v="138"/>
  </r>
  <r>
    <x v="1"/>
    <x v="2"/>
    <x v="9"/>
    <x v="2"/>
    <x v="13"/>
  </r>
  <r>
    <x v="1"/>
    <x v="2"/>
    <x v="9"/>
    <x v="3"/>
    <x v="195"/>
  </r>
  <r>
    <x v="1"/>
    <x v="2"/>
    <x v="9"/>
    <x v="0"/>
    <x v="0"/>
  </r>
  <r>
    <x v="1"/>
    <x v="2"/>
    <x v="9"/>
    <x v="1"/>
    <x v="138"/>
  </r>
  <r>
    <x v="1"/>
    <x v="2"/>
    <x v="9"/>
    <x v="2"/>
    <x v="13"/>
  </r>
  <r>
    <x v="1"/>
    <x v="2"/>
    <x v="9"/>
    <x v="3"/>
    <x v="195"/>
  </r>
  <r>
    <x v="1"/>
    <x v="3"/>
    <x v="9"/>
    <x v="1"/>
    <x v="71"/>
  </r>
  <r>
    <x v="1"/>
    <x v="3"/>
    <x v="9"/>
    <x v="2"/>
    <x v="16"/>
  </r>
  <r>
    <x v="1"/>
    <x v="3"/>
    <x v="9"/>
    <x v="3"/>
    <x v="139"/>
  </r>
  <r>
    <x v="1"/>
    <x v="3"/>
    <x v="9"/>
    <x v="0"/>
    <x v="0"/>
  </r>
  <r>
    <x v="1"/>
    <x v="3"/>
    <x v="9"/>
    <x v="1"/>
    <x v="71"/>
  </r>
  <r>
    <x v="1"/>
    <x v="3"/>
    <x v="9"/>
    <x v="2"/>
    <x v="16"/>
  </r>
  <r>
    <x v="1"/>
    <x v="3"/>
    <x v="9"/>
    <x v="3"/>
    <x v="139"/>
  </r>
  <r>
    <x v="1"/>
    <x v="4"/>
    <x v="9"/>
    <x v="1"/>
    <x v="110"/>
  </r>
  <r>
    <x v="1"/>
    <x v="4"/>
    <x v="9"/>
    <x v="2"/>
    <x v="19"/>
  </r>
  <r>
    <x v="1"/>
    <x v="4"/>
    <x v="9"/>
    <x v="3"/>
    <x v="122"/>
  </r>
  <r>
    <x v="1"/>
    <x v="4"/>
    <x v="9"/>
    <x v="0"/>
    <x v="0"/>
  </r>
  <r>
    <x v="1"/>
    <x v="4"/>
    <x v="9"/>
    <x v="1"/>
    <x v="110"/>
  </r>
  <r>
    <x v="1"/>
    <x v="4"/>
    <x v="9"/>
    <x v="2"/>
    <x v="19"/>
  </r>
  <r>
    <x v="1"/>
    <x v="4"/>
    <x v="9"/>
    <x v="3"/>
    <x v="122"/>
  </r>
  <r>
    <x v="1"/>
    <x v="5"/>
    <x v="9"/>
    <x v="1"/>
    <x v="124"/>
  </r>
  <r>
    <x v="1"/>
    <x v="5"/>
    <x v="9"/>
    <x v="2"/>
    <x v="10"/>
  </r>
  <r>
    <x v="1"/>
    <x v="5"/>
    <x v="9"/>
    <x v="3"/>
    <x v="42"/>
  </r>
  <r>
    <x v="1"/>
    <x v="5"/>
    <x v="9"/>
    <x v="0"/>
    <x v="0"/>
  </r>
  <r>
    <x v="1"/>
    <x v="5"/>
    <x v="9"/>
    <x v="1"/>
    <x v="124"/>
  </r>
  <r>
    <x v="1"/>
    <x v="5"/>
    <x v="9"/>
    <x v="2"/>
    <x v="10"/>
  </r>
  <r>
    <x v="1"/>
    <x v="5"/>
    <x v="9"/>
    <x v="3"/>
    <x v="42"/>
  </r>
  <r>
    <x v="1"/>
    <x v="6"/>
    <x v="9"/>
    <x v="1"/>
    <x v="127"/>
  </r>
  <r>
    <x v="1"/>
    <x v="6"/>
    <x v="9"/>
    <x v="2"/>
    <x v="23"/>
  </r>
  <r>
    <x v="1"/>
    <x v="6"/>
    <x v="9"/>
    <x v="3"/>
    <x v="54"/>
  </r>
  <r>
    <x v="1"/>
    <x v="6"/>
    <x v="9"/>
    <x v="0"/>
    <x v="0"/>
  </r>
  <r>
    <x v="1"/>
    <x v="6"/>
    <x v="9"/>
    <x v="1"/>
    <x v="127"/>
  </r>
  <r>
    <x v="1"/>
    <x v="6"/>
    <x v="9"/>
    <x v="2"/>
    <x v="23"/>
  </r>
  <r>
    <x v="1"/>
    <x v="6"/>
    <x v="9"/>
    <x v="3"/>
    <x v="54"/>
  </r>
  <r>
    <x v="1"/>
    <x v="7"/>
    <x v="9"/>
    <x v="1"/>
    <x v="111"/>
  </r>
  <r>
    <x v="1"/>
    <x v="7"/>
    <x v="9"/>
    <x v="2"/>
    <x v="42"/>
  </r>
  <r>
    <x v="1"/>
    <x v="7"/>
    <x v="9"/>
    <x v="3"/>
    <x v="186"/>
  </r>
  <r>
    <x v="1"/>
    <x v="7"/>
    <x v="9"/>
    <x v="0"/>
    <x v="0"/>
  </r>
  <r>
    <x v="1"/>
    <x v="7"/>
    <x v="9"/>
    <x v="1"/>
    <x v="111"/>
  </r>
  <r>
    <x v="1"/>
    <x v="7"/>
    <x v="9"/>
    <x v="2"/>
    <x v="42"/>
  </r>
  <r>
    <x v="1"/>
    <x v="7"/>
    <x v="9"/>
    <x v="3"/>
    <x v="186"/>
  </r>
  <r>
    <x v="1"/>
    <x v="8"/>
    <x v="9"/>
    <x v="1"/>
    <x v="145"/>
  </r>
  <r>
    <x v="1"/>
    <x v="8"/>
    <x v="9"/>
    <x v="2"/>
    <x v="2"/>
  </r>
  <r>
    <x v="1"/>
    <x v="8"/>
    <x v="9"/>
    <x v="3"/>
    <x v="199"/>
  </r>
  <r>
    <x v="1"/>
    <x v="8"/>
    <x v="9"/>
    <x v="0"/>
    <x v="0"/>
  </r>
  <r>
    <x v="1"/>
    <x v="8"/>
    <x v="9"/>
    <x v="1"/>
    <x v="145"/>
  </r>
  <r>
    <x v="1"/>
    <x v="8"/>
    <x v="9"/>
    <x v="2"/>
    <x v="2"/>
  </r>
  <r>
    <x v="1"/>
    <x v="8"/>
    <x v="9"/>
    <x v="3"/>
    <x v="199"/>
  </r>
  <r>
    <x v="1"/>
    <x v="9"/>
    <x v="9"/>
    <x v="1"/>
    <x v="140"/>
  </r>
  <r>
    <x v="1"/>
    <x v="9"/>
    <x v="9"/>
    <x v="2"/>
    <x v="23"/>
  </r>
  <r>
    <x v="1"/>
    <x v="9"/>
    <x v="9"/>
    <x v="3"/>
    <x v="121"/>
  </r>
  <r>
    <x v="1"/>
    <x v="9"/>
    <x v="9"/>
    <x v="0"/>
    <x v="0"/>
  </r>
  <r>
    <x v="1"/>
    <x v="9"/>
    <x v="9"/>
    <x v="1"/>
    <x v="140"/>
  </r>
  <r>
    <x v="1"/>
    <x v="9"/>
    <x v="9"/>
    <x v="2"/>
    <x v="23"/>
  </r>
  <r>
    <x v="1"/>
    <x v="9"/>
    <x v="9"/>
    <x v="3"/>
    <x v="121"/>
  </r>
  <r>
    <x v="1"/>
    <x v="9"/>
    <x v="9"/>
    <x v="0"/>
    <x v="0"/>
  </r>
  <r>
    <x v="1"/>
    <x v="10"/>
    <x v="9"/>
    <x v="1"/>
    <x v="75"/>
  </r>
  <r>
    <x v="1"/>
    <x v="10"/>
    <x v="9"/>
    <x v="2"/>
    <x v="25"/>
  </r>
  <r>
    <x v="1"/>
    <x v="10"/>
    <x v="9"/>
    <x v="3"/>
    <x v="138"/>
  </r>
  <r>
    <x v="1"/>
    <x v="10"/>
    <x v="9"/>
    <x v="0"/>
    <x v="0"/>
  </r>
  <r>
    <x v="1"/>
    <x v="10"/>
    <x v="9"/>
    <x v="1"/>
    <x v="75"/>
  </r>
  <r>
    <x v="1"/>
    <x v="10"/>
    <x v="9"/>
    <x v="2"/>
    <x v="25"/>
  </r>
  <r>
    <x v="1"/>
    <x v="10"/>
    <x v="9"/>
    <x v="3"/>
    <x v="138"/>
  </r>
  <r>
    <x v="1"/>
    <x v="11"/>
    <x v="9"/>
    <x v="1"/>
    <x v="58"/>
  </r>
  <r>
    <x v="1"/>
    <x v="11"/>
    <x v="9"/>
    <x v="2"/>
    <x v="10"/>
  </r>
  <r>
    <x v="1"/>
    <x v="11"/>
    <x v="9"/>
    <x v="3"/>
    <x v="133"/>
  </r>
  <r>
    <x v="1"/>
    <x v="11"/>
    <x v="9"/>
    <x v="0"/>
    <x v="0"/>
  </r>
  <r>
    <x v="1"/>
    <x v="11"/>
    <x v="9"/>
    <x v="1"/>
    <x v="58"/>
  </r>
  <r>
    <x v="1"/>
    <x v="11"/>
    <x v="9"/>
    <x v="2"/>
    <x v="10"/>
  </r>
  <r>
    <x v="1"/>
    <x v="11"/>
    <x v="9"/>
    <x v="3"/>
    <x v="133"/>
  </r>
  <r>
    <x v="1"/>
    <x v="12"/>
    <x v="9"/>
    <x v="1"/>
    <x v="101"/>
  </r>
  <r>
    <x v="1"/>
    <x v="12"/>
    <x v="9"/>
    <x v="2"/>
    <x v="16"/>
  </r>
  <r>
    <x v="1"/>
    <x v="12"/>
    <x v="9"/>
    <x v="3"/>
    <x v="104"/>
  </r>
  <r>
    <x v="1"/>
    <x v="12"/>
    <x v="9"/>
    <x v="0"/>
    <x v="0"/>
  </r>
  <r>
    <x v="1"/>
    <x v="12"/>
    <x v="9"/>
    <x v="1"/>
    <x v="101"/>
  </r>
  <r>
    <x v="1"/>
    <x v="12"/>
    <x v="9"/>
    <x v="2"/>
    <x v="16"/>
  </r>
  <r>
    <x v="1"/>
    <x v="12"/>
    <x v="9"/>
    <x v="3"/>
    <x v="104"/>
  </r>
  <r>
    <x v="1"/>
    <x v="13"/>
    <x v="9"/>
    <x v="1"/>
    <x v="101"/>
  </r>
  <r>
    <x v="1"/>
    <x v="13"/>
    <x v="9"/>
    <x v="2"/>
    <x v="19"/>
  </r>
  <r>
    <x v="1"/>
    <x v="13"/>
    <x v="9"/>
    <x v="3"/>
    <x v="148"/>
  </r>
  <r>
    <x v="1"/>
    <x v="13"/>
    <x v="9"/>
    <x v="0"/>
    <x v="0"/>
  </r>
  <r>
    <x v="1"/>
    <x v="13"/>
    <x v="9"/>
    <x v="1"/>
    <x v="101"/>
  </r>
  <r>
    <x v="1"/>
    <x v="13"/>
    <x v="9"/>
    <x v="2"/>
    <x v="19"/>
  </r>
  <r>
    <x v="1"/>
    <x v="13"/>
    <x v="9"/>
    <x v="3"/>
    <x v="148"/>
  </r>
  <r>
    <x v="1"/>
    <x v="14"/>
    <x v="9"/>
    <x v="1"/>
    <x v="33"/>
  </r>
  <r>
    <x v="1"/>
    <x v="14"/>
    <x v="9"/>
    <x v="2"/>
    <x v="2"/>
  </r>
  <r>
    <x v="1"/>
    <x v="14"/>
    <x v="9"/>
    <x v="3"/>
    <x v="137"/>
  </r>
  <r>
    <x v="1"/>
    <x v="14"/>
    <x v="9"/>
    <x v="0"/>
    <x v="0"/>
  </r>
  <r>
    <x v="1"/>
    <x v="14"/>
    <x v="9"/>
    <x v="0"/>
    <x v="0"/>
  </r>
  <r>
    <x v="1"/>
    <x v="14"/>
    <x v="9"/>
    <x v="1"/>
    <x v="33"/>
  </r>
  <r>
    <x v="1"/>
    <x v="14"/>
    <x v="9"/>
    <x v="2"/>
    <x v="2"/>
  </r>
  <r>
    <x v="1"/>
    <x v="14"/>
    <x v="9"/>
    <x v="3"/>
    <x v="137"/>
  </r>
  <r>
    <x v="1"/>
    <x v="14"/>
    <x v="9"/>
    <x v="0"/>
    <x v="0"/>
  </r>
  <r>
    <x v="1"/>
    <x v="15"/>
    <x v="9"/>
    <x v="1"/>
    <x v="100"/>
  </r>
  <r>
    <x v="1"/>
    <x v="15"/>
    <x v="9"/>
    <x v="2"/>
    <x v="23"/>
  </r>
  <r>
    <x v="1"/>
    <x v="15"/>
    <x v="9"/>
    <x v="3"/>
    <x v="41"/>
  </r>
  <r>
    <x v="1"/>
    <x v="15"/>
    <x v="9"/>
    <x v="0"/>
    <x v="0"/>
  </r>
  <r>
    <x v="1"/>
    <x v="15"/>
    <x v="9"/>
    <x v="1"/>
    <x v="100"/>
  </r>
  <r>
    <x v="1"/>
    <x v="15"/>
    <x v="9"/>
    <x v="2"/>
    <x v="23"/>
  </r>
  <r>
    <x v="1"/>
    <x v="15"/>
    <x v="9"/>
    <x v="3"/>
    <x v="41"/>
  </r>
  <r>
    <x v="1"/>
    <x v="16"/>
    <x v="9"/>
    <x v="1"/>
    <x v="71"/>
  </r>
  <r>
    <x v="1"/>
    <x v="16"/>
    <x v="9"/>
    <x v="2"/>
    <x v="10"/>
  </r>
  <r>
    <x v="1"/>
    <x v="16"/>
    <x v="9"/>
    <x v="3"/>
    <x v="212"/>
  </r>
  <r>
    <x v="1"/>
    <x v="16"/>
    <x v="9"/>
    <x v="0"/>
    <x v="0"/>
  </r>
  <r>
    <x v="1"/>
    <x v="16"/>
    <x v="9"/>
    <x v="1"/>
    <x v="71"/>
  </r>
  <r>
    <x v="1"/>
    <x v="16"/>
    <x v="9"/>
    <x v="2"/>
    <x v="10"/>
  </r>
  <r>
    <x v="1"/>
    <x v="16"/>
    <x v="9"/>
    <x v="3"/>
    <x v="212"/>
  </r>
  <r>
    <x v="1"/>
    <x v="17"/>
    <x v="9"/>
    <x v="1"/>
    <x v="16"/>
  </r>
  <r>
    <x v="1"/>
    <x v="17"/>
    <x v="9"/>
    <x v="2"/>
    <x v="23"/>
  </r>
  <r>
    <x v="1"/>
    <x v="17"/>
    <x v="9"/>
    <x v="3"/>
    <x v="67"/>
  </r>
  <r>
    <x v="1"/>
    <x v="17"/>
    <x v="9"/>
    <x v="0"/>
    <x v="0"/>
  </r>
  <r>
    <x v="1"/>
    <x v="17"/>
    <x v="9"/>
    <x v="1"/>
    <x v="16"/>
  </r>
  <r>
    <x v="1"/>
    <x v="17"/>
    <x v="9"/>
    <x v="2"/>
    <x v="23"/>
  </r>
  <r>
    <x v="1"/>
    <x v="17"/>
    <x v="9"/>
    <x v="3"/>
    <x v="67"/>
  </r>
  <r>
    <x v="1"/>
    <x v="18"/>
    <x v="9"/>
    <x v="1"/>
    <x v="95"/>
  </r>
  <r>
    <x v="1"/>
    <x v="18"/>
    <x v="9"/>
    <x v="2"/>
    <x v="23"/>
  </r>
  <r>
    <x v="1"/>
    <x v="18"/>
    <x v="9"/>
    <x v="3"/>
    <x v="163"/>
  </r>
  <r>
    <x v="1"/>
    <x v="18"/>
    <x v="9"/>
    <x v="0"/>
    <x v="0"/>
  </r>
  <r>
    <x v="1"/>
    <x v="18"/>
    <x v="9"/>
    <x v="1"/>
    <x v="95"/>
  </r>
  <r>
    <x v="1"/>
    <x v="18"/>
    <x v="9"/>
    <x v="2"/>
    <x v="23"/>
  </r>
  <r>
    <x v="1"/>
    <x v="18"/>
    <x v="9"/>
    <x v="3"/>
    <x v="163"/>
  </r>
  <r>
    <x v="1"/>
    <x v="19"/>
    <x v="9"/>
    <x v="1"/>
    <x v="35"/>
  </r>
  <r>
    <x v="1"/>
    <x v="19"/>
    <x v="9"/>
    <x v="2"/>
    <x v="13"/>
  </r>
  <r>
    <x v="1"/>
    <x v="19"/>
    <x v="9"/>
    <x v="3"/>
    <x v="23"/>
  </r>
  <r>
    <x v="1"/>
    <x v="19"/>
    <x v="9"/>
    <x v="0"/>
    <x v="0"/>
  </r>
  <r>
    <x v="1"/>
    <x v="19"/>
    <x v="9"/>
    <x v="1"/>
    <x v="35"/>
  </r>
  <r>
    <x v="1"/>
    <x v="19"/>
    <x v="9"/>
    <x v="2"/>
    <x v="13"/>
  </r>
  <r>
    <x v="1"/>
    <x v="19"/>
    <x v="9"/>
    <x v="3"/>
    <x v="23"/>
  </r>
  <r>
    <x v="1"/>
    <x v="20"/>
    <x v="9"/>
    <x v="1"/>
    <x v="105"/>
  </r>
  <r>
    <x v="1"/>
    <x v="20"/>
    <x v="9"/>
    <x v="2"/>
    <x v="16"/>
  </r>
  <r>
    <x v="1"/>
    <x v="20"/>
    <x v="9"/>
    <x v="3"/>
    <x v="24"/>
  </r>
  <r>
    <x v="1"/>
    <x v="20"/>
    <x v="9"/>
    <x v="0"/>
    <x v="0"/>
  </r>
  <r>
    <x v="1"/>
    <x v="20"/>
    <x v="9"/>
    <x v="1"/>
    <x v="105"/>
  </r>
  <r>
    <x v="1"/>
    <x v="20"/>
    <x v="9"/>
    <x v="2"/>
    <x v="16"/>
  </r>
  <r>
    <x v="1"/>
    <x v="20"/>
    <x v="9"/>
    <x v="3"/>
    <x v="24"/>
  </r>
  <r>
    <x v="1"/>
    <x v="21"/>
    <x v="9"/>
    <x v="1"/>
    <x v="106"/>
  </r>
  <r>
    <x v="1"/>
    <x v="21"/>
    <x v="9"/>
    <x v="2"/>
    <x v="19"/>
  </r>
  <r>
    <x v="1"/>
    <x v="21"/>
    <x v="9"/>
    <x v="3"/>
    <x v="173"/>
  </r>
  <r>
    <x v="1"/>
    <x v="21"/>
    <x v="9"/>
    <x v="0"/>
    <x v="0"/>
  </r>
  <r>
    <x v="1"/>
    <x v="21"/>
    <x v="9"/>
    <x v="1"/>
    <x v="106"/>
  </r>
  <r>
    <x v="1"/>
    <x v="21"/>
    <x v="9"/>
    <x v="2"/>
    <x v="19"/>
  </r>
  <r>
    <x v="1"/>
    <x v="21"/>
    <x v="9"/>
    <x v="3"/>
    <x v="173"/>
  </r>
  <r>
    <x v="1"/>
    <x v="22"/>
    <x v="9"/>
    <x v="1"/>
    <x v="137"/>
  </r>
  <r>
    <x v="1"/>
    <x v="22"/>
    <x v="9"/>
    <x v="2"/>
    <x v="23"/>
  </r>
  <r>
    <x v="1"/>
    <x v="22"/>
    <x v="9"/>
    <x v="3"/>
    <x v="130"/>
  </r>
  <r>
    <x v="1"/>
    <x v="22"/>
    <x v="9"/>
    <x v="0"/>
    <x v="0"/>
  </r>
  <r>
    <x v="1"/>
    <x v="22"/>
    <x v="9"/>
    <x v="1"/>
    <x v="137"/>
  </r>
  <r>
    <x v="1"/>
    <x v="22"/>
    <x v="9"/>
    <x v="2"/>
    <x v="23"/>
  </r>
  <r>
    <x v="1"/>
    <x v="22"/>
    <x v="9"/>
    <x v="3"/>
    <x v="130"/>
  </r>
  <r>
    <x v="1"/>
    <x v="23"/>
    <x v="9"/>
    <x v="1"/>
    <x v="108"/>
  </r>
  <r>
    <x v="1"/>
    <x v="23"/>
    <x v="9"/>
    <x v="2"/>
    <x v="25"/>
  </r>
  <r>
    <x v="1"/>
    <x v="23"/>
    <x v="9"/>
    <x v="3"/>
    <x v="185"/>
  </r>
  <r>
    <x v="1"/>
    <x v="23"/>
    <x v="9"/>
    <x v="0"/>
    <x v="0"/>
  </r>
  <r>
    <x v="1"/>
    <x v="23"/>
    <x v="9"/>
    <x v="1"/>
    <x v="108"/>
  </r>
  <r>
    <x v="1"/>
    <x v="23"/>
    <x v="9"/>
    <x v="2"/>
    <x v="25"/>
  </r>
  <r>
    <x v="1"/>
    <x v="23"/>
    <x v="9"/>
    <x v="3"/>
    <x v="185"/>
  </r>
  <r>
    <x v="1"/>
    <x v="23"/>
    <x v="9"/>
    <x v="0"/>
    <x v="0"/>
  </r>
  <r>
    <x v="1"/>
    <x v="24"/>
    <x v="9"/>
    <x v="1"/>
    <x v="71"/>
  </r>
  <r>
    <x v="1"/>
    <x v="24"/>
    <x v="9"/>
    <x v="2"/>
    <x v="25"/>
  </r>
  <r>
    <x v="1"/>
    <x v="24"/>
    <x v="9"/>
    <x v="3"/>
    <x v="104"/>
  </r>
  <r>
    <x v="1"/>
    <x v="24"/>
    <x v="9"/>
    <x v="0"/>
    <x v="0"/>
  </r>
  <r>
    <x v="1"/>
    <x v="24"/>
    <x v="9"/>
    <x v="1"/>
    <x v="71"/>
  </r>
  <r>
    <x v="1"/>
    <x v="24"/>
    <x v="9"/>
    <x v="2"/>
    <x v="25"/>
  </r>
  <r>
    <x v="1"/>
    <x v="24"/>
    <x v="9"/>
    <x v="3"/>
    <x v="104"/>
  </r>
  <r>
    <x v="1"/>
    <x v="25"/>
    <x v="9"/>
    <x v="1"/>
    <x v="38"/>
  </r>
  <r>
    <x v="1"/>
    <x v="25"/>
    <x v="9"/>
    <x v="2"/>
    <x v="16"/>
  </r>
  <r>
    <x v="1"/>
    <x v="25"/>
    <x v="9"/>
    <x v="3"/>
    <x v="185"/>
  </r>
  <r>
    <x v="1"/>
    <x v="25"/>
    <x v="9"/>
    <x v="0"/>
    <x v="0"/>
  </r>
  <r>
    <x v="1"/>
    <x v="25"/>
    <x v="9"/>
    <x v="1"/>
    <x v="38"/>
  </r>
  <r>
    <x v="1"/>
    <x v="25"/>
    <x v="9"/>
    <x v="2"/>
    <x v="16"/>
  </r>
  <r>
    <x v="1"/>
    <x v="25"/>
    <x v="9"/>
    <x v="3"/>
    <x v="185"/>
  </r>
  <r>
    <x v="1"/>
    <x v="26"/>
    <x v="9"/>
    <x v="1"/>
    <x v="52"/>
  </r>
  <r>
    <x v="1"/>
    <x v="26"/>
    <x v="9"/>
    <x v="2"/>
    <x v="16"/>
  </r>
  <r>
    <x v="1"/>
    <x v="26"/>
    <x v="9"/>
    <x v="3"/>
    <x v="149"/>
  </r>
  <r>
    <x v="1"/>
    <x v="26"/>
    <x v="9"/>
    <x v="0"/>
    <x v="0"/>
  </r>
  <r>
    <x v="1"/>
    <x v="26"/>
    <x v="9"/>
    <x v="1"/>
    <x v="52"/>
  </r>
  <r>
    <x v="1"/>
    <x v="26"/>
    <x v="9"/>
    <x v="2"/>
    <x v="16"/>
  </r>
  <r>
    <x v="1"/>
    <x v="26"/>
    <x v="9"/>
    <x v="3"/>
    <x v="149"/>
  </r>
  <r>
    <x v="1"/>
    <x v="27"/>
    <x v="9"/>
    <x v="1"/>
    <x v="83"/>
  </r>
  <r>
    <x v="1"/>
    <x v="27"/>
    <x v="9"/>
    <x v="2"/>
    <x v="13"/>
  </r>
  <r>
    <x v="1"/>
    <x v="27"/>
    <x v="9"/>
    <x v="3"/>
    <x v="167"/>
  </r>
  <r>
    <x v="1"/>
    <x v="27"/>
    <x v="9"/>
    <x v="0"/>
    <x v="0"/>
  </r>
  <r>
    <x v="1"/>
    <x v="27"/>
    <x v="9"/>
    <x v="1"/>
    <x v="83"/>
  </r>
  <r>
    <x v="1"/>
    <x v="27"/>
    <x v="9"/>
    <x v="2"/>
    <x v="13"/>
  </r>
  <r>
    <x v="1"/>
    <x v="27"/>
    <x v="9"/>
    <x v="3"/>
    <x v="167"/>
  </r>
  <r>
    <x v="1"/>
    <x v="28"/>
    <x v="9"/>
    <x v="1"/>
    <x v="61"/>
  </r>
  <r>
    <x v="1"/>
    <x v="28"/>
    <x v="9"/>
    <x v="2"/>
    <x v="13"/>
  </r>
  <r>
    <x v="1"/>
    <x v="28"/>
    <x v="9"/>
    <x v="3"/>
    <x v="212"/>
  </r>
  <r>
    <x v="1"/>
    <x v="28"/>
    <x v="9"/>
    <x v="0"/>
    <x v="0"/>
  </r>
  <r>
    <x v="1"/>
    <x v="28"/>
    <x v="9"/>
    <x v="1"/>
    <x v="61"/>
  </r>
  <r>
    <x v="1"/>
    <x v="28"/>
    <x v="9"/>
    <x v="2"/>
    <x v="13"/>
  </r>
  <r>
    <x v="1"/>
    <x v="28"/>
    <x v="9"/>
    <x v="3"/>
    <x v="212"/>
  </r>
  <r>
    <x v="1"/>
    <x v="29"/>
    <x v="9"/>
    <x v="1"/>
    <x v="76"/>
  </r>
  <r>
    <x v="1"/>
    <x v="29"/>
    <x v="9"/>
    <x v="2"/>
    <x v="25"/>
  </r>
  <r>
    <x v="1"/>
    <x v="29"/>
    <x v="9"/>
    <x v="3"/>
    <x v="144"/>
  </r>
  <r>
    <x v="1"/>
    <x v="29"/>
    <x v="9"/>
    <x v="0"/>
    <x v="0"/>
  </r>
  <r>
    <x v="1"/>
    <x v="29"/>
    <x v="9"/>
    <x v="1"/>
    <x v="76"/>
  </r>
  <r>
    <x v="1"/>
    <x v="29"/>
    <x v="9"/>
    <x v="2"/>
    <x v="25"/>
  </r>
  <r>
    <x v="1"/>
    <x v="29"/>
    <x v="9"/>
    <x v="3"/>
    <x v="144"/>
  </r>
  <r>
    <x v="1"/>
    <x v="30"/>
    <x v="9"/>
    <x v="1"/>
    <x v="3"/>
  </r>
  <r>
    <x v="1"/>
    <x v="30"/>
    <x v="9"/>
    <x v="2"/>
    <x v="10"/>
  </r>
  <r>
    <x v="1"/>
    <x v="30"/>
    <x v="9"/>
    <x v="3"/>
    <x v="141"/>
  </r>
  <r>
    <x v="1"/>
    <x v="30"/>
    <x v="9"/>
    <x v="0"/>
    <x v="0"/>
  </r>
  <r>
    <x v="1"/>
    <x v="30"/>
    <x v="9"/>
    <x v="1"/>
    <x v="3"/>
  </r>
  <r>
    <x v="1"/>
    <x v="30"/>
    <x v="9"/>
    <x v="2"/>
    <x v="10"/>
  </r>
  <r>
    <x v="1"/>
    <x v="30"/>
    <x v="9"/>
    <x v="3"/>
    <x v="141"/>
  </r>
  <r>
    <x v="1"/>
    <x v="0"/>
    <x v="10"/>
    <x v="0"/>
    <x v="0"/>
  </r>
  <r>
    <x v="1"/>
    <x v="0"/>
    <x v="10"/>
    <x v="1"/>
    <x v="38"/>
  </r>
  <r>
    <x v="1"/>
    <x v="0"/>
    <x v="10"/>
    <x v="2"/>
    <x v="13"/>
  </r>
  <r>
    <x v="1"/>
    <x v="0"/>
    <x v="10"/>
    <x v="3"/>
    <x v="178"/>
  </r>
  <r>
    <x v="1"/>
    <x v="0"/>
    <x v="10"/>
    <x v="0"/>
    <x v="0"/>
  </r>
  <r>
    <x v="1"/>
    <x v="0"/>
    <x v="10"/>
    <x v="1"/>
    <x v="38"/>
  </r>
  <r>
    <x v="1"/>
    <x v="0"/>
    <x v="10"/>
    <x v="2"/>
    <x v="13"/>
  </r>
  <r>
    <x v="1"/>
    <x v="0"/>
    <x v="10"/>
    <x v="3"/>
    <x v="178"/>
  </r>
  <r>
    <x v="1"/>
    <x v="0"/>
    <x v="10"/>
    <x v="0"/>
    <x v="0"/>
  </r>
  <r>
    <x v="1"/>
    <x v="1"/>
    <x v="10"/>
    <x v="1"/>
    <x v="14"/>
  </r>
  <r>
    <x v="1"/>
    <x v="1"/>
    <x v="10"/>
    <x v="2"/>
    <x v="19"/>
  </r>
  <r>
    <x v="1"/>
    <x v="1"/>
    <x v="10"/>
    <x v="3"/>
    <x v="223"/>
  </r>
  <r>
    <x v="1"/>
    <x v="1"/>
    <x v="10"/>
    <x v="0"/>
    <x v="0"/>
  </r>
  <r>
    <x v="1"/>
    <x v="1"/>
    <x v="10"/>
    <x v="1"/>
    <x v="14"/>
  </r>
  <r>
    <x v="1"/>
    <x v="1"/>
    <x v="10"/>
    <x v="2"/>
    <x v="19"/>
  </r>
  <r>
    <x v="1"/>
    <x v="1"/>
    <x v="10"/>
    <x v="3"/>
    <x v="223"/>
  </r>
  <r>
    <x v="1"/>
    <x v="2"/>
    <x v="10"/>
    <x v="1"/>
    <x v="7"/>
  </r>
  <r>
    <x v="1"/>
    <x v="2"/>
    <x v="10"/>
    <x v="2"/>
    <x v="10"/>
  </r>
  <r>
    <x v="1"/>
    <x v="2"/>
    <x v="10"/>
    <x v="3"/>
    <x v="99"/>
  </r>
  <r>
    <x v="1"/>
    <x v="2"/>
    <x v="10"/>
    <x v="0"/>
    <x v="0"/>
  </r>
  <r>
    <x v="1"/>
    <x v="2"/>
    <x v="10"/>
    <x v="1"/>
    <x v="7"/>
  </r>
  <r>
    <x v="1"/>
    <x v="2"/>
    <x v="10"/>
    <x v="2"/>
    <x v="10"/>
  </r>
  <r>
    <x v="1"/>
    <x v="2"/>
    <x v="10"/>
    <x v="3"/>
    <x v="99"/>
  </r>
  <r>
    <x v="1"/>
    <x v="3"/>
    <x v="10"/>
    <x v="1"/>
    <x v="41"/>
  </r>
  <r>
    <x v="1"/>
    <x v="3"/>
    <x v="10"/>
    <x v="2"/>
    <x v="13"/>
  </r>
  <r>
    <x v="1"/>
    <x v="3"/>
    <x v="10"/>
    <x v="3"/>
    <x v="141"/>
  </r>
  <r>
    <x v="1"/>
    <x v="3"/>
    <x v="10"/>
    <x v="0"/>
    <x v="0"/>
  </r>
  <r>
    <x v="1"/>
    <x v="3"/>
    <x v="10"/>
    <x v="1"/>
    <x v="41"/>
  </r>
  <r>
    <x v="1"/>
    <x v="3"/>
    <x v="10"/>
    <x v="2"/>
    <x v="13"/>
  </r>
  <r>
    <x v="1"/>
    <x v="3"/>
    <x v="10"/>
    <x v="3"/>
    <x v="141"/>
  </r>
  <r>
    <x v="1"/>
    <x v="4"/>
    <x v="10"/>
    <x v="1"/>
    <x v="16"/>
  </r>
  <r>
    <x v="1"/>
    <x v="4"/>
    <x v="10"/>
    <x v="2"/>
    <x v="13"/>
  </r>
  <r>
    <x v="1"/>
    <x v="4"/>
    <x v="10"/>
    <x v="3"/>
    <x v="182"/>
  </r>
  <r>
    <x v="1"/>
    <x v="4"/>
    <x v="10"/>
    <x v="0"/>
    <x v="0"/>
  </r>
  <r>
    <x v="1"/>
    <x v="4"/>
    <x v="10"/>
    <x v="1"/>
    <x v="16"/>
  </r>
  <r>
    <x v="1"/>
    <x v="4"/>
    <x v="10"/>
    <x v="2"/>
    <x v="13"/>
  </r>
  <r>
    <x v="1"/>
    <x v="4"/>
    <x v="10"/>
    <x v="3"/>
    <x v="182"/>
  </r>
  <r>
    <x v="1"/>
    <x v="5"/>
    <x v="10"/>
    <x v="1"/>
    <x v="62"/>
  </r>
  <r>
    <x v="1"/>
    <x v="5"/>
    <x v="10"/>
    <x v="2"/>
    <x v="42"/>
  </r>
  <r>
    <x v="1"/>
    <x v="5"/>
    <x v="10"/>
    <x v="3"/>
    <x v="50"/>
  </r>
  <r>
    <x v="1"/>
    <x v="5"/>
    <x v="10"/>
    <x v="0"/>
    <x v="0"/>
  </r>
  <r>
    <x v="1"/>
    <x v="5"/>
    <x v="10"/>
    <x v="1"/>
    <x v="62"/>
  </r>
  <r>
    <x v="1"/>
    <x v="5"/>
    <x v="10"/>
    <x v="2"/>
    <x v="42"/>
  </r>
  <r>
    <x v="1"/>
    <x v="5"/>
    <x v="10"/>
    <x v="3"/>
    <x v="50"/>
  </r>
  <r>
    <x v="1"/>
    <x v="6"/>
    <x v="10"/>
    <x v="1"/>
    <x v="158"/>
  </r>
  <r>
    <x v="1"/>
    <x v="6"/>
    <x v="10"/>
    <x v="2"/>
    <x v="23"/>
  </r>
  <r>
    <x v="1"/>
    <x v="6"/>
    <x v="10"/>
    <x v="3"/>
    <x v="152"/>
  </r>
  <r>
    <x v="1"/>
    <x v="6"/>
    <x v="10"/>
    <x v="0"/>
    <x v="0"/>
  </r>
  <r>
    <x v="1"/>
    <x v="6"/>
    <x v="10"/>
    <x v="1"/>
    <x v="158"/>
  </r>
  <r>
    <x v="1"/>
    <x v="6"/>
    <x v="10"/>
    <x v="2"/>
    <x v="23"/>
  </r>
  <r>
    <x v="1"/>
    <x v="6"/>
    <x v="10"/>
    <x v="3"/>
    <x v="152"/>
  </r>
  <r>
    <x v="1"/>
    <x v="6"/>
    <x v="10"/>
    <x v="0"/>
    <x v="0"/>
  </r>
  <r>
    <x v="1"/>
    <x v="7"/>
    <x v="10"/>
    <x v="1"/>
    <x v="2"/>
  </r>
  <r>
    <x v="1"/>
    <x v="7"/>
    <x v="10"/>
    <x v="2"/>
    <x v="10"/>
  </r>
  <r>
    <x v="1"/>
    <x v="7"/>
    <x v="10"/>
    <x v="3"/>
    <x v="208"/>
  </r>
  <r>
    <x v="1"/>
    <x v="7"/>
    <x v="10"/>
    <x v="0"/>
    <x v="0"/>
  </r>
  <r>
    <x v="1"/>
    <x v="7"/>
    <x v="10"/>
    <x v="1"/>
    <x v="2"/>
  </r>
  <r>
    <x v="1"/>
    <x v="7"/>
    <x v="10"/>
    <x v="2"/>
    <x v="10"/>
  </r>
  <r>
    <x v="1"/>
    <x v="7"/>
    <x v="10"/>
    <x v="3"/>
    <x v="208"/>
  </r>
  <r>
    <x v="1"/>
    <x v="8"/>
    <x v="10"/>
    <x v="1"/>
    <x v="87"/>
  </r>
  <r>
    <x v="1"/>
    <x v="8"/>
    <x v="10"/>
    <x v="2"/>
    <x v="25"/>
  </r>
  <r>
    <x v="1"/>
    <x v="8"/>
    <x v="10"/>
    <x v="3"/>
    <x v="72"/>
  </r>
  <r>
    <x v="1"/>
    <x v="8"/>
    <x v="10"/>
    <x v="0"/>
    <x v="0"/>
  </r>
  <r>
    <x v="1"/>
    <x v="8"/>
    <x v="10"/>
    <x v="1"/>
    <x v="87"/>
  </r>
  <r>
    <x v="1"/>
    <x v="8"/>
    <x v="10"/>
    <x v="2"/>
    <x v="25"/>
  </r>
  <r>
    <x v="1"/>
    <x v="8"/>
    <x v="10"/>
    <x v="3"/>
    <x v="72"/>
  </r>
  <r>
    <x v="1"/>
    <x v="9"/>
    <x v="10"/>
    <x v="1"/>
    <x v="83"/>
  </r>
  <r>
    <x v="1"/>
    <x v="9"/>
    <x v="10"/>
    <x v="2"/>
    <x v="25"/>
  </r>
  <r>
    <x v="1"/>
    <x v="9"/>
    <x v="10"/>
    <x v="3"/>
    <x v="133"/>
  </r>
  <r>
    <x v="1"/>
    <x v="9"/>
    <x v="10"/>
    <x v="0"/>
    <x v="0"/>
  </r>
  <r>
    <x v="1"/>
    <x v="9"/>
    <x v="10"/>
    <x v="1"/>
    <x v="83"/>
  </r>
  <r>
    <x v="1"/>
    <x v="9"/>
    <x v="10"/>
    <x v="2"/>
    <x v="25"/>
  </r>
  <r>
    <x v="1"/>
    <x v="9"/>
    <x v="10"/>
    <x v="3"/>
    <x v="133"/>
  </r>
  <r>
    <x v="1"/>
    <x v="10"/>
    <x v="10"/>
    <x v="1"/>
    <x v="22"/>
  </r>
  <r>
    <x v="1"/>
    <x v="10"/>
    <x v="10"/>
    <x v="2"/>
    <x v="10"/>
  </r>
  <r>
    <x v="1"/>
    <x v="10"/>
    <x v="10"/>
    <x v="3"/>
    <x v="43"/>
  </r>
  <r>
    <x v="1"/>
    <x v="10"/>
    <x v="10"/>
    <x v="0"/>
    <x v="0"/>
  </r>
  <r>
    <x v="1"/>
    <x v="10"/>
    <x v="10"/>
    <x v="1"/>
    <x v="22"/>
  </r>
  <r>
    <x v="1"/>
    <x v="10"/>
    <x v="10"/>
    <x v="2"/>
    <x v="10"/>
  </r>
  <r>
    <x v="1"/>
    <x v="10"/>
    <x v="10"/>
    <x v="3"/>
    <x v="43"/>
  </r>
  <r>
    <x v="1"/>
    <x v="11"/>
    <x v="10"/>
    <x v="1"/>
    <x v="158"/>
  </r>
  <r>
    <x v="1"/>
    <x v="11"/>
    <x v="10"/>
    <x v="2"/>
    <x v="42"/>
  </r>
  <r>
    <x v="1"/>
    <x v="11"/>
    <x v="10"/>
    <x v="3"/>
    <x v="117"/>
  </r>
  <r>
    <x v="1"/>
    <x v="11"/>
    <x v="10"/>
    <x v="0"/>
    <x v="0"/>
  </r>
  <r>
    <x v="1"/>
    <x v="11"/>
    <x v="10"/>
    <x v="1"/>
    <x v="158"/>
  </r>
  <r>
    <x v="1"/>
    <x v="11"/>
    <x v="10"/>
    <x v="2"/>
    <x v="42"/>
  </r>
  <r>
    <x v="1"/>
    <x v="11"/>
    <x v="10"/>
    <x v="3"/>
    <x v="117"/>
  </r>
  <r>
    <x v="1"/>
    <x v="12"/>
    <x v="10"/>
    <x v="1"/>
    <x v="83"/>
  </r>
  <r>
    <x v="1"/>
    <x v="12"/>
    <x v="10"/>
    <x v="2"/>
    <x v="29"/>
  </r>
  <r>
    <x v="1"/>
    <x v="12"/>
    <x v="10"/>
    <x v="3"/>
    <x v="184"/>
  </r>
  <r>
    <x v="1"/>
    <x v="12"/>
    <x v="10"/>
    <x v="0"/>
    <x v="0"/>
  </r>
  <r>
    <x v="1"/>
    <x v="12"/>
    <x v="10"/>
    <x v="1"/>
    <x v="83"/>
  </r>
  <r>
    <x v="1"/>
    <x v="12"/>
    <x v="10"/>
    <x v="2"/>
    <x v="29"/>
  </r>
  <r>
    <x v="1"/>
    <x v="12"/>
    <x v="10"/>
    <x v="3"/>
    <x v="184"/>
  </r>
  <r>
    <x v="1"/>
    <x v="13"/>
    <x v="10"/>
    <x v="1"/>
    <x v="80"/>
  </r>
  <r>
    <x v="1"/>
    <x v="13"/>
    <x v="10"/>
    <x v="2"/>
    <x v="25"/>
  </r>
  <r>
    <x v="1"/>
    <x v="13"/>
    <x v="10"/>
    <x v="3"/>
    <x v="60"/>
  </r>
  <r>
    <x v="1"/>
    <x v="13"/>
    <x v="10"/>
    <x v="0"/>
    <x v="0"/>
  </r>
  <r>
    <x v="1"/>
    <x v="13"/>
    <x v="10"/>
    <x v="1"/>
    <x v="80"/>
  </r>
  <r>
    <x v="1"/>
    <x v="13"/>
    <x v="10"/>
    <x v="2"/>
    <x v="25"/>
  </r>
  <r>
    <x v="1"/>
    <x v="13"/>
    <x v="10"/>
    <x v="3"/>
    <x v="60"/>
  </r>
  <r>
    <x v="1"/>
    <x v="14"/>
    <x v="10"/>
    <x v="1"/>
    <x v="124"/>
  </r>
  <r>
    <x v="1"/>
    <x v="14"/>
    <x v="10"/>
    <x v="2"/>
    <x v="13"/>
  </r>
  <r>
    <x v="1"/>
    <x v="14"/>
    <x v="10"/>
    <x v="3"/>
    <x v="99"/>
  </r>
  <r>
    <x v="1"/>
    <x v="14"/>
    <x v="10"/>
    <x v="0"/>
    <x v="0"/>
  </r>
  <r>
    <x v="1"/>
    <x v="14"/>
    <x v="10"/>
    <x v="0"/>
    <x v="0"/>
  </r>
  <r>
    <x v="1"/>
    <x v="14"/>
    <x v="10"/>
    <x v="1"/>
    <x v="124"/>
  </r>
  <r>
    <x v="1"/>
    <x v="14"/>
    <x v="10"/>
    <x v="2"/>
    <x v="13"/>
  </r>
  <r>
    <x v="1"/>
    <x v="14"/>
    <x v="10"/>
    <x v="3"/>
    <x v="99"/>
  </r>
  <r>
    <x v="1"/>
    <x v="14"/>
    <x v="10"/>
    <x v="0"/>
    <x v="0"/>
  </r>
  <r>
    <x v="1"/>
    <x v="15"/>
    <x v="10"/>
    <x v="1"/>
    <x v="3"/>
  </r>
  <r>
    <x v="1"/>
    <x v="15"/>
    <x v="10"/>
    <x v="2"/>
    <x v="19"/>
  </r>
  <r>
    <x v="1"/>
    <x v="15"/>
    <x v="10"/>
    <x v="3"/>
    <x v="68"/>
  </r>
  <r>
    <x v="1"/>
    <x v="15"/>
    <x v="10"/>
    <x v="0"/>
    <x v="0"/>
  </r>
  <r>
    <x v="1"/>
    <x v="15"/>
    <x v="10"/>
    <x v="1"/>
    <x v="3"/>
  </r>
  <r>
    <x v="1"/>
    <x v="15"/>
    <x v="10"/>
    <x v="2"/>
    <x v="19"/>
  </r>
  <r>
    <x v="1"/>
    <x v="15"/>
    <x v="10"/>
    <x v="3"/>
    <x v="68"/>
  </r>
  <r>
    <x v="1"/>
    <x v="16"/>
    <x v="10"/>
    <x v="1"/>
    <x v="18"/>
  </r>
  <r>
    <x v="1"/>
    <x v="16"/>
    <x v="10"/>
    <x v="2"/>
    <x v="23"/>
  </r>
  <r>
    <x v="1"/>
    <x v="16"/>
    <x v="10"/>
    <x v="3"/>
    <x v="183"/>
  </r>
  <r>
    <x v="1"/>
    <x v="16"/>
    <x v="10"/>
    <x v="0"/>
    <x v="0"/>
  </r>
  <r>
    <x v="1"/>
    <x v="16"/>
    <x v="10"/>
    <x v="1"/>
    <x v="18"/>
  </r>
  <r>
    <x v="1"/>
    <x v="16"/>
    <x v="10"/>
    <x v="2"/>
    <x v="23"/>
  </r>
  <r>
    <x v="1"/>
    <x v="16"/>
    <x v="10"/>
    <x v="3"/>
    <x v="183"/>
  </r>
  <r>
    <x v="1"/>
    <x v="17"/>
    <x v="10"/>
    <x v="1"/>
    <x v="76"/>
  </r>
  <r>
    <x v="1"/>
    <x v="17"/>
    <x v="10"/>
    <x v="2"/>
    <x v="10"/>
  </r>
  <r>
    <x v="1"/>
    <x v="17"/>
    <x v="10"/>
    <x v="3"/>
    <x v="225"/>
  </r>
  <r>
    <x v="1"/>
    <x v="17"/>
    <x v="10"/>
    <x v="0"/>
    <x v="0"/>
  </r>
  <r>
    <x v="1"/>
    <x v="17"/>
    <x v="10"/>
    <x v="1"/>
    <x v="76"/>
  </r>
  <r>
    <x v="1"/>
    <x v="17"/>
    <x v="10"/>
    <x v="2"/>
    <x v="10"/>
  </r>
  <r>
    <x v="1"/>
    <x v="17"/>
    <x v="10"/>
    <x v="3"/>
    <x v="225"/>
  </r>
  <r>
    <x v="1"/>
    <x v="18"/>
    <x v="10"/>
    <x v="1"/>
    <x v="124"/>
  </r>
  <r>
    <x v="1"/>
    <x v="18"/>
    <x v="10"/>
    <x v="2"/>
    <x v="10"/>
  </r>
  <r>
    <x v="1"/>
    <x v="18"/>
    <x v="10"/>
    <x v="3"/>
    <x v="169"/>
  </r>
  <r>
    <x v="1"/>
    <x v="18"/>
    <x v="10"/>
    <x v="0"/>
    <x v="0"/>
  </r>
  <r>
    <x v="1"/>
    <x v="18"/>
    <x v="10"/>
    <x v="1"/>
    <x v="124"/>
  </r>
  <r>
    <x v="1"/>
    <x v="18"/>
    <x v="10"/>
    <x v="2"/>
    <x v="10"/>
  </r>
  <r>
    <x v="1"/>
    <x v="18"/>
    <x v="10"/>
    <x v="3"/>
    <x v="169"/>
  </r>
  <r>
    <x v="1"/>
    <x v="19"/>
    <x v="10"/>
    <x v="1"/>
    <x v="2"/>
  </r>
  <r>
    <x v="1"/>
    <x v="19"/>
    <x v="10"/>
    <x v="2"/>
    <x v="23"/>
  </r>
  <r>
    <x v="1"/>
    <x v="19"/>
    <x v="10"/>
    <x v="3"/>
    <x v="108"/>
  </r>
  <r>
    <x v="1"/>
    <x v="19"/>
    <x v="10"/>
    <x v="0"/>
    <x v="0"/>
  </r>
  <r>
    <x v="1"/>
    <x v="19"/>
    <x v="10"/>
    <x v="1"/>
    <x v="2"/>
  </r>
  <r>
    <x v="1"/>
    <x v="19"/>
    <x v="10"/>
    <x v="2"/>
    <x v="23"/>
  </r>
  <r>
    <x v="1"/>
    <x v="19"/>
    <x v="10"/>
    <x v="3"/>
    <x v="108"/>
  </r>
  <r>
    <x v="1"/>
    <x v="20"/>
    <x v="10"/>
    <x v="1"/>
    <x v="66"/>
  </r>
  <r>
    <x v="1"/>
    <x v="20"/>
    <x v="10"/>
    <x v="2"/>
    <x v="19"/>
  </r>
  <r>
    <x v="1"/>
    <x v="20"/>
    <x v="10"/>
    <x v="3"/>
    <x v="178"/>
  </r>
  <r>
    <x v="1"/>
    <x v="20"/>
    <x v="10"/>
    <x v="0"/>
    <x v="0"/>
  </r>
  <r>
    <x v="1"/>
    <x v="20"/>
    <x v="10"/>
    <x v="1"/>
    <x v="66"/>
  </r>
  <r>
    <x v="1"/>
    <x v="20"/>
    <x v="10"/>
    <x v="2"/>
    <x v="19"/>
  </r>
  <r>
    <x v="1"/>
    <x v="20"/>
    <x v="10"/>
    <x v="3"/>
    <x v="178"/>
  </r>
  <r>
    <x v="1"/>
    <x v="20"/>
    <x v="10"/>
    <x v="0"/>
    <x v="0"/>
  </r>
  <r>
    <x v="1"/>
    <x v="21"/>
    <x v="10"/>
    <x v="1"/>
    <x v="48"/>
  </r>
  <r>
    <x v="1"/>
    <x v="21"/>
    <x v="10"/>
    <x v="2"/>
    <x v="10"/>
  </r>
  <r>
    <x v="1"/>
    <x v="21"/>
    <x v="10"/>
    <x v="3"/>
    <x v="161"/>
  </r>
  <r>
    <x v="1"/>
    <x v="21"/>
    <x v="10"/>
    <x v="0"/>
    <x v="0"/>
  </r>
  <r>
    <x v="1"/>
    <x v="21"/>
    <x v="10"/>
    <x v="1"/>
    <x v="48"/>
  </r>
  <r>
    <x v="1"/>
    <x v="21"/>
    <x v="10"/>
    <x v="2"/>
    <x v="10"/>
  </r>
  <r>
    <x v="1"/>
    <x v="21"/>
    <x v="10"/>
    <x v="3"/>
    <x v="161"/>
  </r>
  <r>
    <x v="1"/>
    <x v="22"/>
    <x v="10"/>
    <x v="1"/>
    <x v="18"/>
  </r>
  <r>
    <x v="1"/>
    <x v="22"/>
    <x v="10"/>
    <x v="2"/>
    <x v="23"/>
  </r>
  <r>
    <x v="1"/>
    <x v="22"/>
    <x v="10"/>
    <x v="3"/>
    <x v="189"/>
  </r>
  <r>
    <x v="1"/>
    <x v="22"/>
    <x v="10"/>
    <x v="0"/>
    <x v="0"/>
  </r>
  <r>
    <x v="1"/>
    <x v="22"/>
    <x v="10"/>
    <x v="1"/>
    <x v="18"/>
  </r>
  <r>
    <x v="1"/>
    <x v="22"/>
    <x v="10"/>
    <x v="2"/>
    <x v="23"/>
  </r>
  <r>
    <x v="1"/>
    <x v="22"/>
    <x v="10"/>
    <x v="3"/>
    <x v="189"/>
  </r>
  <r>
    <x v="1"/>
    <x v="23"/>
    <x v="10"/>
    <x v="1"/>
    <x v="82"/>
  </r>
  <r>
    <x v="1"/>
    <x v="23"/>
    <x v="10"/>
    <x v="2"/>
    <x v="2"/>
  </r>
  <r>
    <x v="1"/>
    <x v="23"/>
    <x v="10"/>
    <x v="3"/>
    <x v="34"/>
  </r>
  <r>
    <x v="1"/>
    <x v="23"/>
    <x v="10"/>
    <x v="0"/>
    <x v="0"/>
  </r>
  <r>
    <x v="1"/>
    <x v="23"/>
    <x v="10"/>
    <x v="1"/>
    <x v="82"/>
  </r>
  <r>
    <x v="1"/>
    <x v="23"/>
    <x v="10"/>
    <x v="2"/>
    <x v="2"/>
  </r>
  <r>
    <x v="1"/>
    <x v="23"/>
    <x v="10"/>
    <x v="3"/>
    <x v="34"/>
  </r>
  <r>
    <x v="1"/>
    <x v="24"/>
    <x v="10"/>
    <x v="1"/>
    <x v="226"/>
  </r>
  <r>
    <x v="1"/>
    <x v="24"/>
    <x v="10"/>
    <x v="2"/>
    <x v="42"/>
  </r>
  <r>
    <x v="1"/>
    <x v="24"/>
    <x v="10"/>
    <x v="3"/>
    <x v="173"/>
  </r>
  <r>
    <x v="1"/>
    <x v="24"/>
    <x v="10"/>
    <x v="0"/>
    <x v="0"/>
  </r>
  <r>
    <x v="1"/>
    <x v="24"/>
    <x v="10"/>
    <x v="1"/>
    <x v="226"/>
  </r>
  <r>
    <x v="1"/>
    <x v="24"/>
    <x v="10"/>
    <x v="2"/>
    <x v="42"/>
  </r>
  <r>
    <x v="1"/>
    <x v="24"/>
    <x v="10"/>
    <x v="3"/>
    <x v="173"/>
  </r>
  <r>
    <x v="1"/>
    <x v="25"/>
    <x v="10"/>
    <x v="1"/>
    <x v="58"/>
  </r>
  <r>
    <x v="1"/>
    <x v="25"/>
    <x v="10"/>
    <x v="2"/>
    <x v="25"/>
  </r>
  <r>
    <x v="1"/>
    <x v="25"/>
    <x v="10"/>
    <x v="3"/>
    <x v="136"/>
  </r>
  <r>
    <x v="1"/>
    <x v="25"/>
    <x v="10"/>
    <x v="0"/>
    <x v="0"/>
  </r>
  <r>
    <x v="1"/>
    <x v="25"/>
    <x v="10"/>
    <x v="1"/>
    <x v="58"/>
  </r>
  <r>
    <x v="1"/>
    <x v="25"/>
    <x v="10"/>
    <x v="2"/>
    <x v="25"/>
  </r>
  <r>
    <x v="1"/>
    <x v="25"/>
    <x v="10"/>
    <x v="3"/>
    <x v="136"/>
  </r>
  <r>
    <x v="1"/>
    <x v="26"/>
    <x v="10"/>
    <x v="1"/>
    <x v="41"/>
  </r>
  <r>
    <x v="1"/>
    <x v="26"/>
    <x v="10"/>
    <x v="2"/>
    <x v="23"/>
  </r>
  <r>
    <x v="1"/>
    <x v="26"/>
    <x v="10"/>
    <x v="3"/>
    <x v="150"/>
  </r>
  <r>
    <x v="1"/>
    <x v="26"/>
    <x v="10"/>
    <x v="0"/>
    <x v="0"/>
  </r>
  <r>
    <x v="1"/>
    <x v="26"/>
    <x v="10"/>
    <x v="1"/>
    <x v="41"/>
  </r>
  <r>
    <x v="1"/>
    <x v="26"/>
    <x v="10"/>
    <x v="2"/>
    <x v="23"/>
  </r>
  <r>
    <x v="1"/>
    <x v="26"/>
    <x v="10"/>
    <x v="3"/>
    <x v="150"/>
  </r>
  <r>
    <x v="1"/>
    <x v="27"/>
    <x v="10"/>
    <x v="1"/>
    <x v="9"/>
  </r>
  <r>
    <x v="1"/>
    <x v="27"/>
    <x v="10"/>
    <x v="2"/>
    <x v="29"/>
  </r>
  <r>
    <x v="1"/>
    <x v="27"/>
    <x v="10"/>
    <x v="3"/>
    <x v="23"/>
  </r>
  <r>
    <x v="1"/>
    <x v="27"/>
    <x v="10"/>
    <x v="0"/>
    <x v="0"/>
  </r>
  <r>
    <x v="1"/>
    <x v="27"/>
    <x v="10"/>
    <x v="1"/>
    <x v="9"/>
  </r>
  <r>
    <x v="1"/>
    <x v="27"/>
    <x v="10"/>
    <x v="2"/>
    <x v="29"/>
  </r>
  <r>
    <x v="1"/>
    <x v="27"/>
    <x v="10"/>
    <x v="3"/>
    <x v="23"/>
  </r>
  <r>
    <x v="1"/>
    <x v="28"/>
    <x v="10"/>
    <x v="1"/>
    <x v="108"/>
  </r>
  <r>
    <x v="1"/>
    <x v="28"/>
    <x v="10"/>
    <x v="2"/>
    <x v="16"/>
  </r>
  <r>
    <x v="1"/>
    <x v="28"/>
    <x v="10"/>
    <x v="3"/>
    <x v="162"/>
  </r>
  <r>
    <x v="1"/>
    <x v="28"/>
    <x v="10"/>
    <x v="0"/>
    <x v="0"/>
  </r>
  <r>
    <x v="1"/>
    <x v="28"/>
    <x v="10"/>
    <x v="1"/>
    <x v="108"/>
  </r>
  <r>
    <x v="1"/>
    <x v="28"/>
    <x v="10"/>
    <x v="2"/>
    <x v="16"/>
  </r>
  <r>
    <x v="1"/>
    <x v="28"/>
    <x v="10"/>
    <x v="3"/>
    <x v="162"/>
  </r>
  <r>
    <x v="1"/>
    <x v="29"/>
    <x v="10"/>
    <x v="1"/>
    <x v="38"/>
  </r>
  <r>
    <x v="1"/>
    <x v="29"/>
    <x v="10"/>
    <x v="2"/>
    <x v="2"/>
  </r>
  <r>
    <x v="1"/>
    <x v="29"/>
    <x v="10"/>
    <x v="3"/>
    <x v="112"/>
  </r>
  <r>
    <x v="1"/>
    <x v="29"/>
    <x v="10"/>
    <x v="0"/>
    <x v="0"/>
  </r>
  <r>
    <x v="1"/>
    <x v="29"/>
    <x v="10"/>
    <x v="1"/>
    <x v="38"/>
  </r>
  <r>
    <x v="1"/>
    <x v="29"/>
    <x v="10"/>
    <x v="2"/>
    <x v="2"/>
  </r>
  <r>
    <x v="1"/>
    <x v="29"/>
    <x v="10"/>
    <x v="3"/>
    <x v="112"/>
  </r>
  <r>
    <x v="1"/>
    <x v="0"/>
    <x v="11"/>
    <x v="0"/>
    <x v="0"/>
  </r>
  <r>
    <x v="1"/>
    <x v="0"/>
    <x v="11"/>
    <x v="1"/>
    <x v="25"/>
  </r>
  <r>
    <x v="1"/>
    <x v="0"/>
    <x v="11"/>
    <x v="2"/>
    <x v="2"/>
  </r>
  <r>
    <x v="1"/>
    <x v="0"/>
    <x v="11"/>
    <x v="3"/>
    <x v="17"/>
  </r>
  <r>
    <x v="1"/>
    <x v="0"/>
    <x v="11"/>
    <x v="0"/>
    <x v="0"/>
  </r>
  <r>
    <x v="1"/>
    <x v="0"/>
    <x v="11"/>
    <x v="1"/>
    <x v="25"/>
  </r>
  <r>
    <x v="1"/>
    <x v="0"/>
    <x v="11"/>
    <x v="2"/>
    <x v="2"/>
  </r>
  <r>
    <x v="1"/>
    <x v="0"/>
    <x v="11"/>
    <x v="3"/>
    <x v="17"/>
  </r>
  <r>
    <x v="1"/>
    <x v="0"/>
    <x v="11"/>
    <x v="0"/>
    <x v="0"/>
  </r>
  <r>
    <x v="1"/>
    <x v="1"/>
    <x v="11"/>
    <x v="1"/>
    <x v="38"/>
  </r>
  <r>
    <x v="1"/>
    <x v="1"/>
    <x v="11"/>
    <x v="2"/>
    <x v="16"/>
  </r>
  <r>
    <x v="1"/>
    <x v="1"/>
    <x v="11"/>
    <x v="3"/>
    <x v="227"/>
  </r>
  <r>
    <x v="1"/>
    <x v="1"/>
    <x v="11"/>
    <x v="0"/>
    <x v="0"/>
  </r>
  <r>
    <x v="1"/>
    <x v="1"/>
    <x v="11"/>
    <x v="1"/>
    <x v="38"/>
  </r>
  <r>
    <x v="1"/>
    <x v="1"/>
    <x v="11"/>
    <x v="2"/>
    <x v="16"/>
  </r>
  <r>
    <x v="1"/>
    <x v="1"/>
    <x v="11"/>
    <x v="3"/>
    <x v="227"/>
  </r>
  <r>
    <x v="1"/>
    <x v="2"/>
    <x v="11"/>
    <x v="1"/>
    <x v="1"/>
  </r>
  <r>
    <x v="1"/>
    <x v="2"/>
    <x v="11"/>
    <x v="2"/>
    <x v="23"/>
  </r>
  <r>
    <x v="1"/>
    <x v="2"/>
    <x v="11"/>
    <x v="3"/>
    <x v="58"/>
  </r>
  <r>
    <x v="1"/>
    <x v="2"/>
    <x v="11"/>
    <x v="0"/>
    <x v="0"/>
  </r>
  <r>
    <x v="1"/>
    <x v="2"/>
    <x v="11"/>
    <x v="1"/>
    <x v="1"/>
  </r>
  <r>
    <x v="1"/>
    <x v="2"/>
    <x v="11"/>
    <x v="2"/>
    <x v="23"/>
  </r>
  <r>
    <x v="1"/>
    <x v="2"/>
    <x v="11"/>
    <x v="3"/>
    <x v="58"/>
  </r>
  <r>
    <x v="1"/>
    <x v="3"/>
    <x v="11"/>
    <x v="1"/>
    <x v="83"/>
  </r>
  <r>
    <x v="1"/>
    <x v="3"/>
    <x v="11"/>
    <x v="2"/>
    <x v="13"/>
  </r>
  <r>
    <x v="1"/>
    <x v="3"/>
    <x v="11"/>
    <x v="3"/>
    <x v="52"/>
  </r>
  <r>
    <x v="1"/>
    <x v="3"/>
    <x v="11"/>
    <x v="0"/>
    <x v="0"/>
  </r>
  <r>
    <x v="1"/>
    <x v="3"/>
    <x v="11"/>
    <x v="1"/>
    <x v="83"/>
  </r>
  <r>
    <x v="1"/>
    <x v="3"/>
    <x v="11"/>
    <x v="2"/>
    <x v="13"/>
  </r>
  <r>
    <x v="1"/>
    <x v="3"/>
    <x v="11"/>
    <x v="3"/>
    <x v="52"/>
  </r>
  <r>
    <x v="1"/>
    <x v="4"/>
    <x v="11"/>
    <x v="1"/>
    <x v="127"/>
  </r>
  <r>
    <x v="1"/>
    <x v="4"/>
    <x v="11"/>
    <x v="2"/>
    <x v="19"/>
  </r>
  <r>
    <x v="1"/>
    <x v="4"/>
    <x v="11"/>
    <x v="3"/>
    <x v="96"/>
  </r>
  <r>
    <x v="1"/>
    <x v="4"/>
    <x v="11"/>
    <x v="0"/>
    <x v="0"/>
  </r>
  <r>
    <x v="1"/>
    <x v="4"/>
    <x v="11"/>
    <x v="1"/>
    <x v="127"/>
  </r>
  <r>
    <x v="1"/>
    <x v="4"/>
    <x v="11"/>
    <x v="2"/>
    <x v="19"/>
  </r>
  <r>
    <x v="1"/>
    <x v="4"/>
    <x v="11"/>
    <x v="3"/>
    <x v="96"/>
  </r>
  <r>
    <x v="1"/>
    <x v="4"/>
    <x v="11"/>
    <x v="0"/>
    <x v="0"/>
  </r>
  <r>
    <x v="1"/>
    <x v="5"/>
    <x v="11"/>
    <x v="1"/>
    <x v="15"/>
  </r>
  <r>
    <x v="1"/>
    <x v="5"/>
    <x v="11"/>
    <x v="2"/>
    <x v="16"/>
  </r>
  <r>
    <x v="1"/>
    <x v="5"/>
    <x v="11"/>
    <x v="3"/>
    <x v="23"/>
  </r>
  <r>
    <x v="1"/>
    <x v="5"/>
    <x v="11"/>
    <x v="0"/>
    <x v="0"/>
  </r>
  <r>
    <x v="1"/>
    <x v="5"/>
    <x v="11"/>
    <x v="1"/>
    <x v="15"/>
  </r>
  <r>
    <x v="1"/>
    <x v="5"/>
    <x v="11"/>
    <x v="2"/>
    <x v="16"/>
  </r>
  <r>
    <x v="1"/>
    <x v="5"/>
    <x v="11"/>
    <x v="3"/>
    <x v="23"/>
  </r>
  <r>
    <x v="1"/>
    <x v="6"/>
    <x v="11"/>
    <x v="1"/>
    <x v="226"/>
  </r>
  <r>
    <x v="1"/>
    <x v="6"/>
    <x v="11"/>
    <x v="2"/>
    <x v="19"/>
  </r>
  <r>
    <x v="1"/>
    <x v="6"/>
    <x v="11"/>
    <x v="3"/>
    <x v="163"/>
  </r>
  <r>
    <x v="1"/>
    <x v="6"/>
    <x v="11"/>
    <x v="0"/>
    <x v="0"/>
  </r>
  <r>
    <x v="1"/>
    <x v="6"/>
    <x v="11"/>
    <x v="1"/>
    <x v="226"/>
  </r>
  <r>
    <x v="1"/>
    <x v="6"/>
    <x v="11"/>
    <x v="2"/>
    <x v="19"/>
  </r>
  <r>
    <x v="1"/>
    <x v="6"/>
    <x v="11"/>
    <x v="3"/>
    <x v="163"/>
  </r>
  <r>
    <x v="1"/>
    <x v="7"/>
    <x v="11"/>
    <x v="1"/>
    <x v="6"/>
  </r>
  <r>
    <x v="1"/>
    <x v="7"/>
    <x v="11"/>
    <x v="2"/>
    <x v="2"/>
  </r>
  <r>
    <x v="1"/>
    <x v="7"/>
    <x v="11"/>
    <x v="3"/>
    <x v="36"/>
  </r>
  <r>
    <x v="1"/>
    <x v="7"/>
    <x v="11"/>
    <x v="0"/>
    <x v="0"/>
  </r>
  <r>
    <x v="1"/>
    <x v="7"/>
    <x v="11"/>
    <x v="1"/>
    <x v="6"/>
  </r>
  <r>
    <x v="1"/>
    <x v="7"/>
    <x v="11"/>
    <x v="2"/>
    <x v="2"/>
  </r>
  <r>
    <x v="1"/>
    <x v="7"/>
    <x v="11"/>
    <x v="3"/>
    <x v="36"/>
  </r>
  <r>
    <x v="1"/>
    <x v="8"/>
    <x v="11"/>
    <x v="1"/>
    <x v="87"/>
  </r>
  <r>
    <x v="1"/>
    <x v="8"/>
    <x v="11"/>
    <x v="2"/>
    <x v="23"/>
  </r>
  <r>
    <x v="1"/>
    <x v="8"/>
    <x v="11"/>
    <x v="3"/>
    <x v="228"/>
  </r>
  <r>
    <x v="1"/>
    <x v="8"/>
    <x v="11"/>
    <x v="0"/>
    <x v="0"/>
  </r>
  <r>
    <x v="1"/>
    <x v="8"/>
    <x v="11"/>
    <x v="1"/>
    <x v="87"/>
  </r>
  <r>
    <x v="1"/>
    <x v="8"/>
    <x v="11"/>
    <x v="2"/>
    <x v="23"/>
  </r>
  <r>
    <x v="1"/>
    <x v="8"/>
    <x v="11"/>
    <x v="3"/>
    <x v="228"/>
  </r>
  <r>
    <x v="1"/>
    <x v="9"/>
    <x v="11"/>
    <x v="1"/>
    <x v="105"/>
  </r>
  <r>
    <x v="1"/>
    <x v="9"/>
    <x v="11"/>
    <x v="2"/>
    <x v="25"/>
  </r>
  <r>
    <x v="1"/>
    <x v="9"/>
    <x v="11"/>
    <x v="3"/>
    <x v="47"/>
  </r>
  <r>
    <x v="1"/>
    <x v="9"/>
    <x v="11"/>
    <x v="0"/>
    <x v="0"/>
  </r>
  <r>
    <x v="1"/>
    <x v="9"/>
    <x v="11"/>
    <x v="1"/>
    <x v="105"/>
  </r>
  <r>
    <x v="1"/>
    <x v="9"/>
    <x v="11"/>
    <x v="2"/>
    <x v="25"/>
  </r>
  <r>
    <x v="1"/>
    <x v="9"/>
    <x v="11"/>
    <x v="3"/>
    <x v="47"/>
  </r>
  <r>
    <x v="1"/>
    <x v="10"/>
    <x v="11"/>
    <x v="1"/>
    <x v="92"/>
  </r>
  <r>
    <x v="1"/>
    <x v="10"/>
    <x v="11"/>
    <x v="2"/>
    <x v="10"/>
  </r>
  <r>
    <x v="1"/>
    <x v="10"/>
    <x v="11"/>
    <x v="3"/>
    <x v="229"/>
  </r>
  <r>
    <x v="1"/>
    <x v="10"/>
    <x v="11"/>
    <x v="0"/>
    <x v="0"/>
  </r>
  <r>
    <x v="1"/>
    <x v="10"/>
    <x v="11"/>
    <x v="1"/>
    <x v="92"/>
  </r>
  <r>
    <x v="1"/>
    <x v="10"/>
    <x v="11"/>
    <x v="2"/>
    <x v="10"/>
  </r>
  <r>
    <x v="1"/>
    <x v="10"/>
    <x v="11"/>
    <x v="3"/>
    <x v="229"/>
  </r>
  <r>
    <x v="1"/>
    <x v="11"/>
    <x v="11"/>
    <x v="1"/>
    <x v="135"/>
  </r>
  <r>
    <x v="1"/>
    <x v="11"/>
    <x v="11"/>
    <x v="2"/>
    <x v="42"/>
  </r>
  <r>
    <x v="1"/>
    <x v="11"/>
    <x v="11"/>
    <x v="3"/>
    <x v="202"/>
  </r>
  <r>
    <x v="1"/>
    <x v="11"/>
    <x v="11"/>
    <x v="0"/>
    <x v="0"/>
  </r>
  <r>
    <x v="1"/>
    <x v="11"/>
    <x v="11"/>
    <x v="1"/>
    <x v="135"/>
  </r>
  <r>
    <x v="1"/>
    <x v="11"/>
    <x v="11"/>
    <x v="2"/>
    <x v="42"/>
  </r>
  <r>
    <x v="1"/>
    <x v="11"/>
    <x v="11"/>
    <x v="3"/>
    <x v="202"/>
  </r>
  <r>
    <x v="1"/>
    <x v="12"/>
    <x v="11"/>
    <x v="1"/>
    <x v="35"/>
  </r>
  <r>
    <x v="1"/>
    <x v="12"/>
    <x v="11"/>
    <x v="2"/>
    <x v="23"/>
  </r>
  <r>
    <x v="1"/>
    <x v="12"/>
    <x v="11"/>
    <x v="3"/>
    <x v="87"/>
  </r>
  <r>
    <x v="1"/>
    <x v="12"/>
    <x v="11"/>
    <x v="0"/>
    <x v="0"/>
  </r>
  <r>
    <x v="1"/>
    <x v="12"/>
    <x v="11"/>
    <x v="1"/>
    <x v="35"/>
  </r>
  <r>
    <x v="1"/>
    <x v="12"/>
    <x v="11"/>
    <x v="2"/>
    <x v="23"/>
  </r>
  <r>
    <x v="1"/>
    <x v="12"/>
    <x v="11"/>
    <x v="3"/>
    <x v="87"/>
  </r>
  <r>
    <x v="1"/>
    <x v="13"/>
    <x v="11"/>
    <x v="1"/>
    <x v="98"/>
  </r>
  <r>
    <x v="1"/>
    <x v="13"/>
    <x v="11"/>
    <x v="2"/>
    <x v="29"/>
  </r>
  <r>
    <x v="1"/>
    <x v="13"/>
    <x v="11"/>
    <x v="3"/>
    <x v="128"/>
  </r>
  <r>
    <x v="1"/>
    <x v="13"/>
    <x v="11"/>
    <x v="0"/>
    <x v="0"/>
  </r>
  <r>
    <x v="1"/>
    <x v="13"/>
    <x v="11"/>
    <x v="1"/>
    <x v="98"/>
  </r>
  <r>
    <x v="1"/>
    <x v="13"/>
    <x v="11"/>
    <x v="2"/>
    <x v="29"/>
  </r>
  <r>
    <x v="1"/>
    <x v="13"/>
    <x v="11"/>
    <x v="3"/>
    <x v="128"/>
  </r>
  <r>
    <x v="1"/>
    <x v="14"/>
    <x v="11"/>
    <x v="1"/>
    <x v="13"/>
  </r>
  <r>
    <x v="1"/>
    <x v="14"/>
    <x v="11"/>
    <x v="2"/>
    <x v="16"/>
  </r>
  <r>
    <x v="1"/>
    <x v="14"/>
    <x v="11"/>
    <x v="3"/>
    <x v="177"/>
  </r>
  <r>
    <x v="1"/>
    <x v="14"/>
    <x v="11"/>
    <x v="0"/>
    <x v="0"/>
  </r>
  <r>
    <x v="1"/>
    <x v="14"/>
    <x v="11"/>
    <x v="0"/>
    <x v="0"/>
  </r>
  <r>
    <x v="1"/>
    <x v="14"/>
    <x v="11"/>
    <x v="1"/>
    <x v="13"/>
  </r>
  <r>
    <x v="1"/>
    <x v="14"/>
    <x v="11"/>
    <x v="2"/>
    <x v="16"/>
  </r>
  <r>
    <x v="1"/>
    <x v="14"/>
    <x v="11"/>
    <x v="3"/>
    <x v="177"/>
  </r>
  <r>
    <x v="1"/>
    <x v="14"/>
    <x v="11"/>
    <x v="0"/>
    <x v="0"/>
  </r>
  <r>
    <x v="1"/>
    <x v="15"/>
    <x v="11"/>
    <x v="1"/>
    <x v="2"/>
  </r>
  <r>
    <x v="1"/>
    <x v="15"/>
    <x v="11"/>
    <x v="2"/>
    <x v="29"/>
  </r>
  <r>
    <x v="1"/>
    <x v="15"/>
    <x v="11"/>
    <x v="3"/>
    <x v="185"/>
  </r>
  <r>
    <x v="1"/>
    <x v="15"/>
    <x v="11"/>
    <x v="0"/>
    <x v="0"/>
  </r>
  <r>
    <x v="1"/>
    <x v="15"/>
    <x v="11"/>
    <x v="1"/>
    <x v="2"/>
  </r>
  <r>
    <x v="1"/>
    <x v="15"/>
    <x v="11"/>
    <x v="2"/>
    <x v="29"/>
  </r>
  <r>
    <x v="1"/>
    <x v="15"/>
    <x v="11"/>
    <x v="3"/>
    <x v="185"/>
  </r>
  <r>
    <x v="1"/>
    <x v="16"/>
    <x v="11"/>
    <x v="1"/>
    <x v="120"/>
  </r>
  <r>
    <x v="1"/>
    <x v="16"/>
    <x v="11"/>
    <x v="2"/>
    <x v="29"/>
  </r>
  <r>
    <x v="1"/>
    <x v="16"/>
    <x v="11"/>
    <x v="3"/>
    <x v="204"/>
  </r>
  <r>
    <x v="1"/>
    <x v="16"/>
    <x v="11"/>
    <x v="0"/>
    <x v="0"/>
  </r>
  <r>
    <x v="1"/>
    <x v="16"/>
    <x v="11"/>
    <x v="1"/>
    <x v="120"/>
  </r>
  <r>
    <x v="1"/>
    <x v="16"/>
    <x v="11"/>
    <x v="2"/>
    <x v="29"/>
  </r>
  <r>
    <x v="1"/>
    <x v="16"/>
    <x v="11"/>
    <x v="3"/>
    <x v="204"/>
  </r>
  <r>
    <x v="1"/>
    <x v="17"/>
    <x v="11"/>
    <x v="1"/>
    <x v="75"/>
  </r>
  <r>
    <x v="1"/>
    <x v="17"/>
    <x v="11"/>
    <x v="2"/>
    <x v="13"/>
  </r>
  <r>
    <x v="1"/>
    <x v="17"/>
    <x v="11"/>
    <x v="3"/>
    <x v="68"/>
  </r>
  <r>
    <x v="1"/>
    <x v="17"/>
    <x v="11"/>
    <x v="0"/>
    <x v="0"/>
  </r>
  <r>
    <x v="1"/>
    <x v="17"/>
    <x v="11"/>
    <x v="1"/>
    <x v="75"/>
  </r>
  <r>
    <x v="1"/>
    <x v="17"/>
    <x v="11"/>
    <x v="2"/>
    <x v="13"/>
  </r>
  <r>
    <x v="1"/>
    <x v="17"/>
    <x v="11"/>
    <x v="3"/>
    <x v="68"/>
  </r>
  <r>
    <x v="1"/>
    <x v="18"/>
    <x v="11"/>
    <x v="1"/>
    <x v="38"/>
  </r>
  <r>
    <x v="1"/>
    <x v="18"/>
    <x v="11"/>
    <x v="2"/>
    <x v="19"/>
  </r>
  <r>
    <x v="1"/>
    <x v="18"/>
    <x v="11"/>
    <x v="3"/>
    <x v="140"/>
  </r>
  <r>
    <x v="1"/>
    <x v="18"/>
    <x v="11"/>
    <x v="0"/>
    <x v="0"/>
  </r>
  <r>
    <x v="1"/>
    <x v="18"/>
    <x v="11"/>
    <x v="1"/>
    <x v="38"/>
  </r>
  <r>
    <x v="1"/>
    <x v="18"/>
    <x v="11"/>
    <x v="2"/>
    <x v="19"/>
  </r>
  <r>
    <x v="1"/>
    <x v="18"/>
    <x v="11"/>
    <x v="3"/>
    <x v="140"/>
  </r>
  <r>
    <x v="1"/>
    <x v="18"/>
    <x v="11"/>
    <x v="0"/>
    <x v="0"/>
  </r>
  <r>
    <x v="1"/>
    <x v="19"/>
    <x v="11"/>
    <x v="1"/>
    <x v="52"/>
  </r>
  <r>
    <x v="1"/>
    <x v="19"/>
    <x v="11"/>
    <x v="2"/>
    <x v="25"/>
  </r>
  <r>
    <x v="1"/>
    <x v="19"/>
    <x v="11"/>
    <x v="3"/>
    <x v="7"/>
  </r>
  <r>
    <x v="1"/>
    <x v="19"/>
    <x v="11"/>
    <x v="0"/>
    <x v="0"/>
  </r>
  <r>
    <x v="1"/>
    <x v="19"/>
    <x v="11"/>
    <x v="1"/>
    <x v="52"/>
  </r>
  <r>
    <x v="1"/>
    <x v="19"/>
    <x v="11"/>
    <x v="2"/>
    <x v="25"/>
  </r>
  <r>
    <x v="1"/>
    <x v="19"/>
    <x v="11"/>
    <x v="3"/>
    <x v="7"/>
  </r>
  <r>
    <x v="1"/>
    <x v="20"/>
    <x v="11"/>
    <x v="1"/>
    <x v="31"/>
  </r>
  <r>
    <x v="1"/>
    <x v="20"/>
    <x v="11"/>
    <x v="2"/>
    <x v="23"/>
  </r>
  <r>
    <x v="1"/>
    <x v="20"/>
    <x v="11"/>
    <x v="3"/>
    <x v="150"/>
  </r>
  <r>
    <x v="1"/>
    <x v="20"/>
    <x v="11"/>
    <x v="0"/>
    <x v="0"/>
  </r>
  <r>
    <x v="1"/>
    <x v="20"/>
    <x v="11"/>
    <x v="1"/>
    <x v="31"/>
  </r>
  <r>
    <x v="1"/>
    <x v="20"/>
    <x v="11"/>
    <x v="2"/>
    <x v="23"/>
  </r>
  <r>
    <x v="1"/>
    <x v="20"/>
    <x v="11"/>
    <x v="3"/>
    <x v="150"/>
  </r>
  <r>
    <x v="1"/>
    <x v="21"/>
    <x v="11"/>
    <x v="1"/>
    <x v="83"/>
  </r>
  <r>
    <x v="1"/>
    <x v="21"/>
    <x v="11"/>
    <x v="2"/>
    <x v="2"/>
  </r>
  <r>
    <x v="1"/>
    <x v="21"/>
    <x v="11"/>
    <x v="3"/>
    <x v="189"/>
  </r>
  <r>
    <x v="1"/>
    <x v="21"/>
    <x v="11"/>
    <x v="0"/>
    <x v="0"/>
  </r>
  <r>
    <x v="1"/>
    <x v="21"/>
    <x v="11"/>
    <x v="1"/>
    <x v="83"/>
  </r>
  <r>
    <x v="1"/>
    <x v="21"/>
    <x v="11"/>
    <x v="2"/>
    <x v="2"/>
  </r>
  <r>
    <x v="1"/>
    <x v="21"/>
    <x v="11"/>
    <x v="3"/>
    <x v="189"/>
  </r>
  <r>
    <x v="1"/>
    <x v="22"/>
    <x v="11"/>
    <x v="1"/>
    <x v="41"/>
  </r>
  <r>
    <x v="1"/>
    <x v="22"/>
    <x v="11"/>
    <x v="2"/>
    <x v="10"/>
  </r>
  <r>
    <x v="1"/>
    <x v="22"/>
    <x v="11"/>
    <x v="3"/>
    <x v="78"/>
  </r>
  <r>
    <x v="1"/>
    <x v="22"/>
    <x v="11"/>
    <x v="0"/>
    <x v="0"/>
  </r>
  <r>
    <x v="1"/>
    <x v="22"/>
    <x v="11"/>
    <x v="1"/>
    <x v="41"/>
  </r>
  <r>
    <x v="1"/>
    <x v="22"/>
    <x v="11"/>
    <x v="2"/>
    <x v="10"/>
  </r>
  <r>
    <x v="1"/>
    <x v="22"/>
    <x v="11"/>
    <x v="3"/>
    <x v="78"/>
  </r>
  <r>
    <x v="1"/>
    <x v="23"/>
    <x v="11"/>
    <x v="1"/>
    <x v="6"/>
  </r>
  <r>
    <x v="1"/>
    <x v="23"/>
    <x v="11"/>
    <x v="2"/>
    <x v="23"/>
  </r>
  <r>
    <x v="1"/>
    <x v="23"/>
    <x v="11"/>
    <x v="3"/>
    <x v="29"/>
  </r>
  <r>
    <x v="1"/>
    <x v="23"/>
    <x v="11"/>
    <x v="0"/>
    <x v="0"/>
  </r>
  <r>
    <x v="1"/>
    <x v="23"/>
    <x v="11"/>
    <x v="1"/>
    <x v="6"/>
  </r>
  <r>
    <x v="1"/>
    <x v="23"/>
    <x v="11"/>
    <x v="2"/>
    <x v="23"/>
  </r>
  <r>
    <x v="1"/>
    <x v="23"/>
    <x v="11"/>
    <x v="3"/>
    <x v="29"/>
  </r>
  <r>
    <x v="1"/>
    <x v="24"/>
    <x v="11"/>
    <x v="1"/>
    <x v="52"/>
  </r>
  <r>
    <x v="1"/>
    <x v="24"/>
    <x v="11"/>
    <x v="2"/>
    <x v="23"/>
  </r>
  <r>
    <x v="1"/>
    <x v="24"/>
    <x v="11"/>
    <x v="3"/>
    <x v="61"/>
  </r>
  <r>
    <x v="1"/>
    <x v="24"/>
    <x v="11"/>
    <x v="0"/>
    <x v="0"/>
  </r>
  <r>
    <x v="1"/>
    <x v="24"/>
    <x v="11"/>
    <x v="1"/>
    <x v="52"/>
  </r>
  <r>
    <x v="1"/>
    <x v="24"/>
    <x v="11"/>
    <x v="2"/>
    <x v="23"/>
  </r>
  <r>
    <x v="1"/>
    <x v="24"/>
    <x v="11"/>
    <x v="3"/>
    <x v="61"/>
  </r>
  <r>
    <x v="1"/>
    <x v="25"/>
    <x v="11"/>
    <x v="1"/>
    <x v="92"/>
  </r>
  <r>
    <x v="1"/>
    <x v="25"/>
    <x v="11"/>
    <x v="2"/>
    <x v="29"/>
  </r>
  <r>
    <x v="1"/>
    <x v="25"/>
    <x v="11"/>
    <x v="3"/>
    <x v="23"/>
  </r>
  <r>
    <x v="1"/>
    <x v="25"/>
    <x v="11"/>
    <x v="0"/>
    <x v="0"/>
  </r>
  <r>
    <x v="1"/>
    <x v="25"/>
    <x v="11"/>
    <x v="1"/>
    <x v="92"/>
  </r>
  <r>
    <x v="1"/>
    <x v="25"/>
    <x v="11"/>
    <x v="2"/>
    <x v="29"/>
  </r>
  <r>
    <x v="1"/>
    <x v="25"/>
    <x v="11"/>
    <x v="3"/>
    <x v="23"/>
  </r>
  <r>
    <x v="1"/>
    <x v="26"/>
    <x v="11"/>
    <x v="1"/>
    <x v="46"/>
  </r>
  <r>
    <x v="1"/>
    <x v="26"/>
    <x v="11"/>
    <x v="2"/>
    <x v="25"/>
  </r>
  <r>
    <x v="1"/>
    <x v="26"/>
    <x v="11"/>
    <x v="3"/>
    <x v="113"/>
  </r>
  <r>
    <x v="1"/>
    <x v="26"/>
    <x v="11"/>
    <x v="0"/>
    <x v="0"/>
  </r>
  <r>
    <x v="1"/>
    <x v="26"/>
    <x v="11"/>
    <x v="1"/>
    <x v="46"/>
  </r>
  <r>
    <x v="1"/>
    <x v="26"/>
    <x v="11"/>
    <x v="2"/>
    <x v="25"/>
  </r>
  <r>
    <x v="1"/>
    <x v="26"/>
    <x v="11"/>
    <x v="3"/>
    <x v="113"/>
  </r>
  <r>
    <x v="1"/>
    <x v="27"/>
    <x v="11"/>
    <x v="1"/>
    <x v="114"/>
  </r>
  <r>
    <x v="1"/>
    <x v="27"/>
    <x v="11"/>
    <x v="2"/>
    <x v="25"/>
  </r>
  <r>
    <x v="1"/>
    <x v="27"/>
    <x v="11"/>
    <x v="3"/>
    <x v="173"/>
  </r>
  <r>
    <x v="1"/>
    <x v="27"/>
    <x v="11"/>
    <x v="0"/>
    <x v="0"/>
  </r>
  <r>
    <x v="1"/>
    <x v="27"/>
    <x v="11"/>
    <x v="1"/>
    <x v="114"/>
  </r>
  <r>
    <x v="1"/>
    <x v="27"/>
    <x v="11"/>
    <x v="2"/>
    <x v="25"/>
  </r>
  <r>
    <x v="1"/>
    <x v="27"/>
    <x v="11"/>
    <x v="3"/>
    <x v="173"/>
  </r>
  <r>
    <x v="1"/>
    <x v="28"/>
    <x v="11"/>
    <x v="1"/>
    <x v="95"/>
  </r>
  <r>
    <x v="1"/>
    <x v="28"/>
    <x v="11"/>
    <x v="2"/>
    <x v="42"/>
  </r>
  <r>
    <x v="1"/>
    <x v="28"/>
    <x v="11"/>
    <x v="3"/>
    <x v="173"/>
  </r>
  <r>
    <x v="1"/>
    <x v="28"/>
    <x v="11"/>
    <x v="0"/>
    <x v="0"/>
  </r>
  <r>
    <x v="1"/>
    <x v="28"/>
    <x v="11"/>
    <x v="1"/>
    <x v="95"/>
  </r>
  <r>
    <x v="1"/>
    <x v="28"/>
    <x v="11"/>
    <x v="2"/>
    <x v="42"/>
  </r>
  <r>
    <x v="1"/>
    <x v="28"/>
    <x v="11"/>
    <x v="3"/>
    <x v="173"/>
  </r>
  <r>
    <x v="1"/>
    <x v="29"/>
    <x v="11"/>
    <x v="1"/>
    <x v="41"/>
  </r>
  <r>
    <x v="1"/>
    <x v="29"/>
    <x v="11"/>
    <x v="2"/>
    <x v="13"/>
  </r>
  <r>
    <x v="1"/>
    <x v="29"/>
    <x v="11"/>
    <x v="3"/>
    <x v="150"/>
  </r>
  <r>
    <x v="1"/>
    <x v="29"/>
    <x v="11"/>
    <x v="0"/>
    <x v="0"/>
  </r>
  <r>
    <x v="1"/>
    <x v="29"/>
    <x v="11"/>
    <x v="1"/>
    <x v="41"/>
  </r>
  <r>
    <x v="1"/>
    <x v="29"/>
    <x v="11"/>
    <x v="2"/>
    <x v="13"/>
  </r>
  <r>
    <x v="1"/>
    <x v="29"/>
    <x v="11"/>
    <x v="3"/>
    <x v="150"/>
  </r>
  <r>
    <x v="1"/>
    <x v="30"/>
    <x v="11"/>
    <x v="1"/>
    <x v="85"/>
  </r>
  <r>
    <x v="1"/>
    <x v="30"/>
    <x v="11"/>
    <x v="2"/>
    <x v="19"/>
  </r>
  <r>
    <x v="1"/>
    <x v="30"/>
    <x v="11"/>
    <x v="3"/>
    <x v="155"/>
  </r>
  <r>
    <x v="1"/>
    <x v="30"/>
    <x v="11"/>
    <x v="0"/>
    <x v="0"/>
  </r>
  <r>
    <x v="1"/>
    <x v="30"/>
    <x v="11"/>
    <x v="1"/>
    <x v="85"/>
  </r>
  <r>
    <x v="1"/>
    <x v="30"/>
    <x v="11"/>
    <x v="2"/>
    <x v="19"/>
  </r>
  <r>
    <x v="1"/>
    <x v="30"/>
    <x v="11"/>
    <x v="3"/>
    <x v="155"/>
  </r>
  <r>
    <x v="2"/>
    <x v="31"/>
    <x v="12"/>
    <x v="4"/>
    <x v="2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334990-F222-456A-A4D0-1A3205BE4ED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H1:BN101" firstHeaderRow="1" firstDataRow="2" firstDataCol="1"/>
  <pivotFields count="5">
    <pivotField axis="axisRow" showAll="0">
      <items count="4">
        <item x="0"/>
        <item x="1"/>
        <item h="1" x="2"/>
        <item t="default"/>
      </items>
    </pivotField>
    <pivotField axis="axisCol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h="1" x="31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  <pivotField axis="axisRow" showAll="0">
      <items count="6">
        <item x="1"/>
        <item x="2"/>
        <item x="3"/>
        <item h="1" x="0"/>
        <item h="1" x="4"/>
        <item t="default"/>
      </items>
    </pivotField>
    <pivotField dataField="1" showAll="0"/>
  </pivotFields>
  <rowFields count="3">
    <field x="0"/>
    <field x="2"/>
    <field x="3"/>
  </rowFields>
  <rowItems count="99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r="1">
      <x v="6"/>
    </i>
    <i r="2">
      <x/>
    </i>
    <i r="2">
      <x v="1"/>
    </i>
    <i r="2">
      <x v="2"/>
    </i>
    <i r="1">
      <x v="7"/>
    </i>
    <i r="2">
      <x/>
    </i>
    <i r="2">
      <x v="1"/>
    </i>
    <i r="2">
      <x v="2"/>
    </i>
    <i r="1">
      <x v="8"/>
    </i>
    <i r="2">
      <x/>
    </i>
    <i r="2">
      <x v="1"/>
    </i>
    <i r="2">
      <x v="2"/>
    </i>
    <i r="1">
      <x v="9"/>
    </i>
    <i r="2">
      <x/>
    </i>
    <i r="2">
      <x v="1"/>
    </i>
    <i r="2">
      <x v="2"/>
    </i>
    <i r="1">
      <x v="10"/>
    </i>
    <i r="2">
      <x/>
    </i>
    <i r="2">
      <x v="1"/>
    </i>
    <i r="2">
      <x v="2"/>
    </i>
    <i r="1">
      <x v="11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r="1">
      <x v="6"/>
    </i>
    <i r="2">
      <x/>
    </i>
    <i r="2">
      <x v="1"/>
    </i>
    <i r="2">
      <x v="2"/>
    </i>
    <i r="1">
      <x v="7"/>
    </i>
    <i r="2">
      <x/>
    </i>
    <i r="2">
      <x v="1"/>
    </i>
    <i r="2">
      <x v="2"/>
    </i>
    <i r="1">
      <x v="8"/>
    </i>
    <i r="2">
      <x/>
    </i>
    <i r="2">
      <x v="1"/>
    </i>
    <i r="2">
      <x v="2"/>
    </i>
    <i r="1">
      <x v="9"/>
    </i>
    <i r="2">
      <x/>
    </i>
    <i r="2">
      <x v="1"/>
    </i>
    <i r="2">
      <x v="2"/>
    </i>
    <i r="1">
      <x v="10"/>
    </i>
    <i r="2">
      <x/>
    </i>
    <i r="2">
      <x v="1"/>
    </i>
    <i r="2">
      <x v="2"/>
    </i>
    <i r="1">
      <x v="11"/>
    </i>
    <i r="2">
      <x/>
    </i>
    <i r="2">
      <x v="1"/>
    </i>
    <i r="2">
      <x v="2"/>
    </i>
    <i t="grand">
      <x/>
    </i>
  </rowItems>
  <colFields count="1">
    <field x="1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1">
    <dataField name="Sum of quantity" fld="4" baseField="0" baseItem="0"/>
  </dataFields>
  <formats count="35">
    <format dxfId="34">
      <pivotArea collapsedLevelsAreSubtotals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11"/>
          </reference>
          <reference field="3" count="1">
            <x v="2"/>
          </reference>
        </references>
      </pivotArea>
    </format>
    <format dxfId="33">
      <pivotArea collapsedLevelsAreSubtotals="1" fieldPosition="0">
        <references count="4">
          <reference field="0" count="1" selected="0">
            <x v="1"/>
          </reference>
          <reference field="1" count="1" selected="0">
            <x v="21"/>
          </reference>
          <reference field="2" count="1" selected="0">
            <x v="8"/>
          </reference>
          <reference field="3" count="1">
            <x v="0"/>
          </reference>
        </references>
      </pivotArea>
    </format>
    <format dxfId="32">
      <pivotArea collapsedLevelsAreSubtotals="1" fieldPosition="0">
        <references count="4">
          <reference field="0" count="1" selected="0">
            <x v="1"/>
          </reference>
          <reference field="1" count="1" selected="0">
            <x v="23"/>
          </reference>
          <reference field="2" count="1" selected="0">
            <x v="7"/>
          </reference>
          <reference field="3" count="1">
            <x v="1"/>
          </reference>
        </references>
      </pivotArea>
    </format>
    <format dxfId="31">
      <pivotArea collapsedLevelsAreSubtotals="1" fieldPosition="0">
        <references count="4">
          <reference field="0" count="1" selected="0">
            <x v="1"/>
          </reference>
          <reference field="1" count="1" selected="0">
            <x v="4"/>
          </reference>
          <reference field="2" count="1" selected="0">
            <x v="7"/>
          </reference>
          <reference field="3" count="1">
            <x v="1"/>
          </reference>
        </references>
      </pivotArea>
    </format>
    <format dxfId="30">
      <pivotArea collapsedLevelsAreSubtotals="1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11"/>
          </reference>
          <reference field="3" count="1">
            <x v="1"/>
          </reference>
        </references>
      </pivotArea>
    </format>
    <format dxfId="29">
      <pivotArea collapsedLevelsAreSubtotals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11"/>
          </reference>
          <reference field="3" count="1">
            <x v="1"/>
          </reference>
        </references>
      </pivotArea>
    </format>
    <format dxfId="28">
      <pivotArea collapsedLevelsAreSubtotals="1" fieldPosition="0">
        <references count="4">
          <reference field="0" count="1" selected="0">
            <x v="1"/>
          </reference>
          <reference field="1" count="1" selected="0">
            <x v="14"/>
          </reference>
          <reference field="2" count="1" selected="0">
            <x v="11"/>
          </reference>
          <reference field="3" count="1">
            <x v="1"/>
          </reference>
        </references>
      </pivotArea>
    </format>
    <format dxfId="27">
      <pivotArea collapsedLevelsAreSubtotals="1" fieldPosition="0">
        <references count="4">
          <reference field="0" count="1" selected="0">
            <x v="1"/>
          </reference>
          <reference field="1" count="1" selected="0">
            <x v="21"/>
          </reference>
          <reference field="2" count="1" selected="0">
            <x v="6"/>
          </reference>
          <reference field="3" count="1">
            <x v="1"/>
          </reference>
        </references>
      </pivotArea>
    </format>
    <format dxfId="26">
      <pivotArea collapsedLevelsAreSubtotals="1" fieldPosition="0">
        <references count="4">
          <reference field="0" count="1" selected="0">
            <x v="1"/>
          </reference>
          <reference field="1" count="1" selected="0">
            <x v="27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25">
      <pivotArea collapsedLevelsAreSubtotals="1" fieldPosition="0">
        <references count="4">
          <reference field="0" count="1" selected="0">
            <x v="1"/>
          </reference>
          <reference field="1" count="1" selected="0">
            <x v="18"/>
          </reference>
          <reference field="2" count="1" selected="0">
            <x v="4"/>
          </reference>
          <reference field="3" count="1">
            <x v="1"/>
          </reference>
        </references>
      </pivotArea>
    </format>
    <format dxfId="24">
      <pivotArea collapsedLevelsAreSubtotals="1" fieldPosition="0">
        <references count="4">
          <reference field="0" count="1" selected="0">
            <x v="1"/>
          </reference>
          <reference field="1" count="1" selected="0">
            <x v="28"/>
          </reference>
          <reference field="2" count="1" selected="0">
            <x v="2"/>
          </reference>
          <reference field="3" count="1">
            <x v="1"/>
          </reference>
        </references>
      </pivotArea>
    </format>
    <format dxfId="23">
      <pivotArea collapsedLevelsAreSubtotals="1" fieldPosition="0">
        <references count="4">
          <reference field="0" count="1" selected="0">
            <x v="1"/>
          </reference>
          <reference field="1" count="1" selected="0">
            <x v="21"/>
          </reference>
          <reference field="2" count="1" selected="0">
            <x v="2"/>
          </reference>
          <reference field="3" count="1">
            <x v="1"/>
          </reference>
        </references>
      </pivotArea>
    </format>
    <format dxfId="22">
      <pivotArea collapsedLevelsAreSubtotals="1" fieldPosition="0">
        <references count="4">
          <reference field="0" count="1" selected="0">
            <x v="1"/>
          </reference>
          <reference field="1" count="1" selected="0">
            <x v="14"/>
          </reference>
          <reference field="2" count="1" selected="0">
            <x v="2"/>
          </reference>
          <reference field="3" count="1">
            <x v="1"/>
          </reference>
        </references>
      </pivotArea>
    </format>
    <format dxfId="21">
      <pivotArea collapsedLevelsAreSubtotals="1" fieldPosition="0">
        <references count="4">
          <reference field="0" count="1" selected="0">
            <x v="1"/>
          </reference>
          <reference field="1" count="1" selected="0">
            <x v="21"/>
          </reference>
          <reference field="2" count="1" selected="0">
            <x v="1"/>
          </reference>
          <reference field="3" count="1">
            <x v="1"/>
          </reference>
        </references>
      </pivotArea>
    </format>
    <format dxfId="20">
      <pivotArea collapsedLevelsAreSubtotals="1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1"/>
          </reference>
          <reference field="3" count="1">
            <x v="1"/>
          </reference>
        </references>
      </pivotArea>
    </format>
    <format dxfId="19">
      <pivotArea collapsedLevelsAreSubtotals="1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</references>
      </pivotArea>
    </format>
    <format dxfId="18">
      <pivotArea collapsedLevelsAreSubtotals="1" fieldPosition="0">
        <references count="4">
          <reference field="0" count="1" selected="0">
            <x v="1"/>
          </reference>
          <reference field="1" count="1" selected="0">
            <x v="25"/>
          </reference>
          <reference field="2" count="1" selected="0">
            <x v="0"/>
          </reference>
          <reference field="3" count="1">
            <x v="1"/>
          </reference>
        </references>
      </pivotArea>
    </format>
    <format dxfId="17">
      <pivotArea collapsedLevelsAreSubtotals="1" fieldPosition="0">
        <references count="4">
          <reference field="0" count="1" selected="0">
            <x v="1"/>
          </reference>
          <reference field="1" count="1" selected="0">
            <x v="19"/>
          </reference>
          <reference field="2" count="1" selected="0">
            <x v="0"/>
          </reference>
          <reference field="3" count="1">
            <x v="1"/>
          </reference>
        </references>
      </pivotArea>
    </format>
    <format dxfId="16">
      <pivotArea collapsedLevelsAreSubtotals="1" fieldPosition="0">
        <references count="4">
          <reference field="0" count="1" selected="0">
            <x v="1"/>
          </reference>
          <reference field="1" count="1" selected="0">
            <x v="18"/>
          </reference>
          <reference field="2" count="1" selected="0">
            <x v="0"/>
          </reference>
          <reference field="3" count="1">
            <x v="1"/>
          </reference>
        </references>
      </pivotArea>
    </format>
    <format dxfId="15">
      <pivotArea collapsedLevelsAreSubtotals="1" fieldPosition="0">
        <references count="4">
          <reference field="0" count="1" selected="0">
            <x v="1"/>
          </reference>
          <reference field="1" count="1" selected="0">
            <x v="21"/>
          </reference>
          <reference field="2" count="1" selected="0">
            <x v="8"/>
          </reference>
          <reference field="3" count="1">
            <x v="0"/>
          </reference>
        </references>
      </pivotArea>
    </format>
    <format dxfId="14">
      <pivotArea collapsedLevelsAreSubtotals="1" fieldPosition="0">
        <references count="4">
          <reference field="0" count="1" selected="0">
            <x v="0"/>
          </reference>
          <reference field="1" count="1" selected="0">
            <x v="25"/>
          </reference>
          <reference field="2" count="1" selected="0">
            <x v="10"/>
          </reference>
          <reference field="3" count="1">
            <x v="0"/>
          </reference>
        </references>
      </pivotArea>
    </format>
    <format dxfId="13">
      <pivotArea collapsedLevelsAreSubtotals="1" fieldPosition="0">
        <references count="4">
          <reference field="0" count="1" selected="0">
            <x v="0"/>
          </reference>
          <reference field="1" count="1" selected="0">
            <x v="24"/>
          </reference>
          <reference field="2" count="1" selected="0">
            <x v="6"/>
          </reference>
          <reference field="3" count="1">
            <x v="0"/>
          </reference>
        </references>
      </pivotArea>
    </format>
    <format dxfId="12">
      <pivotArea collapsedLevelsAreSubtotals="1" fieldPosition="0">
        <references count="4">
          <reference field="0" count="1" selected="0">
            <x v="0"/>
          </reference>
          <reference field="1" count="1" selected="0">
            <x v="11"/>
          </reference>
          <reference field="2" count="1" selected="0">
            <x v="2"/>
          </reference>
          <reference field="3" count="1">
            <x v="0"/>
          </reference>
        </references>
      </pivotArea>
    </format>
    <format dxfId="11">
      <pivotArea collapsedLevelsAreSubtotals="1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">
      <pivotArea collapsedLevelsAreSubtotals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11"/>
          </reference>
          <reference field="3" count="1">
            <x v="2"/>
          </reference>
        </references>
      </pivotArea>
    </format>
    <format dxfId="9">
      <pivotArea collapsedLevelsAreSubtotals="1" fieldPosition="0">
        <references count="4">
          <reference field="0" count="1" selected="0">
            <x v="0"/>
          </reference>
          <reference field="1" count="1" selected="0">
            <x v="7"/>
          </reference>
          <reference field="2" count="1" selected="0">
            <x v="0"/>
          </reference>
          <reference field="3" count="1">
            <x v="2"/>
          </reference>
        </references>
      </pivotArea>
    </format>
    <format dxfId="8">
      <pivotArea collapsedLevelsAreSubtotals="1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7"/>
          </reference>
          <reference field="3" count="1">
            <x v="2"/>
          </reference>
        </references>
      </pivotArea>
    </format>
    <format dxfId="7">
      <pivotArea collapsedLevelsAreSubtotals="1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3"/>
          </reference>
          <reference field="3" count="1">
            <x v="1"/>
          </reference>
        </references>
      </pivotArea>
    </format>
    <format dxfId="6">
      <pivotArea collapsedLevelsAreSubtotals="1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4"/>
          </reference>
          <reference field="3" count="1">
            <x v="1"/>
          </reference>
        </references>
      </pivotArea>
    </format>
    <format dxfId="5">
      <pivotArea collapsedLevelsAreSubtotals="1" fieldPosition="0">
        <references count="4">
          <reference field="0" count="1" selected="0">
            <x v="0"/>
          </reference>
          <reference field="1" count="1" selected="0">
            <x v="12"/>
          </reference>
          <reference field="2" count="1" selected="0">
            <x v="4"/>
          </reference>
          <reference field="3" count="1">
            <x v="1"/>
          </reference>
        </references>
      </pivotArea>
    </format>
    <format dxfId="4">
      <pivotArea collapsedLevelsAreSubtotals="1" fieldPosition="0">
        <references count="4">
          <reference field="0" count="1" selected="0">
            <x v="0"/>
          </reference>
          <reference field="1" count="1" selected="0">
            <x v="7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3">
      <pivotArea collapsedLevelsAreSubtotals="1" fieldPosition="0">
        <references count="4">
          <reference field="0" count="1" selected="0">
            <x v="0"/>
          </reference>
          <reference field="1" count="1" selected="0">
            <x v="8"/>
          </reference>
          <reference field="2" count="1" selected="0">
            <x v="0"/>
          </reference>
          <reference field="3" count="1">
            <x v="1"/>
          </reference>
        </references>
      </pivotArea>
    </format>
    <format dxfId="2">
      <pivotArea collapsedLevelsAreSubtotals="1" fieldPosition="0">
        <references count="4">
          <reference field="0" count="1" selected="0">
            <x v="0"/>
          </reference>
          <reference field="1" count="1" selected="0">
            <x v="22"/>
          </reference>
          <reference field="2" count="1" selected="0">
            <x v="11"/>
          </reference>
          <reference field="3" count="1">
            <x v="1"/>
          </reference>
        </references>
      </pivotArea>
    </format>
    <format dxfId="1">
      <pivotArea collapsedLevelsAreSubtotals="1" fieldPosition="0">
        <references count="4">
          <reference field="0" count="1" selected="0">
            <x v="0"/>
          </reference>
          <reference field="1" count="1" selected="0">
            <x v="29"/>
          </reference>
          <reference field="2" count="1" selected="0">
            <x v="11"/>
          </reference>
          <reference field="3" count="1">
            <x v="1"/>
          </reference>
        </references>
      </pivotArea>
    </format>
    <format dxfId="0">
      <pivotArea collapsedLevelsAreSubtotals="1" fieldPosition="0">
        <references count="4">
          <reference field="0" count="1" selected="0">
            <x v="0"/>
          </reference>
          <reference field="1" count="1" selected="0">
            <x v="29"/>
          </reference>
          <reference field="2" count="1" selected="0">
            <x v="0"/>
          </reference>
          <reference field="3" count="1">
            <x v="1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Y5266"/>
  <sheetViews>
    <sheetView zoomScale="115" zoomScaleNormal="115" workbookViewId="0">
      <pane ySplit="1" topLeftCell="A4882" activePane="bottomLeft" state="frozen"/>
      <selection pane="bottomLeft" activeCell="L4891" sqref="L4891"/>
    </sheetView>
  </sheetViews>
  <sheetFormatPr defaultColWidth="12.6640625" defaultRowHeight="15" customHeight="1" x14ac:dyDescent="0.25"/>
  <cols>
    <col min="1" max="1" width="10.109375" bestFit="1" customWidth="1"/>
    <col min="2" max="2" width="16.5546875" bestFit="1" customWidth="1"/>
    <col min="3" max="3" width="17.6640625" customWidth="1"/>
    <col min="4" max="4" width="7.88671875" style="51" bestFit="1" customWidth="1"/>
    <col min="5" max="6" width="12.77734375" bestFit="1" customWidth="1"/>
    <col min="7" max="7" width="12.88671875" bestFit="1" customWidth="1"/>
    <col min="8" max="8" width="15.109375" customWidth="1"/>
    <col min="9" max="9" width="8.33203125" customWidth="1"/>
    <col min="10" max="10" width="7" customWidth="1"/>
    <col min="12" max="12" width="21.33203125" customWidth="1"/>
    <col min="13" max="13" width="16.33203125" bestFit="1" customWidth="1"/>
    <col min="14" max="14" width="4.44140625" bestFit="1" customWidth="1"/>
    <col min="15" max="15" width="8.44140625" bestFit="1" customWidth="1"/>
    <col min="16" max="16" width="4.44140625" customWidth="1"/>
    <col min="17" max="18" width="4.44140625" bestFit="1" customWidth="1"/>
    <col min="19" max="19" width="15.109375" bestFit="1" customWidth="1"/>
    <col min="20" max="31" width="12.44140625" bestFit="1" customWidth="1"/>
    <col min="32" max="32" width="15.21875" bestFit="1" customWidth="1"/>
    <col min="33" max="33" width="4.44140625" bestFit="1" customWidth="1"/>
    <col min="34" max="34" width="15.5546875" bestFit="1" customWidth="1"/>
    <col min="35" max="35" width="16.88671875" bestFit="1" customWidth="1"/>
    <col min="36" max="65" width="5.109375" bestFit="1" customWidth="1"/>
    <col min="66" max="66" width="11.5546875" bestFit="1" customWidth="1"/>
    <col min="67" max="67" width="11.5546875" style="64" customWidth="1"/>
    <col min="68" max="68" width="11.5546875" customWidth="1"/>
    <col min="69" max="69" width="12.21875" customWidth="1"/>
    <col min="70" max="70" width="9.44140625" bestFit="1" customWidth="1"/>
    <col min="71" max="71" width="8.77734375" bestFit="1" customWidth="1"/>
    <col min="72" max="72" width="7.88671875" bestFit="1" customWidth="1"/>
    <col min="73" max="73" width="9.44140625" bestFit="1" customWidth="1"/>
    <col min="74" max="74" width="14.109375" bestFit="1" customWidth="1"/>
    <col min="75" max="75" width="15.33203125" bestFit="1" customWidth="1"/>
    <col min="76" max="77" width="13.5546875" bestFit="1" customWidth="1"/>
    <col min="78" max="80" width="9.44140625" bestFit="1" customWidth="1"/>
    <col min="81" max="81" width="8.77734375" bestFit="1" customWidth="1"/>
    <col min="82" max="82" width="7.88671875" bestFit="1" customWidth="1"/>
    <col min="83" max="85" width="9.44140625" bestFit="1" customWidth="1"/>
    <col min="86" max="86" width="8.77734375" bestFit="1" customWidth="1"/>
    <col min="87" max="87" width="7.88671875" bestFit="1" customWidth="1"/>
    <col min="88" max="90" width="9.44140625" bestFit="1" customWidth="1"/>
    <col min="91" max="91" width="8.77734375" bestFit="1" customWidth="1"/>
    <col min="92" max="92" width="7.88671875" bestFit="1" customWidth="1"/>
    <col min="93" max="95" width="9.44140625" bestFit="1" customWidth="1"/>
    <col min="96" max="96" width="8.77734375" bestFit="1" customWidth="1"/>
    <col min="97" max="97" width="7.88671875" bestFit="1" customWidth="1"/>
    <col min="98" max="100" width="9.44140625" bestFit="1" customWidth="1"/>
    <col min="101" max="101" width="8.77734375" bestFit="1" customWidth="1"/>
    <col min="102" max="102" width="7.88671875" bestFit="1" customWidth="1"/>
    <col min="103" max="105" width="9.44140625" bestFit="1" customWidth="1"/>
    <col min="106" max="106" width="8.77734375" bestFit="1" customWidth="1"/>
    <col min="107" max="107" width="7.88671875" bestFit="1" customWidth="1"/>
    <col min="108" max="110" width="9.44140625" bestFit="1" customWidth="1"/>
    <col min="111" max="111" width="8.77734375" bestFit="1" customWidth="1"/>
    <col min="112" max="112" width="7.88671875" bestFit="1" customWidth="1"/>
    <col min="113" max="115" width="9.44140625" bestFit="1" customWidth="1"/>
    <col min="116" max="116" width="8.77734375" bestFit="1" customWidth="1"/>
    <col min="117" max="117" width="7.88671875" bestFit="1" customWidth="1"/>
    <col min="118" max="120" width="9.44140625" bestFit="1" customWidth="1"/>
    <col min="121" max="121" width="8.77734375" bestFit="1" customWidth="1"/>
    <col min="122" max="122" width="7.88671875" bestFit="1" customWidth="1"/>
    <col min="123" max="125" width="9.44140625" bestFit="1" customWidth="1"/>
    <col min="126" max="126" width="8.77734375" bestFit="1" customWidth="1"/>
    <col min="127" max="127" width="7.88671875" bestFit="1" customWidth="1"/>
    <col min="128" max="130" width="9.44140625" bestFit="1" customWidth="1"/>
    <col min="131" max="131" width="8.77734375" bestFit="1" customWidth="1"/>
    <col min="132" max="132" width="7.88671875" bestFit="1" customWidth="1"/>
    <col min="133" max="135" width="9.44140625" bestFit="1" customWidth="1"/>
    <col min="136" max="136" width="8.77734375" bestFit="1" customWidth="1"/>
    <col min="137" max="137" width="7.88671875" bestFit="1" customWidth="1"/>
    <col min="138" max="140" width="9.44140625" bestFit="1" customWidth="1"/>
    <col min="141" max="141" width="8.77734375" bestFit="1" customWidth="1"/>
    <col min="142" max="142" width="7.88671875" bestFit="1" customWidth="1"/>
    <col min="143" max="145" width="9.44140625" bestFit="1" customWidth="1"/>
    <col min="146" max="146" width="8.77734375" bestFit="1" customWidth="1"/>
    <col min="147" max="147" width="7.88671875" bestFit="1" customWidth="1"/>
    <col min="148" max="150" width="9.44140625" bestFit="1" customWidth="1"/>
    <col min="151" max="151" width="8.77734375" bestFit="1" customWidth="1"/>
    <col min="152" max="152" width="7.88671875" bestFit="1" customWidth="1"/>
    <col min="153" max="155" width="9.44140625" bestFit="1" customWidth="1"/>
    <col min="156" max="156" width="8.77734375" bestFit="1" customWidth="1"/>
    <col min="157" max="157" width="7.88671875" bestFit="1" customWidth="1"/>
    <col min="158" max="160" width="9.44140625" bestFit="1" customWidth="1"/>
    <col min="161" max="161" width="8.77734375" bestFit="1" customWidth="1"/>
    <col min="162" max="162" width="7.88671875" bestFit="1" customWidth="1"/>
    <col min="163" max="165" width="9.44140625" bestFit="1" customWidth="1"/>
    <col min="166" max="166" width="8.77734375" bestFit="1" customWidth="1"/>
    <col min="167" max="167" width="7.88671875" bestFit="1" customWidth="1"/>
    <col min="168" max="170" width="9.44140625" bestFit="1" customWidth="1"/>
    <col min="171" max="171" width="8.77734375" bestFit="1" customWidth="1"/>
    <col min="172" max="172" width="7.88671875" bestFit="1" customWidth="1"/>
    <col min="173" max="173" width="8.88671875" bestFit="1" customWidth="1"/>
    <col min="174" max="174" width="11.88671875" bestFit="1" customWidth="1"/>
    <col min="175" max="175" width="11.33203125" bestFit="1" customWidth="1"/>
    <col min="176" max="183" width="2" bestFit="1" customWidth="1"/>
    <col min="184" max="204" width="3" bestFit="1" customWidth="1"/>
    <col min="205" max="205" width="6.88671875" bestFit="1" customWidth="1"/>
    <col min="206" max="206" width="3.88671875" bestFit="1" customWidth="1"/>
    <col min="207" max="214" width="2" bestFit="1" customWidth="1"/>
    <col min="215" max="236" width="3" bestFit="1" customWidth="1"/>
    <col min="237" max="237" width="6.88671875" bestFit="1" customWidth="1"/>
    <col min="238" max="238" width="3.88671875" bestFit="1" customWidth="1"/>
    <col min="239" max="246" width="2" bestFit="1" customWidth="1"/>
    <col min="247" max="268" width="3" bestFit="1" customWidth="1"/>
    <col min="269" max="269" width="6.88671875" bestFit="1" customWidth="1"/>
    <col min="270" max="270" width="3.88671875" bestFit="1" customWidth="1"/>
    <col min="271" max="278" width="2" bestFit="1" customWidth="1"/>
    <col min="279" max="299" width="3" bestFit="1" customWidth="1"/>
    <col min="300" max="300" width="6.88671875" bestFit="1" customWidth="1"/>
    <col min="301" max="301" width="4.88671875" bestFit="1" customWidth="1"/>
    <col min="302" max="309" width="2" bestFit="1" customWidth="1"/>
    <col min="310" max="331" width="3" bestFit="1" customWidth="1"/>
    <col min="332" max="332" width="7.88671875" bestFit="1" customWidth="1"/>
    <col min="333" max="333" width="4.88671875" bestFit="1" customWidth="1"/>
    <col min="334" max="341" width="2" bestFit="1" customWidth="1"/>
    <col min="342" max="362" width="3" bestFit="1" customWidth="1"/>
    <col min="363" max="363" width="7.88671875" bestFit="1" customWidth="1"/>
    <col min="364" max="364" width="4.88671875" bestFit="1" customWidth="1"/>
    <col min="365" max="372" width="2" bestFit="1" customWidth="1"/>
    <col min="373" max="394" width="3" bestFit="1" customWidth="1"/>
    <col min="395" max="395" width="7.88671875" bestFit="1" customWidth="1"/>
    <col min="396" max="396" width="8.88671875" bestFit="1" customWidth="1"/>
    <col min="397" max="397" width="11.88671875" bestFit="1" customWidth="1"/>
    <col min="398" max="398" width="11.33203125" bestFit="1" customWidth="1"/>
  </cols>
  <sheetData>
    <row r="1" spans="1:77" ht="13.2" x14ac:dyDescent="0.25">
      <c r="A1" s="79" t="s">
        <v>0</v>
      </c>
      <c r="B1" s="80" t="s">
        <v>1</v>
      </c>
      <c r="C1" s="1" t="s">
        <v>68</v>
      </c>
      <c r="D1" s="81" t="s">
        <v>2</v>
      </c>
      <c r="E1" t="s">
        <v>54</v>
      </c>
      <c r="F1" t="s">
        <v>53</v>
      </c>
      <c r="G1" t="s">
        <v>52</v>
      </c>
      <c r="H1" s="53" t="s">
        <v>55</v>
      </c>
      <c r="I1" s="82" t="s">
        <v>3</v>
      </c>
      <c r="J1" s="82" t="s">
        <v>4</v>
      </c>
      <c r="K1" s="2"/>
      <c r="M1" s="83">
        <v>45292</v>
      </c>
      <c r="O1" t="e" cm="1">
        <f t="array" ref="O1:O2">_xlfn.UNIQUE(_xlfn._xlws.FILTER(H:H, A:A=M1)*(H:H&lt;&gt;""))</f>
        <v>#VALUE!</v>
      </c>
      <c r="AH1" s="54" t="s">
        <v>62</v>
      </c>
      <c r="AI1" s="54" t="s">
        <v>61</v>
      </c>
    </row>
    <row r="2" spans="1:77" ht="13.2" x14ac:dyDescent="0.25">
      <c r="A2" s="3">
        <v>45292</v>
      </c>
      <c r="B2" s="4" t="s">
        <v>5</v>
      </c>
      <c r="C2" s="3" t="str">
        <f t="shared" ref="C2:C65" si="0">IFERROR(LEFT(B2, FIND(":", B2) -1),B2)</f>
        <v>amortization</v>
      </c>
      <c r="D2" s="50" t="s">
        <v>6</v>
      </c>
      <c r="E2">
        <f t="shared" ref="E2:E65" si="1">YEAR(A2)</f>
        <v>2024</v>
      </c>
      <c r="F2">
        <f t="shared" ref="F2:F65" si="2">DAY(A2)</f>
        <v>1</v>
      </c>
      <c r="G2">
        <f t="shared" ref="G2:G65" si="3">MONTH(A2)</f>
        <v>1</v>
      </c>
      <c r="H2" s="4" t="str">
        <f>IFERROR(RIGHT(B2, LEN(B2) - FIND(":", B2)),"N/A")</f>
        <v>N/A</v>
      </c>
      <c r="I2" s="4" t="s">
        <v>6</v>
      </c>
      <c r="J2" s="5">
        <v>50</v>
      </c>
      <c r="O2" t="e">
        <v>#N/A</v>
      </c>
      <c r="AH2" s="54" t="s">
        <v>56</v>
      </c>
      <c r="AI2">
        <v>1</v>
      </c>
      <c r="AJ2">
        <v>2</v>
      </c>
      <c r="AK2">
        <v>3</v>
      </c>
      <c r="AL2">
        <v>4</v>
      </c>
      <c r="AM2">
        <v>5</v>
      </c>
      <c r="AN2">
        <v>6</v>
      </c>
      <c r="AO2">
        <v>7</v>
      </c>
      <c r="AP2">
        <v>8</v>
      </c>
      <c r="AQ2">
        <v>9</v>
      </c>
      <c r="AR2">
        <v>10</v>
      </c>
      <c r="AS2">
        <v>11</v>
      </c>
      <c r="AT2">
        <v>12</v>
      </c>
      <c r="AU2">
        <v>13</v>
      </c>
      <c r="AV2">
        <v>14</v>
      </c>
      <c r="AW2">
        <v>15</v>
      </c>
      <c r="AX2">
        <v>16</v>
      </c>
      <c r="AY2">
        <v>17</v>
      </c>
      <c r="AZ2">
        <v>18</v>
      </c>
      <c r="BA2">
        <v>19</v>
      </c>
      <c r="BB2">
        <v>20</v>
      </c>
      <c r="BC2">
        <v>21</v>
      </c>
      <c r="BD2">
        <v>22</v>
      </c>
      <c r="BE2">
        <v>23</v>
      </c>
      <c r="BF2">
        <v>24</v>
      </c>
      <c r="BG2">
        <v>25</v>
      </c>
      <c r="BH2">
        <v>26</v>
      </c>
      <c r="BI2">
        <v>27</v>
      </c>
      <c r="BJ2">
        <v>28</v>
      </c>
      <c r="BK2">
        <v>29</v>
      </c>
      <c r="BL2">
        <v>30</v>
      </c>
      <c r="BM2">
        <v>31</v>
      </c>
      <c r="BN2" t="s">
        <v>60</v>
      </c>
      <c r="BO2" s="65" t="s">
        <v>64</v>
      </c>
      <c r="BP2" s="63" t="s">
        <v>65</v>
      </c>
      <c r="BQ2" s="63" t="s">
        <v>63</v>
      </c>
      <c r="BR2" s="112" t="s">
        <v>66</v>
      </c>
      <c r="BS2" s="112"/>
      <c r="BT2" s="112"/>
      <c r="BU2" s="112"/>
    </row>
    <row r="3" spans="1:77" ht="13.2" x14ac:dyDescent="0.25">
      <c r="A3" s="3">
        <v>45292</v>
      </c>
      <c r="B3" s="4" t="s">
        <v>7</v>
      </c>
      <c r="C3" s="3" t="str">
        <f t="shared" si="0"/>
        <v>cogs</v>
      </c>
      <c r="D3" s="49">
        <v>5.99</v>
      </c>
      <c r="E3">
        <f t="shared" si="1"/>
        <v>2024</v>
      </c>
      <c r="F3">
        <f t="shared" si="2"/>
        <v>1</v>
      </c>
      <c r="G3">
        <f t="shared" si="3"/>
        <v>1</v>
      </c>
      <c r="H3" s="4" t="str">
        <f t="shared" ref="H3:H66" si="4">IFERROR(RIGHT(B3, LEN(B3) - FIND(":", B3)),"N/A")</f>
        <v>product 1</v>
      </c>
      <c r="I3" s="5">
        <v>71</v>
      </c>
      <c r="J3" s="5">
        <v>425.29</v>
      </c>
      <c r="AH3" s="55">
        <v>2024</v>
      </c>
      <c r="AI3">
        <v>3124</v>
      </c>
      <c r="AJ3">
        <v>4748</v>
      </c>
      <c r="AK3">
        <v>3488</v>
      </c>
      <c r="AL3">
        <v>4652</v>
      </c>
      <c r="AM3">
        <v>4528</v>
      </c>
      <c r="AN3">
        <v>4388</v>
      </c>
      <c r="AO3">
        <v>3738</v>
      </c>
      <c r="AP3">
        <v>3730</v>
      </c>
      <c r="AQ3">
        <v>3730</v>
      </c>
      <c r="AR3">
        <v>2854</v>
      </c>
      <c r="AS3">
        <v>4428</v>
      </c>
      <c r="AT3">
        <v>4204</v>
      </c>
      <c r="AU3">
        <v>4148</v>
      </c>
      <c r="AV3">
        <v>3458</v>
      </c>
      <c r="AW3">
        <v>4258</v>
      </c>
      <c r="AX3">
        <v>2928</v>
      </c>
      <c r="AY3">
        <v>3870</v>
      </c>
      <c r="AZ3">
        <v>4142</v>
      </c>
      <c r="BA3">
        <v>4164</v>
      </c>
      <c r="BB3">
        <v>2982</v>
      </c>
      <c r="BC3">
        <v>2864</v>
      </c>
      <c r="BD3">
        <v>3614</v>
      </c>
      <c r="BE3">
        <v>5686</v>
      </c>
      <c r="BF3">
        <v>3434</v>
      </c>
      <c r="BG3">
        <v>3208</v>
      </c>
      <c r="BH3">
        <v>3780</v>
      </c>
      <c r="BI3">
        <v>5208</v>
      </c>
      <c r="BJ3">
        <v>4090</v>
      </c>
      <c r="BK3">
        <v>3644</v>
      </c>
      <c r="BL3">
        <v>3124</v>
      </c>
      <c r="BM3">
        <v>1692</v>
      </c>
      <c r="BN3">
        <v>117906</v>
      </c>
    </row>
    <row r="4" spans="1:77" ht="13.2" x14ac:dyDescent="0.25">
      <c r="A4" s="3">
        <v>45292</v>
      </c>
      <c r="B4" s="4" t="s">
        <v>8</v>
      </c>
      <c r="C4" s="3" t="str">
        <f t="shared" si="0"/>
        <v>cogs</v>
      </c>
      <c r="D4" s="49">
        <v>16.989999999999998</v>
      </c>
      <c r="E4">
        <f t="shared" si="1"/>
        <v>2024</v>
      </c>
      <c r="F4">
        <f t="shared" si="2"/>
        <v>1</v>
      </c>
      <c r="G4">
        <f t="shared" si="3"/>
        <v>1</v>
      </c>
      <c r="H4" s="4" t="str">
        <f t="shared" si="4"/>
        <v>product 2</v>
      </c>
      <c r="I4" s="5">
        <v>3</v>
      </c>
      <c r="J4" s="5">
        <v>50.97</v>
      </c>
      <c r="AH4" s="56">
        <v>1</v>
      </c>
      <c r="AI4">
        <v>304</v>
      </c>
      <c r="AJ4">
        <v>588</v>
      </c>
      <c r="AK4">
        <v>536</v>
      </c>
      <c r="AL4">
        <v>442</v>
      </c>
      <c r="AM4">
        <v>350</v>
      </c>
      <c r="AN4">
        <v>298</v>
      </c>
      <c r="AO4">
        <v>324</v>
      </c>
      <c r="AP4">
        <v>530</v>
      </c>
      <c r="AQ4">
        <v>44</v>
      </c>
      <c r="AR4">
        <v>242</v>
      </c>
      <c r="AS4">
        <v>360</v>
      </c>
      <c r="AT4">
        <v>160</v>
      </c>
      <c r="AU4">
        <v>264</v>
      </c>
      <c r="AV4">
        <v>432</v>
      </c>
      <c r="AW4">
        <v>348</v>
      </c>
      <c r="AX4">
        <v>440</v>
      </c>
      <c r="AY4">
        <v>186</v>
      </c>
      <c r="AZ4">
        <v>658</v>
      </c>
      <c r="BA4">
        <v>630</v>
      </c>
      <c r="BB4">
        <v>94</v>
      </c>
      <c r="BC4">
        <v>34</v>
      </c>
      <c r="BD4">
        <v>640</v>
      </c>
      <c r="BE4">
        <v>596</v>
      </c>
      <c r="BF4">
        <v>230</v>
      </c>
      <c r="BG4">
        <v>162</v>
      </c>
      <c r="BH4">
        <v>316</v>
      </c>
      <c r="BI4">
        <v>490</v>
      </c>
      <c r="BJ4">
        <v>550</v>
      </c>
      <c r="BK4">
        <v>518</v>
      </c>
      <c r="BL4">
        <v>222</v>
      </c>
      <c r="BM4">
        <v>246</v>
      </c>
      <c r="BN4">
        <v>11234</v>
      </c>
    </row>
    <row r="5" spans="1:77" ht="13.2" x14ac:dyDescent="0.25">
      <c r="A5" s="3">
        <v>45292</v>
      </c>
      <c r="B5" s="52" t="s">
        <v>9</v>
      </c>
      <c r="C5" s="3" t="str">
        <f t="shared" si="0"/>
        <v>cogs</v>
      </c>
      <c r="D5" s="49">
        <v>8.49</v>
      </c>
      <c r="E5">
        <f t="shared" si="1"/>
        <v>2024</v>
      </c>
      <c r="F5">
        <f t="shared" si="2"/>
        <v>1</v>
      </c>
      <c r="G5">
        <f t="shared" si="3"/>
        <v>1</v>
      </c>
      <c r="H5" s="4" t="str">
        <f t="shared" si="4"/>
        <v>product 3</v>
      </c>
      <c r="I5" s="5">
        <v>78</v>
      </c>
      <c r="J5" s="5">
        <v>662.22</v>
      </c>
      <c r="AH5" s="58" t="s">
        <v>57</v>
      </c>
      <c r="AI5">
        <v>142</v>
      </c>
      <c r="AJ5">
        <v>130</v>
      </c>
      <c r="AK5">
        <v>74</v>
      </c>
      <c r="AL5">
        <v>78</v>
      </c>
      <c r="AM5">
        <v>146</v>
      </c>
      <c r="AN5">
        <v>76</v>
      </c>
      <c r="AO5">
        <v>170</v>
      </c>
      <c r="AP5">
        <v>18</v>
      </c>
      <c r="AQ5">
        <v>24</v>
      </c>
      <c r="AR5" s="75">
        <v>198</v>
      </c>
      <c r="AS5">
        <v>42</v>
      </c>
      <c r="AT5">
        <v>116</v>
      </c>
      <c r="AU5">
        <v>36</v>
      </c>
      <c r="AV5">
        <v>162</v>
      </c>
      <c r="AW5">
        <v>38</v>
      </c>
      <c r="AX5">
        <v>16</v>
      </c>
      <c r="AY5">
        <v>132</v>
      </c>
      <c r="AZ5">
        <v>170</v>
      </c>
      <c r="BA5">
        <v>184</v>
      </c>
      <c r="BB5">
        <v>64</v>
      </c>
      <c r="BC5">
        <v>10</v>
      </c>
      <c r="BD5">
        <v>136</v>
      </c>
      <c r="BE5">
        <v>124</v>
      </c>
      <c r="BF5">
        <v>180</v>
      </c>
      <c r="BG5">
        <v>78</v>
      </c>
      <c r="BH5">
        <v>42</v>
      </c>
      <c r="BI5">
        <v>182</v>
      </c>
      <c r="BJ5">
        <v>88</v>
      </c>
      <c r="BK5">
        <v>174</v>
      </c>
      <c r="BL5">
        <v>84</v>
      </c>
      <c r="BM5">
        <v>46</v>
      </c>
      <c r="BN5">
        <v>3160</v>
      </c>
      <c r="BO5" s="64">
        <f>SUM(AI5:BM5)/$BM$2</f>
        <v>101.93548387096774</v>
      </c>
      <c r="BP5">
        <f>MEDIAN(AI5:BM5)</f>
        <v>88</v>
      </c>
      <c r="BQ5">
        <f>MODE(AI5:BM5)</f>
        <v>78</v>
      </c>
      <c r="BR5">
        <f>MAX(AI5:BM5)</f>
        <v>198</v>
      </c>
      <c r="BS5" s="76">
        <f>BR5</f>
        <v>198</v>
      </c>
    </row>
    <row r="6" spans="1:77" ht="13.2" x14ac:dyDescent="0.25">
      <c r="A6" s="3">
        <v>45292</v>
      </c>
      <c r="B6" s="4" t="s">
        <v>10</v>
      </c>
      <c r="C6" s="3" t="str">
        <f t="shared" si="0"/>
        <v>marketing</v>
      </c>
      <c r="D6" s="50" t="s">
        <v>6</v>
      </c>
      <c r="E6">
        <f t="shared" si="1"/>
        <v>2024</v>
      </c>
      <c r="F6">
        <f t="shared" si="2"/>
        <v>1</v>
      </c>
      <c r="G6">
        <f t="shared" si="3"/>
        <v>1</v>
      </c>
      <c r="H6" s="4" t="str">
        <f t="shared" si="4"/>
        <v>N/A</v>
      </c>
      <c r="I6" s="4" t="s">
        <v>6</v>
      </c>
      <c r="J6" s="5">
        <v>99.990000000000009</v>
      </c>
      <c r="AH6" s="58" t="s">
        <v>58</v>
      </c>
      <c r="AI6">
        <v>6</v>
      </c>
      <c r="AJ6">
        <v>6</v>
      </c>
      <c r="AK6">
        <v>18</v>
      </c>
      <c r="AL6">
        <v>4</v>
      </c>
      <c r="AM6">
        <v>14</v>
      </c>
      <c r="AN6">
        <v>16</v>
      </c>
      <c r="AO6">
        <v>8</v>
      </c>
      <c r="AP6">
        <v>14</v>
      </c>
      <c r="AQ6" s="75">
        <v>20</v>
      </c>
      <c r="AR6">
        <v>2</v>
      </c>
      <c r="AS6">
        <v>4</v>
      </c>
      <c r="AT6">
        <v>10</v>
      </c>
      <c r="AU6">
        <v>4</v>
      </c>
      <c r="AV6">
        <v>2</v>
      </c>
      <c r="AW6">
        <v>10</v>
      </c>
      <c r="AX6">
        <v>16</v>
      </c>
      <c r="AY6">
        <v>4</v>
      </c>
      <c r="AZ6">
        <v>14</v>
      </c>
      <c r="BA6">
        <v>12</v>
      </c>
      <c r="BB6">
        <v>8</v>
      </c>
      <c r="BC6">
        <v>4</v>
      </c>
      <c r="BD6">
        <v>12</v>
      </c>
      <c r="BE6">
        <v>6</v>
      </c>
      <c r="BF6">
        <v>8</v>
      </c>
      <c r="BG6">
        <v>6</v>
      </c>
      <c r="BH6">
        <v>0</v>
      </c>
      <c r="BI6">
        <v>14</v>
      </c>
      <c r="BJ6">
        <v>12</v>
      </c>
      <c r="BK6">
        <v>2</v>
      </c>
      <c r="BL6" s="75">
        <v>20</v>
      </c>
      <c r="BM6">
        <v>6</v>
      </c>
      <c r="BN6">
        <v>282</v>
      </c>
      <c r="BO6" s="64">
        <f t="shared" ref="BO6:BO56" si="5">SUM(AI6:BM6)/$BM$2</f>
        <v>9.0967741935483879</v>
      </c>
      <c r="BP6">
        <f t="shared" ref="BP6:BP7" si="6">MEDIAN(AI6:BM6)</f>
        <v>8</v>
      </c>
      <c r="BQ6">
        <f>MODE(AI6:BM6)</f>
        <v>6</v>
      </c>
      <c r="BR6">
        <f t="shared" ref="BR6:BR7" si="7">MAX(AI6:BM6)</f>
        <v>20</v>
      </c>
      <c r="BS6" s="76"/>
      <c r="BT6">
        <f>BR6</f>
        <v>20</v>
      </c>
    </row>
    <row r="7" spans="1:77" ht="13.8" thickBot="1" x14ac:dyDescent="0.3">
      <c r="A7" s="3">
        <v>45292</v>
      </c>
      <c r="B7" s="52" t="s">
        <v>11</v>
      </c>
      <c r="C7" s="3" t="str">
        <f t="shared" si="0"/>
        <v>net sales</v>
      </c>
      <c r="D7" s="49">
        <v>9.99</v>
      </c>
      <c r="E7">
        <f t="shared" si="1"/>
        <v>2024</v>
      </c>
      <c r="F7">
        <f t="shared" si="2"/>
        <v>1</v>
      </c>
      <c r="G7">
        <f t="shared" si="3"/>
        <v>1</v>
      </c>
      <c r="H7" s="4" t="str">
        <f t="shared" si="4"/>
        <v>product 1</v>
      </c>
      <c r="I7" s="5">
        <v>71</v>
      </c>
      <c r="J7" s="5">
        <v>709.29</v>
      </c>
      <c r="AH7" s="58" t="s">
        <v>59</v>
      </c>
      <c r="AI7">
        <v>156</v>
      </c>
      <c r="AJ7">
        <v>452</v>
      </c>
      <c r="AK7">
        <v>444</v>
      </c>
      <c r="AL7">
        <v>360</v>
      </c>
      <c r="AM7">
        <v>190</v>
      </c>
      <c r="AN7">
        <v>206</v>
      </c>
      <c r="AO7">
        <v>146</v>
      </c>
      <c r="AP7" s="75">
        <v>498</v>
      </c>
      <c r="AQ7">
        <v>0</v>
      </c>
      <c r="AR7">
        <v>42</v>
      </c>
      <c r="AS7">
        <v>314</v>
      </c>
      <c r="AT7">
        <v>34</v>
      </c>
      <c r="AU7">
        <v>224</v>
      </c>
      <c r="AV7">
        <v>268</v>
      </c>
      <c r="AW7">
        <v>300</v>
      </c>
      <c r="AX7">
        <v>408</v>
      </c>
      <c r="AY7">
        <v>50</v>
      </c>
      <c r="AZ7">
        <v>474</v>
      </c>
      <c r="BA7">
        <v>434</v>
      </c>
      <c r="BB7">
        <v>22</v>
      </c>
      <c r="BC7">
        <v>20</v>
      </c>
      <c r="BD7">
        <v>492</v>
      </c>
      <c r="BE7">
        <v>466</v>
      </c>
      <c r="BF7">
        <v>42</v>
      </c>
      <c r="BG7">
        <v>78</v>
      </c>
      <c r="BH7">
        <v>274</v>
      </c>
      <c r="BI7">
        <v>294</v>
      </c>
      <c r="BJ7">
        <v>450</v>
      </c>
      <c r="BK7">
        <v>342</v>
      </c>
      <c r="BL7">
        <v>118</v>
      </c>
      <c r="BM7">
        <v>194</v>
      </c>
      <c r="BN7">
        <v>7792</v>
      </c>
      <c r="BO7" s="64">
        <f t="shared" si="5"/>
        <v>251.35483870967741</v>
      </c>
      <c r="BP7">
        <f t="shared" si="6"/>
        <v>268</v>
      </c>
      <c r="BQ7">
        <f>MODE(AI7:BM7)</f>
        <v>42</v>
      </c>
      <c r="BR7">
        <f t="shared" si="7"/>
        <v>498</v>
      </c>
      <c r="BS7" s="76"/>
      <c r="BU7" s="75">
        <f>BR7</f>
        <v>498</v>
      </c>
    </row>
    <row r="8" spans="1:77" ht="13.2" x14ac:dyDescent="0.25">
      <c r="A8" s="3">
        <v>45292</v>
      </c>
      <c r="B8" s="4" t="s">
        <v>12</v>
      </c>
      <c r="C8" s="3" t="str">
        <f t="shared" si="0"/>
        <v>net sales</v>
      </c>
      <c r="D8" s="49">
        <v>24.99</v>
      </c>
      <c r="E8">
        <f t="shared" si="1"/>
        <v>2024</v>
      </c>
      <c r="F8">
        <f t="shared" si="2"/>
        <v>1</v>
      </c>
      <c r="G8">
        <f t="shared" si="3"/>
        <v>1</v>
      </c>
      <c r="H8" s="4" t="str">
        <f t="shared" si="4"/>
        <v>product 2</v>
      </c>
      <c r="I8" s="5">
        <v>3</v>
      </c>
      <c r="J8" s="5">
        <v>74.97</v>
      </c>
      <c r="AH8" s="56">
        <v>2</v>
      </c>
      <c r="AI8">
        <v>444</v>
      </c>
      <c r="AJ8">
        <v>642</v>
      </c>
      <c r="AK8">
        <v>372</v>
      </c>
      <c r="AL8">
        <v>456</v>
      </c>
      <c r="AM8">
        <v>330</v>
      </c>
      <c r="AN8">
        <v>554</v>
      </c>
      <c r="AO8">
        <v>212</v>
      </c>
      <c r="AP8">
        <v>200</v>
      </c>
      <c r="AQ8">
        <v>332</v>
      </c>
      <c r="AR8">
        <v>244</v>
      </c>
      <c r="AS8">
        <v>624</v>
      </c>
      <c r="AT8">
        <v>186</v>
      </c>
      <c r="AU8">
        <v>268</v>
      </c>
      <c r="AV8">
        <v>576</v>
      </c>
      <c r="AW8">
        <v>216</v>
      </c>
      <c r="AX8">
        <v>64</v>
      </c>
      <c r="AY8">
        <v>454</v>
      </c>
      <c r="AZ8">
        <v>200</v>
      </c>
      <c r="BA8">
        <v>32</v>
      </c>
      <c r="BB8">
        <v>180</v>
      </c>
      <c r="BC8">
        <v>222</v>
      </c>
      <c r="BD8">
        <v>188</v>
      </c>
      <c r="BE8">
        <v>512</v>
      </c>
      <c r="BF8">
        <v>264</v>
      </c>
      <c r="BG8">
        <v>238</v>
      </c>
      <c r="BH8">
        <v>108</v>
      </c>
      <c r="BI8">
        <v>54</v>
      </c>
      <c r="BJ8">
        <v>74</v>
      </c>
      <c r="BK8">
        <v>430</v>
      </c>
      <c r="BN8">
        <v>8676</v>
      </c>
      <c r="BO8" s="64">
        <f>SUM(AI8:BM8)/$BK$2</f>
        <v>299.17241379310343</v>
      </c>
      <c r="BS8" s="76"/>
      <c r="BY8" s="62"/>
    </row>
    <row r="9" spans="1:77" ht="13.2" x14ac:dyDescent="0.25">
      <c r="A9" s="3">
        <v>45292</v>
      </c>
      <c r="B9" s="4" t="s">
        <v>13</v>
      </c>
      <c r="C9" s="3" t="str">
        <f t="shared" si="0"/>
        <v>net sales</v>
      </c>
      <c r="D9" s="49">
        <v>12.49</v>
      </c>
      <c r="E9">
        <f t="shared" si="1"/>
        <v>2024</v>
      </c>
      <c r="F9">
        <f t="shared" si="2"/>
        <v>1</v>
      </c>
      <c r="G9">
        <f t="shared" si="3"/>
        <v>1</v>
      </c>
      <c r="H9" s="4" t="str">
        <f t="shared" si="4"/>
        <v>product 3</v>
      </c>
      <c r="I9" s="5">
        <v>78</v>
      </c>
      <c r="J9" s="5">
        <v>974.22</v>
      </c>
      <c r="AH9" s="58" t="s">
        <v>57</v>
      </c>
      <c r="AI9">
        <v>140</v>
      </c>
      <c r="AJ9">
        <v>170</v>
      </c>
      <c r="AK9">
        <v>40</v>
      </c>
      <c r="AL9">
        <v>94</v>
      </c>
      <c r="AM9">
        <v>38</v>
      </c>
      <c r="AN9">
        <v>154</v>
      </c>
      <c r="AO9">
        <v>38</v>
      </c>
      <c r="AP9">
        <v>48</v>
      </c>
      <c r="AQ9">
        <v>16</v>
      </c>
      <c r="AR9">
        <v>124</v>
      </c>
      <c r="AS9">
        <v>150</v>
      </c>
      <c r="AT9">
        <v>148</v>
      </c>
      <c r="AU9">
        <v>14</v>
      </c>
      <c r="AV9">
        <v>112</v>
      </c>
      <c r="AW9">
        <v>126</v>
      </c>
      <c r="AX9">
        <v>46</v>
      </c>
      <c r="AY9">
        <v>84</v>
      </c>
      <c r="AZ9">
        <v>16</v>
      </c>
      <c r="BA9">
        <v>16</v>
      </c>
      <c r="BB9">
        <v>92</v>
      </c>
      <c r="BC9">
        <v>74</v>
      </c>
      <c r="BD9">
        <v>148</v>
      </c>
      <c r="BE9">
        <v>18</v>
      </c>
      <c r="BF9">
        <v>70</v>
      </c>
      <c r="BG9">
        <v>56</v>
      </c>
      <c r="BH9">
        <v>74</v>
      </c>
      <c r="BI9">
        <v>12</v>
      </c>
      <c r="BJ9">
        <v>54</v>
      </c>
      <c r="BK9">
        <v>190</v>
      </c>
      <c r="BN9">
        <v>2362</v>
      </c>
      <c r="BO9" s="64">
        <f t="shared" ref="BO9:BO11" si="8">SUM(AI9:BM9)/$BK$2</f>
        <v>81.448275862068968</v>
      </c>
      <c r="BP9">
        <f>MEDIAN(AI9:BK9)</f>
        <v>74</v>
      </c>
      <c r="BQ9">
        <f>MODE(AI9:BM9)</f>
        <v>16</v>
      </c>
      <c r="BR9">
        <f>MAX(AI9:BM9)</f>
        <v>190</v>
      </c>
      <c r="BS9" s="76">
        <f t="shared" ref="BS9" si="9">BR9</f>
        <v>190</v>
      </c>
      <c r="BY9" s="60"/>
    </row>
    <row r="10" spans="1:77" ht="13.2" x14ac:dyDescent="0.25">
      <c r="A10" s="3">
        <v>45292</v>
      </c>
      <c r="B10" s="4" t="s">
        <v>14</v>
      </c>
      <c r="C10" s="3" t="str">
        <f t="shared" si="0"/>
        <v>overhead</v>
      </c>
      <c r="D10" s="50" t="s">
        <v>6</v>
      </c>
      <c r="E10">
        <f t="shared" si="1"/>
        <v>2024</v>
      </c>
      <c r="F10">
        <f t="shared" si="2"/>
        <v>1</v>
      </c>
      <c r="G10">
        <f t="shared" si="3"/>
        <v>1</v>
      </c>
      <c r="H10" s="4" t="str">
        <f t="shared" si="4"/>
        <v>N/A</v>
      </c>
      <c r="I10" s="4" t="s">
        <v>6</v>
      </c>
      <c r="J10" s="5">
        <v>2000</v>
      </c>
      <c r="L10" cm="1">
        <f t="array" ref="L10:U18">_xlfn._xlws.FILTER(A:J, A:A=M1)</f>
        <v>45292</v>
      </c>
      <c r="M10" t="str">
        <v>amortization</v>
      </c>
      <c r="N10" t="str">
        <v>amortization</v>
      </c>
      <c r="O10" t="str">
        <v>NA</v>
      </c>
      <c r="P10">
        <v>2024</v>
      </c>
      <c r="Q10">
        <v>1</v>
      </c>
      <c r="R10">
        <v>1</v>
      </c>
      <c r="S10" t="str">
        <v>N/A</v>
      </c>
      <c r="T10" t="str">
        <v>NA</v>
      </c>
      <c r="U10">
        <v>50</v>
      </c>
      <c r="AH10" s="58" t="s">
        <v>58</v>
      </c>
      <c r="AI10">
        <v>4</v>
      </c>
      <c r="AJ10">
        <v>14</v>
      </c>
      <c r="AK10">
        <v>4</v>
      </c>
      <c r="AL10">
        <v>0</v>
      </c>
      <c r="AM10">
        <v>8</v>
      </c>
      <c r="AN10">
        <v>4</v>
      </c>
      <c r="AO10">
        <v>8</v>
      </c>
      <c r="AP10">
        <v>18</v>
      </c>
      <c r="AQ10">
        <v>16</v>
      </c>
      <c r="AR10">
        <v>10</v>
      </c>
      <c r="AS10">
        <v>0</v>
      </c>
      <c r="AT10">
        <v>2</v>
      </c>
      <c r="AU10">
        <v>2</v>
      </c>
      <c r="AV10">
        <v>14</v>
      </c>
      <c r="AW10">
        <v>4</v>
      </c>
      <c r="AX10">
        <v>10</v>
      </c>
      <c r="AY10">
        <v>12</v>
      </c>
      <c r="AZ10">
        <v>6</v>
      </c>
      <c r="BA10">
        <v>16</v>
      </c>
      <c r="BB10">
        <v>2</v>
      </c>
      <c r="BC10">
        <v>18</v>
      </c>
      <c r="BD10">
        <v>0</v>
      </c>
      <c r="BE10">
        <v>12</v>
      </c>
      <c r="BF10">
        <v>14</v>
      </c>
      <c r="BG10">
        <v>16</v>
      </c>
      <c r="BH10">
        <v>20</v>
      </c>
      <c r="BI10">
        <v>10</v>
      </c>
      <c r="BJ10">
        <v>20</v>
      </c>
      <c r="BK10">
        <v>14</v>
      </c>
      <c r="BN10">
        <v>278</v>
      </c>
      <c r="BO10" s="64">
        <f t="shared" si="8"/>
        <v>9.5862068965517242</v>
      </c>
      <c r="BP10">
        <f>MEDIAN(AI10:BL10)</f>
        <v>10</v>
      </c>
      <c r="BQ10">
        <f>MODE(AI10:BM10)</f>
        <v>4</v>
      </c>
      <c r="BR10">
        <f t="shared" ref="BR10:BR11" si="10">MAX(AI10:BM10)</f>
        <v>20</v>
      </c>
      <c r="BS10" s="76"/>
      <c r="BT10">
        <f t="shared" ref="BT10" si="11">BR10</f>
        <v>20</v>
      </c>
      <c r="BY10" s="60"/>
    </row>
    <row r="11" spans="1:77" ht="13.2" x14ac:dyDescent="0.25">
      <c r="A11" s="3">
        <v>45293</v>
      </c>
      <c r="B11" s="4" t="s">
        <v>7</v>
      </c>
      <c r="C11" s="3" t="str">
        <f t="shared" si="0"/>
        <v>cogs</v>
      </c>
      <c r="D11" s="49">
        <v>5.99</v>
      </c>
      <c r="E11">
        <f t="shared" si="1"/>
        <v>2024</v>
      </c>
      <c r="F11">
        <f t="shared" si="2"/>
        <v>2</v>
      </c>
      <c r="G11">
        <f t="shared" si="3"/>
        <v>1</v>
      </c>
      <c r="H11" s="4" t="str">
        <f t="shared" si="4"/>
        <v>product 1</v>
      </c>
      <c r="I11" s="5">
        <v>65</v>
      </c>
      <c r="J11" s="5">
        <v>389.35</v>
      </c>
      <c r="L11">
        <v>45292</v>
      </c>
      <c r="M11" t="str">
        <v>cogs:product 1</v>
      </c>
      <c r="N11" t="str">
        <v>cogs</v>
      </c>
      <c r="O11">
        <v>5.99</v>
      </c>
      <c r="P11">
        <v>2024</v>
      </c>
      <c r="Q11">
        <v>1</v>
      </c>
      <c r="R11">
        <v>1</v>
      </c>
      <c r="S11" t="str">
        <v>product 1</v>
      </c>
      <c r="T11">
        <v>71</v>
      </c>
      <c r="U11">
        <v>425.29</v>
      </c>
      <c r="AH11" s="58" t="s">
        <v>59</v>
      </c>
      <c r="AI11">
        <v>300</v>
      </c>
      <c r="AJ11">
        <v>458</v>
      </c>
      <c r="AK11">
        <v>328</v>
      </c>
      <c r="AL11">
        <v>362</v>
      </c>
      <c r="AM11">
        <v>284</v>
      </c>
      <c r="AN11">
        <v>396</v>
      </c>
      <c r="AO11">
        <v>166</v>
      </c>
      <c r="AP11">
        <v>134</v>
      </c>
      <c r="AQ11">
        <v>300</v>
      </c>
      <c r="AR11">
        <v>110</v>
      </c>
      <c r="AS11">
        <v>474</v>
      </c>
      <c r="AT11">
        <v>36</v>
      </c>
      <c r="AU11">
        <v>252</v>
      </c>
      <c r="AV11">
        <v>450</v>
      </c>
      <c r="AW11">
        <v>86</v>
      </c>
      <c r="AX11">
        <v>8</v>
      </c>
      <c r="AY11">
        <v>358</v>
      </c>
      <c r="AZ11">
        <v>178</v>
      </c>
      <c r="BA11">
        <v>0</v>
      </c>
      <c r="BB11">
        <v>86</v>
      </c>
      <c r="BC11">
        <v>130</v>
      </c>
      <c r="BD11">
        <v>40</v>
      </c>
      <c r="BE11">
        <v>482</v>
      </c>
      <c r="BF11">
        <v>180</v>
      </c>
      <c r="BG11">
        <v>166</v>
      </c>
      <c r="BH11">
        <v>14</v>
      </c>
      <c r="BI11">
        <v>32</v>
      </c>
      <c r="BJ11">
        <v>0</v>
      </c>
      <c r="BK11">
        <v>226</v>
      </c>
      <c r="BN11">
        <v>6036</v>
      </c>
      <c r="BO11" s="64">
        <f t="shared" si="8"/>
        <v>208.13793103448276</v>
      </c>
      <c r="BP11">
        <f>MEDIAN(AI11:BL11)</f>
        <v>178</v>
      </c>
      <c r="BQ11">
        <f>MODE(AI11:BM11)</f>
        <v>300</v>
      </c>
      <c r="BR11">
        <f t="shared" si="10"/>
        <v>482</v>
      </c>
      <c r="BS11" s="76"/>
      <c r="BU11">
        <f t="shared" ref="BU11" si="12">BR11</f>
        <v>482</v>
      </c>
      <c r="BY11" s="60"/>
    </row>
    <row r="12" spans="1:77" ht="13.2" x14ac:dyDescent="0.25">
      <c r="A12" s="3">
        <v>45293</v>
      </c>
      <c r="B12" s="4" t="s">
        <v>8</v>
      </c>
      <c r="C12" s="3" t="str">
        <f t="shared" si="0"/>
        <v>cogs</v>
      </c>
      <c r="D12" s="49">
        <v>16.989999999999998</v>
      </c>
      <c r="E12">
        <f t="shared" si="1"/>
        <v>2024</v>
      </c>
      <c r="F12">
        <f t="shared" si="2"/>
        <v>2</v>
      </c>
      <c r="G12">
        <f t="shared" si="3"/>
        <v>1</v>
      </c>
      <c r="H12" s="4" t="str">
        <f t="shared" si="4"/>
        <v>product 2</v>
      </c>
      <c r="I12" s="5">
        <v>3</v>
      </c>
      <c r="J12" s="5">
        <v>50.97</v>
      </c>
      <c r="L12">
        <v>45292</v>
      </c>
      <c r="M12" t="str">
        <v>cogs:product 2</v>
      </c>
      <c r="N12" t="str">
        <v>cogs</v>
      </c>
      <c r="O12">
        <v>16.989999999999998</v>
      </c>
      <c r="P12">
        <v>2024</v>
      </c>
      <c r="Q12">
        <v>1</v>
      </c>
      <c r="R12">
        <v>1</v>
      </c>
      <c r="S12" t="str">
        <v>product 2</v>
      </c>
      <c r="T12">
        <v>3</v>
      </c>
      <c r="U12">
        <v>50.97</v>
      </c>
      <c r="AH12" s="56">
        <v>3</v>
      </c>
      <c r="AI12">
        <v>116</v>
      </c>
      <c r="AJ12">
        <v>208</v>
      </c>
      <c r="AK12">
        <v>250</v>
      </c>
      <c r="AL12">
        <v>370</v>
      </c>
      <c r="AM12">
        <v>370</v>
      </c>
      <c r="AN12">
        <v>412</v>
      </c>
      <c r="AO12">
        <v>518</v>
      </c>
      <c r="AP12">
        <v>128</v>
      </c>
      <c r="AQ12">
        <v>366</v>
      </c>
      <c r="AR12">
        <v>270</v>
      </c>
      <c r="AS12">
        <v>268</v>
      </c>
      <c r="AT12">
        <v>454</v>
      </c>
      <c r="AU12">
        <v>354</v>
      </c>
      <c r="AV12">
        <v>306</v>
      </c>
      <c r="AW12">
        <v>532</v>
      </c>
      <c r="AX12">
        <v>376</v>
      </c>
      <c r="AY12">
        <v>248</v>
      </c>
      <c r="AZ12">
        <v>286</v>
      </c>
      <c r="BA12">
        <v>176</v>
      </c>
      <c r="BB12">
        <v>30</v>
      </c>
      <c r="BC12">
        <v>136</v>
      </c>
      <c r="BD12">
        <v>204</v>
      </c>
      <c r="BE12">
        <v>530</v>
      </c>
      <c r="BF12">
        <v>316</v>
      </c>
      <c r="BG12">
        <v>326</v>
      </c>
      <c r="BH12">
        <v>344</v>
      </c>
      <c r="BI12">
        <v>386</v>
      </c>
      <c r="BJ12">
        <v>226</v>
      </c>
      <c r="BK12">
        <v>192</v>
      </c>
      <c r="BL12">
        <v>300</v>
      </c>
      <c r="BM12">
        <v>108</v>
      </c>
      <c r="BN12">
        <v>9106</v>
      </c>
      <c r="BO12" s="64">
        <f t="shared" si="5"/>
        <v>293.74193548387098</v>
      </c>
      <c r="BS12" s="76"/>
      <c r="BY12" s="60"/>
    </row>
    <row r="13" spans="1:77" ht="13.2" x14ac:dyDescent="0.25">
      <c r="A13" s="3">
        <v>45293</v>
      </c>
      <c r="B13" s="4" t="s">
        <v>9</v>
      </c>
      <c r="C13" s="3" t="str">
        <f t="shared" si="0"/>
        <v>cogs</v>
      </c>
      <c r="D13" s="49">
        <v>8.49</v>
      </c>
      <c r="E13">
        <f t="shared" si="1"/>
        <v>2024</v>
      </c>
      <c r="F13">
        <f t="shared" si="2"/>
        <v>2</v>
      </c>
      <c r="G13">
        <f t="shared" si="3"/>
        <v>1</v>
      </c>
      <c r="H13" s="4" t="str">
        <f t="shared" si="4"/>
        <v>product 3</v>
      </c>
      <c r="I13" s="5">
        <v>226</v>
      </c>
      <c r="J13" s="5">
        <v>1918.74</v>
      </c>
      <c r="L13">
        <v>45292</v>
      </c>
      <c r="M13" t="str">
        <v>cogs:product 3</v>
      </c>
      <c r="N13" t="str">
        <v>cogs</v>
      </c>
      <c r="O13">
        <v>8.49</v>
      </c>
      <c r="P13">
        <v>2024</v>
      </c>
      <c r="Q13">
        <v>1</v>
      </c>
      <c r="R13">
        <v>1</v>
      </c>
      <c r="S13" t="str">
        <v>product 3</v>
      </c>
      <c r="T13">
        <v>78</v>
      </c>
      <c r="U13">
        <v>662.22</v>
      </c>
      <c r="AH13" s="58" t="s">
        <v>57</v>
      </c>
      <c r="AI13">
        <v>10</v>
      </c>
      <c r="AJ13">
        <v>8</v>
      </c>
      <c r="AK13">
        <v>2</v>
      </c>
      <c r="AL13">
        <v>4</v>
      </c>
      <c r="AM13">
        <v>106</v>
      </c>
      <c r="AN13">
        <v>6</v>
      </c>
      <c r="AO13">
        <v>120</v>
      </c>
      <c r="AP13">
        <v>2</v>
      </c>
      <c r="AQ13">
        <v>90</v>
      </c>
      <c r="AR13">
        <v>176</v>
      </c>
      <c r="AS13">
        <v>92</v>
      </c>
      <c r="AT13" s="75">
        <v>198</v>
      </c>
      <c r="AU13">
        <v>102</v>
      </c>
      <c r="AV13">
        <v>138</v>
      </c>
      <c r="AW13">
        <v>56</v>
      </c>
      <c r="AX13">
        <v>196</v>
      </c>
      <c r="AY13">
        <v>94</v>
      </c>
      <c r="AZ13">
        <v>88</v>
      </c>
      <c r="BA13">
        <v>66</v>
      </c>
      <c r="BB13">
        <v>18</v>
      </c>
      <c r="BC13">
        <v>86</v>
      </c>
      <c r="BD13">
        <v>2</v>
      </c>
      <c r="BE13">
        <v>90</v>
      </c>
      <c r="BF13">
        <v>122</v>
      </c>
      <c r="BG13">
        <v>44</v>
      </c>
      <c r="BH13">
        <v>136</v>
      </c>
      <c r="BI13">
        <v>22</v>
      </c>
      <c r="BJ13">
        <v>84</v>
      </c>
      <c r="BK13">
        <v>62</v>
      </c>
      <c r="BL13">
        <v>96</v>
      </c>
      <c r="BM13">
        <v>92</v>
      </c>
      <c r="BN13">
        <v>2408</v>
      </c>
      <c r="BO13" s="64">
        <f t="shared" si="5"/>
        <v>77.677419354838705</v>
      </c>
      <c r="BP13">
        <f>MEDIAN(AI13:BK13)</f>
        <v>86</v>
      </c>
      <c r="BQ13">
        <f>MODE(AI13:BM13)</f>
        <v>2</v>
      </c>
      <c r="BR13">
        <f>MAX(AI13:BM13)</f>
        <v>198</v>
      </c>
      <c r="BS13" s="78">
        <f t="shared" ref="BS13" si="13">BR13</f>
        <v>198</v>
      </c>
      <c r="BY13" s="60"/>
    </row>
    <row r="14" spans="1:77" ht="13.8" thickBot="1" x14ac:dyDescent="0.3">
      <c r="A14" s="3">
        <v>45293</v>
      </c>
      <c r="B14" s="4" t="s">
        <v>10</v>
      </c>
      <c r="C14" s="3" t="str">
        <f t="shared" si="0"/>
        <v>marketing</v>
      </c>
      <c r="D14" s="50" t="s">
        <v>6</v>
      </c>
      <c r="E14">
        <f t="shared" si="1"/>
        <v>2024</v>
      </c>
      <c r="F14">
        <f t="shared" si="2"/>
        <v>2</v>
      </c>
      <c r="G14">
        <f t="shared" si="3"/>
        <v>1</v>
      </c>
      <c r="H14" s="4" t="str">
        <f t="shared" si="4"/>
        <v>N/A</v>
      </c>
      <c r="I14" s="4" t="s">
        <v>6</v>
      </c>
      <c r="J14" s="5">
        <v>99.960000000000008</v>
      </c>
      <c r="L14">
        <v>45292</v>
      </c>
      <c r="M14" t="str">
        <v>marketing</v>
      </c>
      <c r="N14" t="str">
        <v>marketing</v>
      </c>
      <c r="O14" t="str">
        <v>NA</v>
      </c>
      <c r="P14">
        <v>2024</v>
      </c>
      <c r="Q14">
        <v>1</v>
      </c>
      <c r="R14">
        <v>1</v>
      </c>
      <c r="S14" t="str">
        <v>N/A</v>
      </c>
      <c r="T14" t="str">
        <v>NA</v>
      </c>
      <c r="U14">
        <v>99.990000000000009</v>
      </c>
      <c r="AH14" s="58" t="s">
        <v>58</v>
      </c>
      <c r="AI14">
        <v>18</v>
      </c>
      <c r="AJ14">
        <v>10</v>
      </c>
      <c r="AK14">
        <v>4</v>
      </c>
      <c r="AL14">
        <v>14</v>
      </c>
      <c r="AM14">
        <v>10</v>
      </c>
      <c r="AN14">
        <v>6</v>
      </c>
      <c r="AO14">
        <v>20</v>
      </c>
      <c r="AP14">
        <v>12</v>
      </c>
      <c r="AQ14">
        <v>10</v>
      </c>
      <c r="AR14">
        <v>10</v>
      </c>
      <c r="AS14">
        <v>18</v>
      </c>
      <c r="AT14">
        <v>4</v>
      </c>
      <c r="AU14">
        <v>16</v>
      </c>
      <c r="AV14">
        <v>4</v>
      </c>
      <c r="AW14">
        <v>2</v>
      </c>
      <c r="AX14">
        <v>16</v>
      </c>
      <c r="AY14">
        <v>6</v>
      </c>
      <c r="AZ14">
        <v>8</v>
      </c>
      <c r="BA14">
        <v>8</v>
      </c>
      <c r="BB14">
        <v>12</v>
      </c>
      <c r="BC14">
        <v>10</v>
      </c>
      <c r="BD14">
        <v>10</v>
      </c>
      <c r="BE14">
        <v>2</v>
      </c>
      <c r="BF14">
        <v>4</v>
      </c>
      <c r="BG14">
        <v>12</v>
      </c>
      <c r="BH14">
        <v>14</v>
      </c>
      <c r="BI14">
        <v>12</v>
      </c>
      <c r="BJ14">
        <v>6</v>
      </c>
      <c r="BK14">
        <v>4</v>
      </c>
      <c r="BL14">
        <v>6</v>
      </c>
      <c r="BM14">
        <v>16</v>
      </c>
      <c r="BN14">
        <v>304</v>
      </c>
      <c r="BO14" s="64">
        <f t="shared" si="5"/>
        <v>9.806451612903226</v>
      </c>
      <c r="BP14">
        <f>MEDIAN(AI14:BL14)</f>
        <v>10</v>
      </c>
      <c r="BQ14">
        <f>MODE(AI14:BM14)</f>
        <v>10</v>
      </c>
      <c r="BR14">
        <f t="shared" ref="BR14:BR15" si="14">MAX(AI14:BM14)</f>
        <v>20</v>
      </c>
      <c r="BS14" s="76"/>
      <c r="BT14">
        <f t="shared" ref="BT14" si="15">BR14</f>
        <v>20</v>
      </c>
      <c r="BY14" s="61"/>
    </row>
    <row r="15" spans="1:77" ht="13.2" x14ac:dyDescent="0.25">
      <c r="A15" s="3">
        <v>45293</v>
      </c>
      <c r="B15" s="4" t="s">
        <v>11</v>
      </c>
      <c r="C15" s="3" t="str">
        <f t="shared" si="0"/>
        <v>net sales</v>
      </c>
      <c r="D15" s="49">
        <v>9.99</v>
      </c>
      <c r="E15">
        <f t="shared" si="1"/>
        <v>2024</v>
      </c>
      <c r="F15">
        <f t="shared" si="2"/>
        <v>2</v>
      </c>
      <c r="G15">
        <f t="shared" si="3"/>
        <v>1</v>
      </c>
      <c r="H15" s="4" t="str">
        <f t="shared" si="4"/>
        <v>product 1</v>
      </c>
      <c r="I15" s="5">
        <v>65</v>
      </c>
      <c r="J15" s="5">
        <v>649.35</v>
      </c>
      <c r="L15">
        <v>45292</v>
      </c>
      <c r="M15" t="str">
        <v>net sales:product 1</v>
      </c>
      <c r="N15" t="str">
        <v>net sales</v>
      </c>
      <c r="O15">
        <v>9.99</v>
      </c>
      <c r="P15">
        <v>2024</v>
      </c>
      <c r="Q15">
        <v>1</v>
      </c>
      <c r="R15">
        <v>1</v>
      </c>
      <c r="S15" t="str">
        <v>product 1</v>
      </c>
      <c r="T15">
        <v>71</v>
      </c>
      <c r="U15">
        <v>709.29</v>
      </c>
      <c r="AH15" s="58" t="s">
        <v>59</v>
      </c>
      <c r="AI15">
        <v>88</v>
      </c>
      <c r="AJ15">
        <v>190</v>
      </c>
      <c r="AK15">
        <v>244</v>
      </c>
      <c r="AL15">
        <v>352</v>
      </c>
      <c r="AM15">
        <v>254</v>
      </c>
      <c r="AN15">
        <v>400</v>
      </c>
      <c r="AO15">
        <v>378</v>
      </c>
      <c r="AP15">
        <v>114</v>
      </c>
      <c r="AQ15">
        <v>266</v>
      </c>
      <c r="AR15">
        <v>84</v>
      </c>
      <c r="AS15">
        <v>158</v>
      </c>
      <c r="AT15">
        <v>252</v>
      </c>
      <c r="AU15">
        <v>236</v>
      </c>
      <c r="AV15">
        <v>164</v>
      </c>
      <c r="AW15">
        <v>474</v>
      </c>
      <c r="AX15">
        <v>164</v>
      </c>
      <c r="AY15">
        <v>148</v>
      </c>
      <c r="AZ15">
        <v>190</v>
      </c>
      <c r="BA15">
        <v>102</v>
      </c>
      <c r="BB15">
        <v>0</v>
      </c>
      <c r="BC15">
        <v>40</v>
      </c>
      <c r="BD15">
        <v>192</v>
      </c>
      <c r="BE15">
        <v>438</v>
      </c>
      <c r="BF15">
        <v>190</v>
      </c>
      <c r="BG15">
        <v>270</v>
      </c>
      <c r="BH15">
        <v>194</v>
      </c>
      <c r="BI15">
        <v>352</v>
      </c>
      <c r="BJ15">
        <v>136</v>
      </c>
      <c r="BK15">
        <v>126</v>
      </c>
      <c r="BL15">
        <v>198</v>
      </c>
      <c r="BM15">
        <v>0</v>
      </c>
      <c r="BN15">
        <v>6394</v>
      </c>
      <c r="BO15" s="64">
        <f>SUM(AI15:BM15)/$BM$2</f>
        <v>206.25806451612902</v>
      </c>
      <c r="BP15">
        <f>MEDIAN(AI15:BL15)</f>
        <v>191</v>
      </c>
      <c r="BQ15">
        <f>MODE(AI15:BM15)</f>
        <v>190</v>
      </c>
      <c r="BR15">
        <f t="shared" si="14"/>
        <v>474</v>
      </c>
      <c r="BS15" s="76"/>
      <c r="BU15">
        <f t="shared" ref="BU15" si="16">BR15</f>
        <v>474</v>
      </c>
    </row>
    <row r="16" spans="1:77" ht="13.2" x14ac:dyDescent="0.25">
      <c r="A16" s="3">
        <v>45293</v>
      </c>
      <c r="B16" s="4" t="s">
        <v>12</v>
      </c>
      <c r="C16" s="3" t="str">
        <f t="shared" si="0"/>
        <v>net sales</v>
      </c>
      <c r="D16" s="49">
        <v>24.99</v>
      </c>
      <c r="E16">
        <f t="shared" si="1"/>
        <v>2024</v>
      </c>
      <c r="F16">
        <f t="shared" si="2"/>
        <v>2</v>
      </c>
      <c r="G16">
        <f t="shared" si="3"/>
        <v>1</v>
      </c>
      <c r="H16" s="4" t="str">
        <f t="shared" si="4"/>
        <v>product 2</v>
      </c>
      <c r="I16" s="5">
        <v>3</v>
      </c>
      <c r="J16" s="5">
        <v>74.97</v>
      </c>
      <c r="L16">
        <v>45292</v>
      </c>
      <c r="M16" t="str">
        <v>net sales:product 2</v>
      </c>
      <c r="N16" t="str">
        <v>net sales</v>
      </c>
      <c r="O16">
        <v>24.99</v>
      </c>
      <c r="P16">
        <v>2024</v>
      </c>
      <c r="Q16">
        <v>1</v>
      </c>
      <c r="R16">
        <v>1</v>
      </c>
      <c r="S16" t="str">
        <v>product 2</v>
      </c>
      <c r="T16">
        <v>3</v>
      </c>
      <c r="U16">
        <v>74.97</v>
      </c>
      <c r="AH16" s="56">
        <v>4</v>
      </c>
      <c r="AI16">
        <v>204</v>
      </c>
      <c r="AJ16">
        <v>522</v>
      </c>
      <c r="AK16">
        <v>292</v>
      </c>
      <c r="AL16">
        <v>266</v>
      </c>
      <c r="AM16">
        <v>534</v>
      </c>
      <c r="AN16">
        <v>186</v>
      </c>
      <c r="AO16">
        <v>390</v>
      </c>
      <c r="AP16">
        <v>352</v>
      </c>
      <c r="AQ16">
        <v>474</v>
      </c>
      <c r="AR16">
        <v>204</v>
      </c>
      <c r="AS16">
        <v>570</v>
      </c>
      <c r="AT16">
        <v>198</v>
      </c>
      <c r="AU16">
        <v>460</v>
      </c>
      <c r="AV16">
        <v>96</v>
      </c>
      <c r="AW16">
        <v>378</v>
      </c>
      <c r="AX16">
        <v>88</v>
      </c>
      <c r="AY16">
        <v>178</v>
      </c>
      <c r="AZ16">
        <v>126</v>
      </c>
      <c r="BA16">
        <v>500</v>
      </c>
      <c r="BB16">
        <v>338</v>
      </c>
      <c r="BC16">
        <v>256</v>
      </c>
      <c r="BD16">
        <v>124</v>
      </c>
      <c r="BE16">
        <v>404</v>
      </c>
      <c r="BF16">
        <v>82</v>
      </c>
      <c r="BG16">
        <v>160</v>
      </c>
      <c r="BH16">
        <v>174</v>
      </c>
      <c r="BI16">
        <v>460</v>
      </c>
      <c r="BJ16">
        <v>538</v>
      </c>
      <c r="BK16">
        <v>456</v>
      </c>
      <c r="BL16">
        <v>146</v>
      </c>
      <c r="BN16">
        <v>9156</v>
      </c>
      <c r="BO16" s="64">
        <f t="shared" ref="BO16:BO19" si="17">SUM(AI16:BM16)/$BL$2</f>
        <v>305.2</v>
      </c>
      <c r="BS16" s="76"/>
    </row>
    <row r="17" spans="1:73" ht="13.2" x14ac:dyDescent="0.25">
      <c r="A17" s="3">
        <v>45293</v>
      </c>
      <c r="B17" s="4" t="s">
        <v>13</v>
      </c>
      <c r="C17" s="3" t="str">
        <f t="shared" si="0"/>
        <v>net sales</v>
      </c>
      <c r="D17" s="49">
        <v>12.49</v>
      </c>
      <c r="E17">
        <f t="shared" si="1"/>
        <v>2024</v>
      </c>
      <c r="F17">
        <f t="shared" si="2"/>
        <v>2</v>
      </c>
      <c r="G17">
        <f t="shared" si="3"/>
        <v>1</v>
      </c>
      <c r="H17" s="4" t="str">
        <f t="shared" si="4"/>
        <v>product 3</v>
      </c>
      <c r="I17" s="5">
        <v>226</v>
      </c>
      <c r="J17" s="5">
        <v>2822.7400000000002</v>
      </c>
      <c r="L17">
        <v>45292</v>
      </c>
      <c r="M17" t="str">
        <v>net sales:product 3</v>
      </c>
      <c r="N17" t="str">
        <v>net sales</v>
      </c>
      <c r="O17">
        <v>12.49</v>
      </c>
      <c r="P17">
        <v>2024</v>
      </c>
      <c r="Q17">
        <v>1</v>
      </c>
      <c r="R17">
        <v>1</v>
      </c>
      <c r="S17" t="str">
        <v>product 3</v>
      </c>
      <c r="T17">
        <v>78</v>
      </c>
      <c r="U17">
        <v>974.22</v>
      </c>
      <c r="AH17" s="58" t="s">
        <v>57</v>
      </c>
      <c r="AI17">
        <v>196</v>
      </c>
      <c r="AJ17">
        <v>152</v>
      </c>
      <c r="AK17">
        <v>102</v>
      </c>
      <c r="AL17">
        <v>190</v>
      </c>
      <c r="AM17">
        <v>44</v>
      </c>
      <c r="AN17">
        <v>38</v>
      </c>
      <c r="AO17">
        <v>16</v>
      </c>
      <c r="AP17">
        <v>152</v>
      </c>
      <c r="AQ17">
        <v>8</v>
      </c>
      <c r="AR17">
        <v>88</v>
      </c>
      <c r="AS17">
        <v>160</v>
      </c>
      <c r="AT17">
        <v>92</v>
      </c>
      <c r="AU17">
        <v>112</v>
      </c>
      <c r="AV17">
        <v>52</v>
      </c>
      <c r="AW17">
        <v>110</v>
      </c>
      <c r="AX17">
        <v>10</v>
      </c>
      <c r="AY17">
        <v>160</v>
      </c>
      <c r="AZ17">
        <v>86</v>
      </c>
      <c r="BA17">
        <v>166</v>
      </c>
      <c r="BB17">
        <v>66</v>
      </c>
      <c r="BC17">
        <v>74</v>
      </c>
      <c r="BD17">
        <v>112</v>
      </c>
      <c r="BE17">
        <v>54</v>
      </c>
      <c r="BF17">
        <v>28</v>
      </c>
      <c r="BG17">
        <v>82</v>
      </c>
      <c r="BH17">
        <v>114</v>
      </c>
      <c r="BI17">
        <v>184</v>
      </c>
      <c r="BJ17">
        <v>164</v>
      </c>
      <c r="BK17">
        <v>124</v>
      </c>
      <c r="BL17">
        <v>44</v>
      </c>
      <c r="BN17">
        <v>2980</v>
      </c>
      <c r="BO17" s="64">
        <f t="shared" si="17"/>
        <v>99.333333333333329</v>
      </c>
      <c r="BP17">
        <f>MEDIAN(AI17:BK17)</f>
        <v>102</v>
      </c>
      <c r="BQ17">
        <f>MODE(AI17:BM17)</f>
        <v>152</v>
      </c>
      <c r="BR17">
        <f>MAX(AI17:BM17)</f>
        <v>196</v>
      </c>
      <c r="BS17" s="76">
        <f t="shared" ref="BS17" si="18">BR17</f>
        <v>196</v>
      </c>
    </row>
    <row r="18" spans="1:73" ht="13.2" x14ac:dyDescent="0.25">
      <c r="A18" s="3">
        <v>45294</v>
      </c>
      <c r="B18" s="4" t="s">
        <v>7</v>
      </c>
      <c r="C18" s="3" t="str">
        <f t="shared" si="0"/>
        <v>cogs</v>
      </c>
      <c r="D18" s="49">
        <v>5.99</v>
      </c>
      <c r="E18">
        <f t="shared" si="1"/>
        <v>2024</v>
      </c>
      <c r="F18">
        <f t="shared" si="2"/>
        <v>3</v>
      </c>
      <c r="G18">
        <f t="shared" si="3"/>
        <v>1</v>
      </c>
      <c r="H18" s="4" t="str">
        <f t="shared" si="4"/>
        <v>product 1</v>
      </c>
      <c r="I18" s="5">
        <v>37</v>
      </c>
      <c r="J18" s="5">
        <v>221.63</v>
      </c>
      <c r="L18">
        <v>45292</v>
      </c>
      <c r="M18" t="str">
        <v>overhead</v>
      </c>
      <c r="N18" t="str">
        <v>overhead</v>
      </c>
      <c r="O18" t="str">
        <v>NA</v>
      </c>
      <c r="P18">
        <v>2024</v>
      </c>
      <c r="Q18">
        <v>1</v>
      </c>
      <c r="R18">
        <v>1</v>
      </c>
      <c r="S18" t="str">
        <v>N/A</v>
      </c>
      <c r="T18" t="str">
        <v>NA</v>
      </c>
      <c r="U18">
        <v>2000</v>
      </c>
      <c r="AH18" s="58" t="s">
        <v>58</v>
      </c>
      <c r="AI18">
        <v>4</v>
      </c>
      <c r="AJ18">
        <v>16</v>
      </c>
      <c r="AK18">
        <v>18</v>
      </c>
      <c r="AL18">
        <v>2</v>
      </c>
      <c r="AM18">
        <v>8</v>
      </c>
      <c r="AN18">
        <v>16</v>
      </c>
      <c r="AO18">
        <v>6</v>
      </c>
      <c r="AP18">
        <v>18</v>
      </c>
      <c r="AQ18">
        <v>8</v>
      </c>
      <c r="AR18">
        <v>18</v>
      </c>
      <c r="AS18">
        <v>6</v>
      </c>
      <c r="AT18">
        <v>18</v>
      </c>
      <c r="AU18">
        <v>6</v>
      </c>
      <c r="AV18" s="75">
        <v>20</v>
      </c>
      <c r="AW18">
        <v>8</v>
      </c>
      <c r="AX18">
        <v>10</v>
      </c>
      <c r="AY18">
        <v>18</v>
      </c>
      <c r="AZ18">
        <v>8</v>
      </c>
      <c r="BA18">
        <v>4</v>
      </c>
      <c r="BB18">
        <v>6</v>
      </c>
      <c r="BC18">
        <v>4</v>
      </c>
      <c r="BD18">
        <v>12</v>
      </c>
      <c r="BE18">
        <v>14</v>
      </c>
      <c r="BF18">
        <v>12</v>
      </c>
      <c r="BG18">
        <v>0</v>
      </c>
      <c r="BH18">
        <v>4</v>
      </c>
      <c r="BI18">
        <v>8</v>
      </c>
      <c r="BJ18">
        <v>12</v>
      </c>
      <c r="BK18">
        <v>16</v>
      </c>
      <c r="BL18">
        <v>16</v>
      </c>
      <c r="BN18">
        <v>316</v>
      </c>
      <c r="BO18" s="64">
        <f t="shared" si="17"/>
        <v>10.533333333333333</v>
      </c>
      <c r="BP18">
        <f>MEDIAN(AI18:BL18)</f>
        <v>9</v>
      </c>
      <c r="BQ18">
        <f>MODE(AI18:BM18)</f>
        <v>18</v>
      </c>
      <c r="BR18">
        <f t="shared" ref="BR18:BR19" si="19">MAX(AI18:BM18)</f>
        <v>20</v>
      </c>
      <c r="BS18" s="76"/>
      <c r="BT18">
        <f t="shared" ref="BT18" si="20">BR18</f>
        <v>20</v>
      </c>
    </row>
    <row r="19" spans="1:73" ht="13.2" x14ac:dyDescent="0.25">
      <c r="A19" s="3">
        <v>45294</v>
      </c>
      <c r="B19" s="4" t="s">
        <v>8</v>
      </c>
      <c r="C19" s="3" t="str">
        <f t="shared" si="0"/>
        <v>cogs</v>
      </c>
      <c r="D19" s="49">
        <v>16.989999999999998</v>
      </c>
      <c r="E19">
        <f t="shared" si="1"/>
        <v>2024</v>
      </c>
      <c r="F19">
        <f t="shared" si="2"/>
        <v>3</v>
      </c>
      <c r="G19">
        <f t="shared" si="3"/>
        <v>1</v>
      </c>
      <c r="H19" s="4" t="str">
        <f t="shared" si="4"/>
        <v>product 2</v>
      </c>
      <c r="I19" s="5">
        <v>9</v>
      </c>
      <c r="J19" s="5">
        <v>152.91</v>
      </c>
      <c r="AH19" s="58" t="s">
        <v>59</v>
      </c>
      <c r="AI19">
        <v>4</v>
      </c>
      <c r="AJ19">
        <v>354</v>
      </c>
      <c r="AK19">
        <v>172</v>
      </c>
      <c r="AL19">
        <v>74</v>
      </c>
      <c r="AM19">
        <v>482</v>
      </c>
      <c r="AN19">
        <v>132</v>
      </c>
      <c r="AO19">
        <v>368</v>
      </c>
      <c r="AP19">
        <v>182</v>
      </c>
      <c r="AQ19">
        <v>458</v>
      </c>
      <c r="AR19">
        <v>98</v>
      </c>
      <c r="AS19">
        <v>404</v>
      </c>
      <c r="AT19">
        <v>88</v>
      </c>
      <c r="AU19">
        <v>342</v>
      </c>
      <c r="AV19">
        <v>24</v>
      </c>
      <c r="AW19">
        <v>260</v>
      </c>
      <c r="AX19">
        <v>68</v>
      </c>
      <c r="AY19">
        <v>0</v>
      </c>
      <c r="AZ19">
        <v>32</v>
      </c>
      <c r="BA19">
        <v>330</v>
      </c>
      <c r="BB19">
        <v>266</v>
      </c>
      <c r="BC19">
        <v>178</v>
      </c>
      <c r="BD19">
        <v>0</v>
      </c>
      <c r="BE19">
        <v>336</v>
      </c>
      <c r="BF19">
        <v>42</v>
      </c>
      <c r="BG19">
        <v>78</v>
      </c>
      <c r="BH19">
        <v>56</v>
      </c>
      <c r="BI19">
        <v>268</v>
      </c>
      <c r="BJ19">
        <v>362</v>
      </c>
      <c r="BK19">
        <v>316</v>
      </c>
      <c r="BL19">
        <v>86</v>
      </c>
      <c r="BN19">
        <v>5860</v>
      </c>
      <c r="BO19" s="64">
        <f t="shared" si="17"/>
        <v>195.33333333333334</v>
      </c>
      <c r="BP19">
        <f>MEDIAN(AI19:BL19)</f>
        <v>175</v>
      </c>
      <c r="BQ19">
        <f>MODE(AI19:BM19)</f>
        <v>0</v>
      </c>
      <c r="BR19">
        <f t="shared" si="19"/>
        <v>482</v>
      </c>
      <c r="BS19" s="76"/>
      <c r="BU19">
        <f t="shared" ref="BU19" si="21">BR19</f>
        <v>482</v>
      </c>
    </row>
    <row r="20" spans="1:73" ht="13.2" x14ac:dyDescent="0.25">
      <c r="A20" s="3">
        <v>45294</v>
      </c>
      <c r="B20" s="4" t="s">
        <v>9</v>
      </c>
      <c r="C20" s="3" t="str">
        <f t="shared" si="0"/>
        <v>cogs</v>
      </c>
      <c r="D20" s="49">
        <v>8.49</v>
      </c>
      <c r="E20">
        <f t="shared" si="1"/>
        <v>2024</v>
      </c>
      <c r="F20">
        <f t="shared" si="2"/>
        <v>3</v>
      </c>
      <c r="G20">
        <f t="shared" si="3"/>
        <v>1</v>
      </c>
      <c r="H20" s="4" t="str">
        <f t="shared" si="4"/>
        <v>product 3</v>
      </c>
      <c r="I20" s="5">
        <v>222</v>
      </c>
      <c r="J20" s="5">
        <v>1884.78</v>
      </c>
      <c r="AH20" s="56">
        <v>5</v>
      </c>
      <c r="AI20">
        <v>182</v>
      </c>
      <c r="AJ20">
        <v>380</v>
      </c>
      <c r="AK20">
        <v>312</v>
      </c>
      <c r="AL20">
        <v>526</v>
      </c>
      <c r="AM20">
        <v>380</v>
      </c>
      <c r="AN20">
        <v>300</v>
      </c>
      <c r="AO20">
        <v>186</v>
      </c>
      <c r="AP20">
        <v>118</v>
      </c>
      <c r="AQ20">
        <v>464</v>
      </c>
      <c r="AR20">
        <v>214</v>
      </c>
      <c r="AS20">
        <v>172</v>
      </c>
      <c r="AT20">
        <v>328</v>
      </c>
      <c r="AU20">
        <v>594</v>
      </c>
      <c r="AV20">
        <v>206</v>
      </c>
      <c r="AW20">
        <v>212</v>
      </c>
      <c r="AX20">
        <v>178</v>
      </c>
      <c r="AY20">
        <v>330</v>
      </c>
      <c r="AZ20">
        <v>142</v>
      </c>
      <c r="BA20">
        <v>512</v>
      </c>
      <c r="BB20">
        <v>122</v>
      </c>
      <c r="BC20">
        <v>164</v>
      </c>
      <c r="BD20">
        <v>240</v>
      </c>
      <c r="BE20">
        <v>586</v>
      </c>
      <c r="BF20">
        <v>376</v>
      </c>
      <c r="BG20">
        <v>512</v>
      </c>
      <c r="BH20">
        <v>140</v>
      </c>
      <c r="BI20">
        <v>634</v>
      </c>
      <c r="BJ20">
        <v>428</v>
      </c>
      <c r="BK20">
        <v>180</v>
      </c>
      <c r="BL20">
        <v>192</v>
      </c>
      <c r="BM20">
        <v>154</v>
      </c>
      <c r="BN20">
        <v>9464</v>
      </c>
      <c r="BO20" s="64">
        <f t="shared" si="5"/>
        <v>305.29032258064518</v>
      </c>
      <c r="BS20" s="76"/>
    </row>
    <row r="21" spans="1:73" ht="13.2" x14ac:dyDescent="0.25">
      <c r="A21" s="3">
        <v>45294</v>
      </c>
      <c r="B21" s="4" t="s">
        <v>10</v>
      </c>
      <c r="C21" s="3" t="str">
        <f t="shared" si="0"/>
        <v>marketing</v>
      </c>
      <c r="D21" s="50" t="s">
        <v>6</v>
      </c>
      <c r="E21">
        <f t="shared" si="1"/>
        <v>2024</v>
      </c>
      <c r="F21">
        <f t="shared" si="2"/>
        <v>3</v>
      </c>
      <c r="G21">
        <f t="shared" si="3"/>
        <v>1</v>
      </c>
      <c r="H21" s="4" t="str">
        <f t="shared" si="4"/>
        <v>N/A</v>
      </c>
      <c r="I21" s="4" t="s">
        <v>6</v>
      </c>
      <c r="J21" s="5">
        <v>99.91</v>
      </c>
      <c r="AH21" s="58" t="s">
        <v>57</v>
      </c>
      <c r="AI21">
        <v>102</v>
      </c>
      <c r="AJ21">
        <v>44</v>
      </c>
      <c r="AK21">
        <v>118</v>
      </c>
      <c r="AL21">
        <v>56</v>
      </c>
      <c r="AM21">
        <v>176</v>
      </c>
      <c r="AN21">
        <v>126</v>
      </c>
      <c r="AO21">
        <v>10</v>
      </c>
      <c r="AP21">
        <v>78</v>
      </c>
      <c r="AQ21">
        <v>180</v>
      </c>
      <c r="AR21">
        <v>128</v>
      </c>
      <c r="AS21">
        <v>60</v>
      </c>
      <c r="AT21">
        <v>34</v>
      </c>
      <c r="AU21">
        <v>100</v>
      </c>
      <c r="AV21">
        <v>126</v>
      </c>
      <c r="AW21">
        <v>94</v>
      </c>
      <c r="AX21">
        <v>62</v>
      </c>
      <c r="AY21">
        <v>114</v>
      </c>
      <c r="AZ21">
        <v>72</v>
      </c>
      <c r="BA21">
        <v>112</v>
      </c>
      <c r="BB21">
        <v>98</v>
      </c>
      <c r="BC21">
        <v>84</v>
      </c>
      <c r="BD21">
        <v>74</v>
      </c>
      <c r="BE21">
        <v>140</v>
      </c>
      <c r="BF21">
        <v>48</v>
      </c>
      <c r="BG21">
        <v>0</v>
      </c>
      <c r="BH21">
        <v>110</v>
      </c>
      <c r="BI21">
        <v>158</v>
      </c>
      <c r="BJ21">
        <v>134</v>
      </c>
      <c r="BK21">
        <v>164</v>
      </c>
      <c r="BL21">
        <v>94</v>
      </c>
      <c r="BM21">
        <v>122</v>
      </c>
      <c r="BN21">
        <v>3018</v>
      </c>
      <c r="BO21" s="64">
        <f t="shared" si="5"/>
        <v>97.354838709677423</v>
      </c>
      <c r="BP21">
        <f>MEDIAN(AI21:BK21)</f>
        <v>100</v>
      </c>
      <c r="BQ21">
        <f>MODE(AI21:BM21)</f>
        <v>126</v>
      </c>
      <c r="BR21">
        <f>MAX(AI21:BM21)</f>
        <v>180</v>
      </c>
      <c r="BS21" s="76">
        <f t="shared" ref="BS21" si="22">BR21</f>
        <v>180</v>
      </c>
    </row>
    <row r="22" spans="1:73" ht="13.2" x14ac:dyDescent="0.25">
      <c r="A22" s="3">
        <v>45294</v>
      </c>
      <c r="B22" s="4" t="s">
        <v>11</v>
      </c>
      <c r="C22" s="3" t="str">
        <f t="shared" si="0"/>
        <v>net sales</v>
      </c>
      <c r="D22" s="49">
        <v>9.99</v>
      </c>
      <c r="E22">
        <f t="shared" si="1"/>
        <v>2024</v>
      </c>
      <c r="F22">
        <f t="shared" si="2"/>
        <v>3</v>
      </c>
      <c r="G22">
        <f t="shared" si="3"/>
        <v>1</v>
      </c>
      <c r="H22" s="4" t="str">
        <f t="shared" si="4"/>
        <v>product 1</v>
      </c>
      <c r="I22" s="5">
        <v>37</v>
      </c>
      <c r="J22" s="5">
        <v>369.63</v>
      </c>
      <c r="AH22" s="58" t="s">
        <v>58</v>
      </c>
      <c r="AI22">
        <v>0</v>
      </c>
      <c r="AJ22">
        <v>6</v>
      </c>
      <c r="AK22">
        <v>6</v>
      </c>
      <c r="AL22">
        <v>6</v>
      </c>
      <c r="AM22">
        <v>10</v>
      </c>
      <c r="AN22">
        <v>4</v>
      </c>
      <c r="AO22">
        <v>12</v>
      </c>
      <c r="AP22">
        <v>12</v>
      </c>
      <c r="AQ22">
        <v>8</v>
      </c>
      <c r="AR22" s="75">
        <v>20</v>
      </c>
      <c r="AS22">
        <v>10</v>
      </c>
      <c r="AT22">
        <v>8</v>
      </c>
      <c r="AU22" s="75">
        <v>20</v>
      </c>
      <c r="AV22">
        <v>6</v>
      </c>
      <c r="AW22">
        <v>14</v>
      </c>
      <c r="AX22">
        <v>2</v>
      </c>
      <c r="AY22">
        <v>20</v>
      </c>
      <c r="AZ22">
        <v>12</v>
      </c>
      <c r="BA22">
        <v>8</v>
      </c>
      <c r="BB22">
        <v>12</v>
      </c>
      <c r="BC22">
        <v>16</v>
      </c>
      <c r="BD22">
        <v>18</v>
      </c>
      <c r="BE22">
        <v>0</v>
      </c>
      <c r="BF22">
        <v>18</v>
      </c>
      <c r="BG22">
        <v>18</v>
      </c>
      <c r="BH22">
        <v>2</v>
      </c>
      <c r="BI22">
        <v>10</v>
      </c>
      <c r="BJ22">
        <v>10</v>
      </c>
      <c r="BK22">
        <v>16</v>
      </c>
      <c r="BL22">
        <v>10</v>
      </c>
      <c r="BM22">
        <v>2</v>
      </c>
      <c r="BN22">
        <v>316</v>
      </c>
      <c r="BO22" s="64">
        <f t="shared" si="5"/>
        <v>10.193548387096774</v>
      </c>
      <c r="BP22">
        <f>MEDIAN(AI22:BL22)</f>
        <v>10</v>
      </c>
      <c r="BQ22">
        <f>MODE(AI22:BM22)</f>
        <v>10</v>
      </c>
      <c r="BR22">
        <f t="shared" ref="BR22:BR23" si="23">MAX(AI22:BM22)</f>
        <v>20</v>
      </c>
      <c r="BS22" s="76"/>
      <c r="BT22">
        <f t="shared" ref="BT22" si="24">BR22</f>
        <v>20</v>
      </c>
    </row>
    <row r="23" spans="1:73" ht="13.2" x14ac:dyDescent="0.25">
      <c r="A23" s="3">
        <v>45294</v>
      </c>
      <c r="B23" s="4" t="s">
        <v>12</v>
      </c>
      <c r="C23" s="3" t="str">
        <f t="shared" si="0"/>
        <v>net sales</v>
      </c>
      <c r="D23" s="49">
        <v>24.99</v>
      </c>
      <c r="E23">
        <f t="shared" si="1"/>
        <v>2024</v>
      </c>
      <c r="F23">
        <f t="shared" si="2"/>
        <v>3</v>
      </c>
      <c r="G23">
        <f t="shared" si="3"/>
        <v>1</v>
      </c>
      <c r="H23" s="4" t="str">
        <f t="shared" si="4"/>
        <v>product 2</v>
      </c>
      <c r="I23" s="5">
        <v>9</v>
      </c>
      <c r="J23" s="5">
        <v>224.91</v>
      </c>
      <c r="AH23" s="58" t="s">
        <v>59</v>
      </c>
      <c r="AI23">
        <v>80</v>
      </c>
      <c r="AJ23">
        <v>330</v>
      </c>
      <c r="AK23">
        <v>188</v>
      </c>
      <c r="AL23">
        <v>464</v>
      </c>
      <c r="AM23">
        <v>194</v>
      </c>
      <c r="AN23">
        <v>170</v>
      </c>
      <c r="AO23">
        <v>164</v>
      </c>
      <c r="AP23">
        <v>28</v>
      </c>
      <c r="AQ23">
        <v>276</v>
      </c>
      <c r="AR23">
        <v>66</v>
      </c>
      <c r="AS23">
        <v>102</v>
      </c>
      <c r="AT23">
        <v>286</v>
      </c>
      <c r="AU23">
        <v>474</v>
      </c>
      <c r="AV23">
        <v>74</v>
      </c>
      <c r="AW23">
        <v>104</v>
      </c>
      <c r="AX23">
        <v>114</v>
      </c>
      <c r="AY23">
        <v>196</v>
      </c>
      <c r="AZ23">
        <v>58</v>
      </c>
      <c r="BA23">
        <v>392</v>
      </c>
      <c r="BB23">
        <v>12</v>
      </c>
      <c r="BC23">
        <v>64</v>
      </c>
      <c r="BD23">
        <v>148</v>
      </c>
      <c r="BE23">
        <v>446</v>
      </c>
      <c r="BF23">
        <v>310</v>
      </c>
      <c r="BG23">
        <v>494</v>
      </c>
      <c r="BH23">
        <v>28</v>
      </c>
      <c r="BI23">
        <v>466</v>
      </c>
      <c r="BJ23">
        <v>284</v>
      </c>
      <c r="BK23">
        <v>0</v>
      </c>
      <c r="BL23">
        <v>88</v>
      </c>
      <c r="BM23">
        <v>30</v>
      </c>
      <c r="BN23">
        <v>6130</v>
      </c>
      <c r="BO23" s="64">
        <f t="shared" si="5"/>
        <v>197.74193548387098</v>
      </c>
      <c r="BP23">
        <f>MEDIAN(AI23:BL23)</f>
        <v>167</v>
      </c>
      <c r="BQ23">
        <f>MODE(AI23:BM23)</f>
        <v>28</v>
      </c>
      <c r="BR23">
        <f t="shared" si="23"/>
        <v>494</v>
      </c>
      <c r="BS23" s="76"/>
      <c r="BU23">
        <f t="shared" ref="BU23" si="25">BR23</f>
        <v>494</v>
      </c>
    </row>
    <row r="24" spans="1:73" ht="13.2" x14ac:dyDescent="0.25">
      <c r="A24" s="3">
        <v>45294</v>
      </c>
      <c r="B24" s="4" t="s">
        <v>13</v>
      </c>
      <c r="C24" s="3" t="str">
        <f t="shared" si="0"/>
        <v>net sales</v>
      </c>
      <c r="D24" s="49">
        <v>12.49</v>
      </c>
      <c r="E24">
        <f t="shared" si="1"/>
        <v>2024</v>
      </c>
      <c r="F24">
        <f t="shared" si="2"/>
        <v>3</v>
      </c>
      <c r="G24">
        <f t="shared" si="3"/>
        <v>1</v>
      </c>
      <c r="H24" s="4" t="str">
        <f t="shared" si="4"/>
        <v>product 3</v>
      </c>
      <c r="I24" s="5">
        <v>222</v>
      </c>
      <c r="J24" s="5">
        <v>2772.78</v>
      </c>
      <c r="AH24" s="56">
        <v>6</v>
      </c>
      <c r="AI24">
        <v>132</v>
      </c>
      <c r="AJ24">
        <v>470</v>
      </c>
      <c r="AK24">
        <v>40</v>
      </c>
      <c r="AL24">
        <v>44</v>
      </c>
      <c r="AM24">
        <v>468</v>
      </c>
      <c r="AN24">
        <v>560</v>
      </c>
      <c r="AO24">
        <v>458</v>
      </c>
      <c r="AP24">
        <v>330</v>
      </c>
      <c r="AQ24">
        <v>450</v>
      </c>
      <c r="AR24">
        <v>102</v>
      </c>
      <c r="AS24">
        <v>40</v>
      </c>
      <c r="AT24">
        <v>406</v>
      </c>
      <c r="AU24">
        <v>164</v>
      </c>
      <c r="AV24">
        <v>458</v>
      </c>
      <c r="AW24">
        <v>468</v>
      </c>
      <c r="AX24">
        <v>118</v>
      </c>
      <c r="AY24">
        <v>476</v>
      </c>
      <c r="AZ24">
        <v>554</v>
      </c>
      <c r="BA24">
        <v>360</v>
      </c>
      <c r="BB24">
        <v>614</v>
      </c>
      <c r="BC24">
        <v>200</v>
      </c>
      <c r="BD24">
        <v>302</v>
      </c>
      <c r="BE24">
        <v>282</v>
      </c>
      <c r="BF24">
        <v>314</v>
      </c>
      <c r="BG24">
        <v>368</v>
      </c>
      <c r="BH24">
        <v>536</v>
      </c>
      <c r="BI24">
        <v>462</v>
      </c>
      <c r="BJ24">
        <v>82</v>
      </c>
      <c r="BK24">
        <v>78</v>
      </c>
      <c r="BL24">
        <v>452</v>
      </c>
      <c r="BN24">
        <v>9788</v>
      </c>
      <c r="BO24" s="64">
        <f t="shared" ref="BO24:BO27" si="26">SUM(AI24:BM24)/$BL$2</f>
        <v>326.26666666666665</v>
      </c>
      <c r="BS24" s="76"/>
    </row>
    <row r="25" spans="1:73" ht="13.2" x14ac:dyDescent="0.25">
      <c r="A25" s="3">
        <v>45295</v>
      </c>
      <c r="B25" s="4" t="s">
        <v>7</v>
      </c>
      <c r="C25" s="3" t="str">
        <f t="shared" si="0"/>
        <v>cogs</v>
      </c>
      <c r="D25" s="49">
        <v>5.99</v>
      </c>
      <c r="E25">
        <f t="shared" si="1"/>
        <v>2024</v>
      </c>
      <c r="F25">
        <f t="shared" si="2"/>
        <v>4</v>
      </c>
      <c r="G25">
        <f t="shared" si="3"/>
        <v>1</v>
      </c>
      <c r="H25" s="4" t="str">
        <f t="shared" si="4"/>
        <v>product 1</v>
      </c>
      <c r="I25" s="5">
        <v>39</v>
      </c>
      <c r="J25" s="5">
        <v>233.61</v>
      </c>
      <c r="AH25" s="58" t="s">
        <v>57</v>
      </c>
      <c r="AI25">
        <v>6</v>
      </c>
      <c r="AJ25">
        <v>176</v>
      </c>
      <c r="AK25">
        <v>24</v>
      </c>
      <c r="AL25">
        <v>6</v>
      </c>
      <c r="AM25">
        <v>120</v>
      </c>
      <c r="AN25">
        <v>178</v>
      </c>
      <c r="AO25">
        <v>56</v>
      </c>
      <c r="AP25">
        <v>162</v>
      </c>
      <c r="AQ25">
        <v>138</v>
      </c>
      <c r="AR25">
        <v>48</v>
      </c>
      <c r="AS25">
        <v>28</v>
      </c>
      <c r="AT25">
        <v>0</v>
      </c>
      <c r="AU25">
        <v>52</v>
      </c>
      <c r="AV25">
        <v>38</v>
      </c>
      <c r="AW25">
        <v>82</v>
      </c>
      <c r="AX25">
        <v>14</v>
      </c>
      <c r="AY25">
        <v>46</v>
      </c>
      <c r="AZ25">
        <v>148</v>
      </c>
      <c r="BA25">
        <v>82</v>
      </c>
      <c r="BB25">
        <v>184</v>
      </c>
      <c r="BC25">
        <v>190</v>
      </c>
      <c r="BD25">
        <v>14</v>
      </c>
      <c r="BE25">
        <v>184</v>
      </c>
      <c r="BF25">
        <v>56</v>
      </c>
      <c r="BG25">
        <v>110</v>
      </c>
      <c r="BH25">
        <v>192</v>
      </c>
      <c r="BI25">
        <v>130</v>
      </c>
      <c r="BJ25">
        <v>64</v>
      </c>
      <c r="BK25">
        <v>70</v>
      </c>
      <c r="BL25">
        <v>182</v>
      </c>
      <c r="BN25">
        <v>2780</v>
      </c>
      <c r="BO25" s="64">
        <f t="shared" si="26"/>
        <v>92.666666666666671</v>
      </c>
      <c r="BP25">
        <f>MEDIAN(AI25:BK25)</f>
        <v>70</v>
      </c>
      <c r="BQ25">
        <f>MODE(AI25:BM25)</f>
        <v>6</v>
      </c>
      <c r="BR25">
        <f>MAX(AI25:BM25)</f>
        <v>192</v>
      </c>
      <c r="BS25" s="76">
        <f t="shared" ref="BS25" si="27">BR25</f>
        <v>192</v>
      </c>
    </row>
    <row r="26" spans="1:73" ht="13.2" x14ac:dyDescent="0.25">
      <c r="A26" s="3">
        <v>45295</v>
      </c>
      <c r="B26" s="4" t="s">
        <v>8</v>
      </c>
      <c r="C26" s="3" t="str">
        <f t="shared" si="0"/>
        <v>cogs</v>
      </c>
      <c r="D26" s="49">
        <v>16.989999999999998</v>
      </c>
      <c r="E26">
        <f t="shared" si="1"/>
        <v>2024</v>
      </c>
      <c r="F26">
        <f t="shared" si="2"/>
        <v>4</v>
      </c>
      <c r="G26">
        <f t="shared" si="3"/>
        <v>1</v>
      </c>
      <c r="H26" s="4" t="str">
        <f t="shared" si="4"/>
        <v>product 2</v>
      </c>
      <c r="I26" s="5">
        <v>2</v>
      </c>
      <c r="J26" s="5">
        <v>33.979999999999997</v>
      </c>
      <c r="AH26" s="58" t="s">
        <v>58</v>
      </c>
      <c r="AI26">
        <v>0</v>
      </c>
      <c r="AJ26">
        <v>6</v>
      </c>
      <c r="AK26">
        <v>16</v>
      </c>
      <c r="AL26">
        <v>14</v>
      </c>
      <c r="AM26">
        <v>10</v>
      </c>
      <c r="AN26">
        <v>8</v>
      </c>
      <c r="AO26">
        <v>6</v>
      </c>
      <c r="AP26" s="75">
        <v>20</v>
      </c>
      <c r="AQ26">
        <v>8</v>
      </c>
      <c r="AR26">
        <v>14</v>
      </c>
      <c r="AS26">
        <v>12</v>
      </c>
      <c r="AT26">
        <v>6</v>
      </c>
      <c r="AU26">
        <v>12</v>
      </c>
      <c r="AV26">
        <v>16</v>
      </c>
      <c r="AW26">
        <v>6</v>
      </c>
      <c r="AX26">
        <v>16</v>
      </c>
      <c r="AY26">
        <v>14</v>
      </c>
      <c r="AZ26">
        <v>18</v>
      </c>
      <c r="BA26">
        <v>18</v>
      </c>
      <c r="BB26">
        <v>14</v>
      </c>
      <c r="BC26">
        <v>10</v>
      </c>
      <c r="BD26">
        <v>12</v>
      </c>
      <c r="BE26">
        <v>4</v>
      </c>
      <c r="BF26">
        <v>16</v>
      </c>
      <c r="BG26">
        <v>12</v>
      </c>
      <c r="BH26">
        <v>2</v>
      </c>
      <c r="BI26">
        <v>18</v>
      </c>
      <c r="BJ26">
        <v>10</v>
      </c>
      <c r="BK26">
        <v>8</v>
      </c>
      <c r="BL26">
        <v>16</v>
      </c>
      <c r="BN26">
        <v>342</v>
      </c>
      <c r="BO26" s="64">
        <f t="shared" si="26"/>
        <v>11.4</v>
      </c>
      <c r="BP26">
        <f>MEDIAN(AI26:BL26)</f>
        <v>12</v>
      </c>
      <c r="BQ26">
        <f>MODE(AI26:BM26)</f>
        <v>16</v>
      </c>
      <c r="BR26">
        <f t="shared" ref="BR26:BR27" si="28">MAX(AI26:BM26)</f>
        <v>20</v>
      </c>
      <c r="BS26" s="76"/>
      <c r="BT26">
        <f t="shared" ref="BT26" si="29">BR26</f>
        <v>20</v>
      </c>
    </row>
    <row r="27" spans="1:73" ht="13.2" x14ac:dyDescent="0.25">
      <c r="A27" s="3">
        <v>45295</v>
      </c>
      <c r="B27" s="4" t="s">
        <v>9</v>
      </c>
      <c r="C27" s="3" t="str">
        <f t="shared" si="0"/>
        <v>cogs</v>
      </c>
      <c r="D27" s="49">
        <v>8.49</v>
      </c>
      <c r="E27">
        <f t="shared" si="1"/>
        <v>2024</v>
      </c>
      <c r="F27">
        <f t="shared" si="2"/>
        <v>4</v>
      </c>
      <c r="G27">
        <f t="shared" si="3"/>
        <v>1</v>
      </c>
      <c r="H27" s="4" t="str">
        <f t="shared" si="4"/>
        <v>product 3</v>
      </c>
      <c r="I27" s="5">
        <v>180</v>
      </c>
      <c r="J27" s="5">
        <v>1528.2</v>
      </c>
      <c r="AH27" s="58" t="s">
        <v>59</v>
      </c>
      <c r="AI27">
        <v>126</v>
      </c>
      <c r="AJ27">
        <v>288</v>
      </c>
      <c r="AK27">
        <v>0</v>
      </c>
      <c r="AL27">
        <v>24</v>
      </c>
      <c r="AM27">
        <v>338</v>
      </c>
      <c r="AN27">
        <v>374</v>
      </c>
      <c r="AO27">
        <v>396</v>
      </c>
      <c r="AP27">
        <v>148</v>
      </c>
      <c r="AQ27">
        <v>304</v>
      </c>
      <c r="AR27">
        <v>40</v>
      </c>
      <c r="AS27">
        <v>0</v>
      </c>
      <c r="AT27">
        <v>400</v>
      </c>
      <c r="AU27">
        <v>100</v>
      </c>
      <c r="AV27">
        <v>404</v>
      </c>
      <c r="AW27">
        <v>380</v>
      </c>
      <c r="AX27">
        <v>88</v>
      </c>
      <c r="AY27">
        <v>416</v>
      </c>
      <c r="AZ27">
        <v>388</v>
      </c>
      <c r="BA27">
        <v>260</v>
      </c>
      <c r="BB27">
        <v>416</v>
      </c>
      <c r="BC27">
        <v>0</v>
      </c>
      <c r="BD27">
        <v>276</v>
      </c>
      <c r="BE27">
        <v>94</v>
      </c>
      <c r="BF27">
        <v>242</v>
      </c>
      <c r="BG27">
        <v>246</v>
      </c>
      <c r="BH27">
        <v>342</v>
      </c>
      <c r="BI27">
        <v>314</v>
      </c>
      <c r="BJ27">
        <v>8</v>
      </c>
      <c r="BK27">
        <v>0</v>
      </c>
      <c r="BL27">
        <v>254</v>
      </c>
      <c r="BN27">
        <v>6666</v>
      </c>
      <c r="BO27" s="64">
        <f t="shared" si="26"/>
        <v>222.2</v>
      </c>
      <c r="BP27">
        <f>MEDIAN(AI27:BL27)</f>
        <v>257</v>
      </c>
      <c r="BQ27">
        <f>MODE(AI27:BM27)</f>
        <v>0</v>
      </c>
      <c r="BR27">
        <f t="shared" si="28"/>
        <v>416</v>
      </c>
      <c r="BS27" s="76"/>
      <c r="BU27">
        <f t="shared" ref="BU27" si="30">BR27</f>
        <v>416</v>
      </c>
    </row>
    <row r="28" spans="1:73" ht="13.2" x14ac:dyDescent="0.25">
      <c r="A28" s="3">
        <v>45295</v>
      </c>
      <c r="B28" s="4" t="s">
        <v>10</v>
      </c>
      <c r="C28" s="3" t="str">
        <f t="shared" si="0"/>
        <v>marketing</v>
      </c>
      <c r="D28" s="50" t="s">
        <v>6</v>
      </c>
      <c r="E28">
        <f t="shared" si="1"/>
        <v>2024</v>
      </c>
      <c r="F28">
        <f t="shared" si="2"/>
        <v>4</v>
      </c>
      <c r="G28">
        <f t="shared" si="3"/>
        <v>1</v>
      </c>
      <c r="H28" s="4" t="str">
        <f t="shared" si="4"/>
        <v>N/A</v>
      </c>
      <c r="I28" s="4" t="s">
        <v>6</v>
      </c>
      <c r="J28" s="5">
        <v>99.98</v>
      </c>
      <c r="AH28" s="56">
        <v>7</v>
      </c>
      <c r="AI28">
        <v>140</v>
      </c>
      <c r="AJ28">
        <v>500</v>
      </c>
      <c r="AK28">
        <v>418</v>
      </c>
      <c r="AL28">
        <v>244</v>
      </c>
      <c r="AM28">
        <v>34</v>
      </c>
      <c r="AN28">
        <v>564</v>
      </c>
      <c r="AO28">
        <v>192</v>
      </c>
      <c r="AP28">
        <v>316</v>
      </c>
      <c r="AQ28">
        <v>124</v>
      </c>
      <c r="AR28">
        <v>498</v>
      </c>
      <c r="AS28">
        <v>602</v>
      </c>
      <c r="AT28">
        <v>256</v>
      </c>
      <c r="AU28">
        <v>212</v>
      </c>
      <c r="AV28">
        <v>294</v>
      </c>
      <c r="AW28">
        <v>184</v>
      </c>
      <c r="AX28">
        <v>128</v>
      </c>
      <c r="AY28">
        <v>382</v>
      </c>
      <c r="AZ28">
        <v>522</v>
      </c>
      <c r="BA28">
        <v>252</v>
      </c>
      <c r="BB28">
        <v>132</v>
      </c>
      <c r="BC28">
        <v>570</v>
      </c>
      <c r="BD28">
        <v>376</v>
      </c>
      <c r="BE28">
        <v>324</v>
      </c>
      <c r="BF28">
        <v>74</v>
      </c>
      <c r="BG28">
        <v>210</v>
      </c>
      <c r="BH28">
        <v>284</v>
      </c>
      <c r="BI28">
        <v>546</v>
      </c>
      <c r="BJ28">
        <v>340</v>
      </c>
      <c r="BK28">
        <v>552</v>
      </c>
      <c r="BL28">
        <v>234</v>
      </c>
      <c r="BM28">
        <v>146</v>
      </c>
      <c r="BN28">
        <v>9650</v>
      </c>
      <c r="BO28" s="64">
        <f t="shared" si="5"/>
        <v>311.29032258064518</v>
      </c>
      <c r="BS28" s="76"/>
    </row>
    <row r="29" spans="1:73" ht="13.2" x14ac:dyDescent="0.25">
      <c r="A29" s="3">
        <v>45295</v>
      </c>
      <c r="B29" s="4" t="s">
        <v>11</v>
      </c>
      <c r="C29" s="3" t="str">
        <f t="shared" si="0"/>
        <v>net sales</v>
      </c>
      <c r="D29" s="49">
        <v>9.99</v>
      </c>
      <c r="E29">
        <f t="shared" si="1"/>
        <v>2024</v>
      </c>
      <c r="F29">
        <f t="shared" si="2"/>
        <v>4</v>
      </c>
      <c r="G29">
        <f t="shared" si="3"/>
        <v>1</v>
      </c>
      <c r="H29" s="4" t="str">
        <f t="shared" si="4"/>
        <v>product 1</v>
      </c>
      <c r="I29" s="5">
        <v>39</v>
      </c>
      <c r="J29" s="5">
        <v>389.61</v>
      </c>
      <c r="AH29" s="58" t="s">
        <v>57</v>
      </c>
      <c r="AI29">
        <v>86</v>
      </c>
      <c r="AJ29">
        <v>170</v>
      </c>
      <c r="AK29">
        <v>56</v>
      </c>
      <c r="AL29">
        <v>0</v>
      </c>
      <c r="AM29">
        <v>8</v>
      </c>
      <c r="AN29">
        <v>96</v>
      </c>
      <c r="AO29">
        <v>176</v>
      </c>
      <c r="AP29">
        <v>172</v>
      </c>
      <c r="AQ29">
        <v>82</v>
      </c>
      <c r="AR29">
        <v>110</v>
      </c>
      <c r="AS29">
        <v>132</v>
      </c>
      <c r="AT29">
        <v>144</v>
      </c>
      <c r="AU29">
        <v>28</v>
      </c>
      <c r="AV29">
        <v>28</v>
      </c>
      <c r="AW29">
        <v>58</v>
      </c>
      <c r="AX29">
        <v>66</v>
      </c>
      <c r="AY29">
        <v>48</v>
      </c>
      <c r="AZ29">
        <v>70</v>
      </c>
      <c r="BA29">
        <v>12</v>
      </c>
      <c r="BB29">
        <v>82</v>
      </c>
      <c r="BC29">
        <v>80</v>
      </c>
      <c r="BD29">
        <v>116</v>
      </c>
      <c r="BE29">
        <v>90</v>
      </c>
      <c r="BF29">
        <v>68</v>
      </c>
      <c r="BG29" s="75">
        <v>198</v>
      </c>
      <c r="BH29">
        <v>174</v>
      </c>
      <c r="BI29">
        <v>126</v>
      </c>
      <c r="BJ29">
        <v>180</v>
      </c>
      <c r="BK29">
        <v>142</v>
      </c>
      <c r="BL29">
        <v>72</v>
      </c>
      <c r="BM29">
        <v>132</v>
      </c>
      <c r="BN29">
        <v>3002</v>
      </c>
      <c r="BO29" s="64">
        <f t="shared" si="5"/>
        <v>96.838709677419359</v>
      </c>
      <c r="BP29">
        <f>MEDIAN(AI29:BK29)</f>
        <v>86</v>
      </c>
      <c r="BQ29">
        <f>MODE(AI29:BM29)</f>
        <v>82</v>
      </c>
      <c r="BR29">
        <f>MAX(AI29:BM29)</f>
        <v>198</v>
      </c>
      <c r="BS29" s="78">
        <f t="shared" ref="BS29" si="31">BR29</f>
        <v>198</v>
      </c>
    </row>
    <row r="30" spans="1:73" ht="13.2" x14ac:dyDescent="0.25">
      <c r="A30" s="3">
        <v>45295</v>
      </c>
      <c r="B30" s="4" t="s">
        <v>12</v>
      </c>
      <c r="C30" s="3" t="str">
        <f t="shared" si="0"/>
        <v>net sales</v>
      </c>
      <c r="D30" s="49">
        <v>24.99</v>
      </c>
      <c r="E30">
        <f t="shared" si="1"/>
        <v>2024</v>
      </c>
      <c r="F30">
        <f t="shared" si="2"/>
        <v>4</v>
      </c>
      <c r="G30">
        <f t="shared" si="3"/>
        <v>1</v>
      </c>
      <c r="H30" s="4" t="str">
        <f t="shared" si="4"/>
        <v>product 2</v>
      </c>
      <c r="I30" s="5">
        <v>2</v>
      </c>
      <c r="J30" s="5">
        <v>49.98</v>
      </c>
      <c r="AH30" s="58" t="s">
        <v>58</v>
      </c>
      <c r="AI30">
        <v>16</v>
      </c>
      <c r="AJ30">
        <v>8</v>
      </c>
      <c r="AK30">
        <v>0</v>
      </c>
      <c r="AL30">
        <v>4</v>
      </c>
      <c r="AM30">
        <v>16</v>
      </c>
      <c r="AN30">
        <v>12</v>
      </c>
      <c r="AO30">
        <v>8</v>
      </c>
      <c r="AP30">
        <v>0</v>
      </c>
      <c r="AQ30">
        <v>0</v>
      </c>
      <c r="AR30">
        <v>4</v>
      </c>
      <c r="AS30">
        <v>6</v>
      </c>
      <c r="AT30">
        <v>16</v>
      </c>
      <c r="AU30">
        <v>18</v>
      </c>
      <c r="AV30">
        <v>4</v>
      </c>
      <c r="AW30">
        <v>10</v>
      </c>
      <c r="AX30">
        <v>14</v>
      </c>
      <c r="AY30">
        <v>2</v>
      </c>
      <c r="AZ30">
        <v>18</v>
      </c>
      <c r="BA30">
        <v>14</v>
      </c>
      <c r="BB30">
        <v>16</v>
      </c>
      <c r="BC30">
        <v>14</v>
      </c>
      <c r="BD30">
        <v>10</v>
      </c>
      <c r="BE30">
        <v>18</v>
      </c>
      <c r="BF30">
        <v>6</v>
      </c>
      <c r="BG30">
        <v>8</v>
      </c>
      <c r="BH30">
        <v>10</v>
      </c>
      <c r="BI30">
        <v>20</v>
      </c>
      <c r="BJ30">
        <v>8</v>
      </c>
      <c r="BK30">
        <v>0</v>
      </c>
      <c r="BL30">
        <v>2</v>
      </c>
      <c r="BM30">
        <v>12</v>
      </c>
      <c r="BN30">
        <v>294</v>
      </c>
      <c r="BO30" s="64">
        <f t="shared" si="5"/>
        <v>9.4838709677419359</v>
      </c>
      <c r="BP30">
        <f>MEDIAN(AI30:BL30)</f>
        <v>9</v>
      </c>
      <c r="BQ30">
        <f>MODE(AI30:BM30)</f>
        <v>16</v>
      </c>
      <c r="BR30">
        <f t="shared" ref="BR30:BR31" si="32">MAX(AI30:BM30)</f>
        <v>20</v>
      </c>
      <c r="BS30" s="76"/>
      <c r="BT30">
        <f t="shared" ref="BT30" si="33">BR30</f>
        <v>20</v>
      </c>
    </row>
    <row r="31" spans="1:73" ht="13.2" x14ac:dyDescent="0.25">
      <c r="A31" s="3">
        <v>45295</v>
      </c>
      <c r="B31" s="4" t="s">
        <v>13</v>
      </c>
      <c r="C31" s="3" t="str">
        <f t="shared" si="0"/>
        <v>net sales</v>
      </c>
      <c r="D31" s="49">
        <v>12.49</v>
      </c>
      <c r="E31">
        <f t="shared" si="1"/>
        <v>2024</v>
      </c>
      <c r="F31">
        <f t="shared" si="2"/>
        <v>4</v>
      </c>
      <c r="G31">
        <f t="shared" si="3"/>
        <v>1</v>
      </c>
      <c r="H31" s="4" t="str">
        <f t="shared" si="4"/>
        <v>product 3</v>
      </c>
      <c r="I31" s="5">
        <v>180</v>
      </c>
      <c r="J31" s="5">
        <v>2248.1999999999998</v>
      </c>
      <c r="AH31" s="58" t="s">
        <v>59</v>
      </c>
      <c r="AI31">
        <v>38</v>
      </c>
      <c r="AJ31">
        <v>322</v>
      </c>
      <c r="AK31">
        <v>362</v>
      </c>
      <c r="AL31">
        <v>240</v>
      </c>
      <c r="AM31">
        <v>10</v>
      </c>
      <c r="AN31">
        <v>456</v>
      </c>
      <c r="AO31">
        <v>8</v>
      </c>
      <c r="AP31">
        <v>144</v>
      </c>
      <c r="AQ31">
        <v>42</v>
      </c>
      <c r="AR31">
        <v>384</v>
      </c>
      <c r="AS31">
        <v>464</v>
      </c>
      <c r="AT31">
        <v>96</v>
      </c>
      <c r="AU31">
        <v>166</v>
      </c>
      <c r="AV31">
        <v>262</v>
      </c>
      <c r="AW31">
        <v>116</v>
      </c>
      <c r="AX31">
        <v>48</v>
      </c>
      <c r="AY31">
        <v>332</v>
      </c>
      <c r="AZ31">
        <v>434</v>
      </c>
      <c r="BA31">
        <v>226</v>
      </c>
      <c r="BB31">
        <v>34</v>
      </c>
      <c r="BC31">
        <v>476</v>
      </c>
      <c r="BD31">
        <v>250</v>
      </c>
      <c r="BE31">
        <v>216</v>
      </c>
      <c r="BF31">
        <v>0</v>
      </c>
      <c r="BG31">
        <v>4</v>
      </c>
      <c r="BH31">
        <v>100</v>
      </c>
      <c r="BI31">
        <v>400</v>
      </c>
      <c r="BJ31">
        <v>152</v>
      </c>
      <c r="BK31">
        <v>410</v>
      </c>
      <c r="BL31">
        <v>160</v>
      </c>
      <c r="BM31">
        <v>2</v>
      </c>
      <c r="BN31">
        <v>6354</v>
      </c>
      <c r="BO31" s="64">
        <f t="shared" si="5"/>
        <v>204.96774193548387</v>
      </c>
      <c r="BP31">
        <f>MEDIAN(AI31:BL31)</f>
        <v>191</v>
      </c>
      <c r="BQ31" t="e">
        <f>MODE(AI31:BM31)</f>
        <v>#N/A</v>
      </c>
      <c r="BR31">
        <f t="shared" si="32"/>
        <v>476</v>
      </c>
      <c r="BS31" s="76"/>
      <c r="BU31">
        <f t="shared" ref="BU31" si="34">BR31</f>
        <v>476</v>
      </c>
    </row>
    <row r="32" spans="1:73" ht="13.2" x14ac:dyDescent="0.25">
      <c r="A32" s="3">
        <v>45296</v>
      </c>
      <c r="B32" s="4" t="s">
        <v>7</v>
      </c>
      <c r="C32" s="3" t="str">
        <f t="shared" si="0"/>
        <v>cogs</v>
      </c>
      <c r="D32" s="49">
        <v>5.99</v>
      </c>
      <c r="E32">
        <f t="shared" si="1"/>
        <v>2024</v>
      </c>
      <c r="F32">
        <f t="shared" si="2"/>
        <v>5</v>
      </c>
      <c r="G32">
        <f t="shared" si="3"/>
        <v>1</v>
      </c>
      <c r="H32" s="4" t="str">
        <f t="shared" si="4"/>
        <v>product 1</v>
      </c>
      <c r="I32" s="5">
        <v>73</v>
      </c>
      <c r="J32" s="5">
        <v>437.27000000000004</v>
      </c>
      <c r="AH32" s="56">
        <v>8</v>
      </c>
      <c r="AI32">
        <v>402</v>
      </c>
      <c r="AJ32">
        <v>148</v>
      </c>
      <c r="AK32">
        <v>412</v>
      </c>
      <c r="AL32">
        <v>240</v>
      </c>
      <c r="AM32">
        <v>316</v>
      </c>
      <c r="AN32">
        <v>206</v>
      </c>
      <c r="AO32">
        <v>128</v>
      </c>
      <c r="AP32">
        <v>260</v>
      </c>
      <c r="AQ32">
        <v>172</v>
      </c>
      <c r="AR32">
        <v>636</v>
      </c>
      <c r="AS32">
        <v>190</v>
      </c>
      <c r="AT32">
        <v>538</v>
      </c>
      <c r="AU32">
        <v>374</v>
      </c>
      <c r="AV32">
        <v>112</v>
      </c>
      <c r="AW32">
        <v>368</v>
      </c>
      <c r="AX32">
        <v>400</v>
      </c>
      <c r="AY32">
        <v>248</v>
      </c>
      <c r="AZ32">
        <v>574</v>
      </c>
      <c r="BA32">
        <v>150</v>
      </c>
      <c r="BB32">
        <v>210</v>
      </c>
      <c r="BC32">
        <v>88</v>
      </c>
      <c r="BD32">
        <v>214</v>
      </c>
      <c r="BE32">
        <v>666</v>
      </c>
      <c r="BF32">
        <v>218</v>
      </c>
      <c r="BG32">
        <v>282</v>
      </c>
      <c r="BH32">
        <v>474</v>
      </c>
      <c r="BI32">
        <v>490</v>
      </c>
      <c r="BJ32">
        <v>318</v>
      </c>
      <c r="BK32">
        <v>408</v>
      </c>
      <c r="BL32">
        <v>548</v>
      </c>
      <c r="BM32">
        <v>242</v>
      </c>
      <c r="BN32">
        <v>10032</v>
      </c>
      <c r="BO32" s="64">
        <f t="shared" si="5"/>
        <v>323.61290322580646</v>
      </c>
      <c r="BS32" s="76"/>
    </row>
    <row r="33" spans="1:73" ht="13.2" x14ac:dyDescent="0.25">
      <c r="A33" s="3">
        <v>45296</v>
      </c>
      <c r="B33" s="4" t="s">
        <v>8</v>
      </c>
      <c r="C33" s="3" t="str">
        <f t="shared" si="0"/>
        <v>cogs</v>
      </c>
      <c r="D33" s="49">
        <v>16.989999999999998</v>
      </c>
      <c r="E33">
        <f t="shared" si="1"/>
        <v>2024</v>
      </c>
      <c r="F33">
        <f t="shared" si="2"/>
        <v>5</v>
      </c>
      <c r="G33">
        <f t="shared" si="3"/>
        <v>1</v>
      </c>
      <c r="H33" s="4" t="str">
        <f t="shared" si="4"/>
        <v>product 2</v>
      </c>
      <c r="I33" s="5">
        <v>7</v>
      </c>
      <c r="J33" s="5">
        <v>118.92999999999999</v>
      </c>
      <c r="AH33" s="58" t="s">
        <v>57</v>
      </c>
      <c r="AI33">
        <v>118</v>
      </c>
      <c r="AJ33">
        <v>4</v>
      </c>
      <c r="AK33">
        <v>44</v>
      </c>
      <c r="AL33">
        <v>34</v>
      </c>
      <c r="AM33">
        <v>26</v>
      </c>
      <c r="AN33">
        <v>162</v>
      </c>
      <c r="AO33">
        <v>20</v>
      </c>
      <c r="AP33">
        <v>6</v>
      </c>
      <c r="AQ33">
        <v>160</v>
      </c>
      <c r="AR33">
        <v>132</v>
      </c>
      <c r="AS33">
        <v>94</v>
      </c>
      <c r="AT33">
        <v>42</v>
      </c>
      <c r="AU33">
        <v>174</v>
      </c>
      <c r="AV33">
        <v>96</v>
      </c>
      <c r="AW33">
        <v>60</v>
      </c>
      <c r="AX33">
        <v>146</v>
      </c>
      <c r="AY33">
        <v>120</v>
      </c>
      <c r="AZ33">
        <v>146</v>
      </c>
      <c r="BA33">
        <v>50</v>
      </c>
      <c r="BB33">
        <v>192</v>
      </c>
      <c r="BC33">
        <v>24</v>
      </c>
      <c r="BD33">
        <v>164</v>
      </c>
      <c r="BE33">
        <v>192</v>
      </c>
      <c r="BF33">
        <v>40</v>
      </c>
      <c r="BG33">
        <v>46</v>
      </c>
      <c r="BH33">
        <v>126</v>
      </c>
      <c r="BI33">
        <v>162</v>
      </c>
      <c r="BJ33">
        <v>112</v>
      </c>
      <c r="BK33">
        <v>40</v>
      </c>
      <c r="BL33">
        <v>194</v>
      </c>
      <c r="BM33">
        <v>96</v>
      </c>
      <c r="BN33">
        <v>3022</v>
      </c>
      <c r="BO33" s="64">
        <f t="shared" si="5"/>
        <v>97.483870967741936</v>
      </c>
      <c r="BP33">
        <f>MEDIAN(AI33:BK33)</f>
        <v>96</v>
      </c>
      <c r="BQ33">
        <f>MODE(AI33:BM33)</f>
        <v>162</v>
      </c>
      <c r="BR33">
        <f>MAX(AI33:BM33)</f>
        <v>194</v>
      </c>
      <c r="BS33" s="76">
        <f t="shared" ref="BS33" si="35">BR33</f>
        <v>194</v>
      </c>
    </row>
    <row r="34" spans="1:73" ht="13.2" x14ac:dyDescent="0.25">
      <c r="A34" s="3">
        <v>45296</v>
      </c>
      <c r="B34" s="4" t="s">
        <v>9</v>
      </c>
      <c r="C34" s="3" t="str">
        <f t="shared" si="0"/>
        <v>cogs</v>
      </c>
      <c r="D34" s="49">
        <v>8.49</v>
      </c>
      <c r="E34">
        <f t="shared" si="1"/>
        <v>2024</v>
      </c>
      <c r="F34">
        <f t="shared" si="2"/>
        <v>5</v>
      </c>
      <c r="G34">
        <f t="shared" si="3"/>
        <v>1</v>
      </c>
      <c r="H34" s="4" t="str">
        <f t="shared" si="4"/>
        <v>product 3</v>
      </c>
      <c r="I34" s="5">
        <v>95</v>
      </c>
      <c r="J34" s="5">
        <v>806.55000000000007</v>
      </c>
      <c r="AH34" s="58" t="s">
        <v>58</v>
      </c>
      <c r="AI34">
        <v>8</v>
      </c>
      <c r="AJ34">
        <v>12</v>
      </c>
      <c r="AK34">
        <v>6</v>
      </c>
      <c r="AL34">
        <v>0</v>
      </c>
      <c r="AM34">
        <v>14</v>
      </c>
      <c r="AN34">
        <v>8</v>
      </c>
      <c r="AO34">
        <v>14</v>
      </c>
      <c r="AP34">
        <v>18</v>
      </c>
      <c r="AQ34">
        <v>12</v>
      </c>
      <c r="AR34">
        <v>6</v>
      </c>
      <c r="AS34">
        <v>14</v>
      </c>
      <c r="AT34">
        <v>0</v>
      </c>
      <c r="AU34">
        <v>12</v>
      </c>
      <c r="AV34">
        <v>8</v>
      </c>
      <c r="AW34">
        <v>4</v>
      </c>
      <c r="AX34">
        <v>6</v>
      </c>
      <c r="AY34">
        <v>16</v>
      </c>
      <c r="AZ34">
        <v>18</v>
      </c>
      <c r="BA34">
        <v>4</v>
      </c>
      <c r="BB34">
        <v>18</v>
      </c>
      <c r="BC34">
        <v>12</v>
      </c>
      <c r="BD34">
        <v>16</v>
      </c>
      <c r="BE34">
        <v>10</v>
      </c>
      <c r="BF34">
        <v>12</v>
      </c>
      <c r="BG34">
        <v>2</v>
      </c>
      <c r="BH34">
        <v>20</v>
      </c>
      <c r="BI34">
        <v>2</v>
      </c>
      <c r="BJ34">
        <v>8</v>
      </c>
      <c r="BK34">
        <v>2</v>
      </c>
      <c r="BL34">
        <v>0</v>
      </c>
      <c r="BM34">
        <v>12</v>
      </c>
      <c r="BN34">
        <v>294</v>
      </c>
      <c r="BO34" s="64">
        <f t="shared" si="5"/>
        <v>9.4838709677419359</v>
      </c>
      <c r="BP34">
        <f>MEDIAN(AI34:BL34)</f>
        <v>9</v>
      </c>
      <c r="BQ34">
        <f>MODE(AI34:BM34)</f>
        <v>12</v>
      </c>
      <c r="BR34">
        <f t="shared" ref="BR34:BR35" si="36">MAX(AI34:BM34)</f>
        <v>20</v>
      </c>
      <c r="BS34" s="76"/>
      <c r="BT34">
        <f t="shared" ref="BT34" si="37">BR34</f>
        <v>20</v>
      </c>
    </row>
    <row r="35" spans="1:73" ht="13.2" x14ac:dyDescent="0.25">
      <c r="A35" s="3">
        <v>45296</v>
      </c>
      <c r="B35" s="4" t="s">
        <v>10</v>
      </c>
      <c r="C35" s="3" t="str">
        <f t="shared" si="0"/>
        <v>marketing</v>
      </c>
      <c r="D35" s="50" t="s">
        <v>6</v>
      </c>
      <c r="E35">
        <f t="shared" si="1"/>
        <v>2024</v>
      </c>
      <c r="F35">
        <f t="shared" si="2"/>
        <v>5</v>
      </c>
      <c r="G35">
        <f t="shared" si="3"/>
        <v>1</v>
      </c>
      <c r="H35" s="4" t="str">
        <f t="shared" si="4"/>
        <v>N/A</v>
      </c>
      <c r="I35" s="4" t="s">
        <v>6</v>
      </c>
      <c r="J35" s="5">
        <v>100.03</v>
      </c>
      <c r="AH35" s="58" t="s">
        <v>59</v>
      </c>
      <c r="AI35">
        <v>276</v>
      </c>
      <c r="AJ35">
        <v>132</v>
      </c>
      <c r="AK35">
        <v>362</v>
      </c>
      <c r="AL35">
        <v>206</v>
      </c>
      <c r="AM35">
        <v>276</v>
      </c>
      <c r="AN35">
        <v>36</v>
      </c>
      <c r="AO35">
        <v>94</v>
      </c>
      <c r="AP35">
        <v>236</v>
      </c>
      <c r="AQ35">
        <v>0</v>
      </c>
      <c r="AR35" s="75">
        <v>498</v>
      </c>
      <c r="AS35">
        <v>82</v>
      </c>
      <c r="AT35">
        <v>496</v>
      </c>
      <c r="AU35">
        <v>188</v>
      </c>
      <c r="AV35">
        <v>8</v>
      </c>
      <c r="AW35">
        <v>304</v>
      </c>
      <c r="AX35">
        <v>248</v>
      </c>
      <c r="AY35">
        <v>112</v>
      </c>
      <c r="AZ35">
        <v>410</v>
      </c>
      <c r="BA35">
        <v>96</v>
      </c>
      <c r="BB35">
        <v>0</v>
      </c>
      <c r="BC35">
        <v>52</v>
      </c>
      <c r="BD35">
        <v>34</v>
      </c>
      <c r="BE35">
        <v>464</v>
      </c>
      <c r="BF35">
        <v>166</v>
      </c>
      <c r="BG35">
        <v>234</v>
      </c>
      <c r="BH35">
        <v>328</v>
      </c>
      <c r="BI35">
        <v>326</v>
      </c>
      <c r="BJ35">
        <v>198</v>
      </c>
      <c r="BK35">
        <v>366</v>
      </c>
      <c r="BL35">
        <v>354</v>
      </c>
      <c r="BM35">
        <v>134</v>
      </c>
      <c r="BN35">
        <v>6716</v>
      </c>
      <c r="BO35" s="64">
        <f t="shared" si="5"/>
        <v>216.64516129032259</v>
      </c>
      <c r="BP35">
        <f>MEDIAN(AI35:BL35)</f>
        <v>220</v>
      </c>
      <c r="BQ35">
        <f>MODE(AI35:BM35)</f>
        <v>276</v>
      </c>
      <c r="BR35">
        <f t="shared" si="36"/>
        <v>498</v>
      </c>
      <c r="BS35" s="76"/>
      <c r="BU35" s="75">
        <f t="shared" ref="BU35" si="38">BR35</f>
        <v>498</v>
      </c>
    </row>
    <row r="36" spans="1:73" ht="13.2" x14ac:dyDescent="0.25">
      <c r="A36" s="3">
        <v>45296</v>
      </c>
      <c r="B36" s="4" t="s">
        <v>11</v>
      </c>
      <c r="C36" s="3" t="str">
        <f t="shared" si="0"/>
        <v>net sales</v>
      </c>
      <c r="D36" s="49">
        <v>9.99</v>
      </c>
      <c r="E36">
        <f t="shared" si="1"/>
        <v>2024</v>
      </c>
      <c r="F36">
        <f t="shared" si="2"/>
        <v>5</v>
      </c>
      <c r="G36">
        <f t="shared" si="3"/>
        <v>1</v>
      </c>
      <c r="H36" s="4" t="str">
        <f t="shared" si="4"/>
        <v>product 1</v>
      </c>
      <c r="I36" s="5">
        <v>73</v>
      </c>
      <c r="J36" s="5">
        <v>729.27</v>
      </c>
      <c r="AH36" s="56">
        <v>9</v>
      </c>
      <c r="AI36">
        <v>610</v>
      </c>
      <c r="AJ36">
        <v>232</v>
      </c>
      <c r="AK36">
        <v>136</v>
      </c>
      <c r="AL36">
        <v>636</v>
      </c>
      <c r="AM36">
        <v>606</v>
      </c>
      <c r="AN36">
        <v>594</v>
      </c>
      <c r="AO36">
        <v>48</v>
      </c>
      <c r="AP36">
        <v>384</v>
      </c>
      <c r="AQ36">
        <v>446</v>
      </c>
      <c r="AR36">
        <v>236</v>
      </c>
      <c r="AS36">
        <v>238</v>
      </c>
      <c r="AT36">
        <v>538</v>
      </c>
      <c r="AU36">
        <v>362</v>
      </c>
      <c r="AV36">
        <v>360</v>
      </c>
      <c r="AW36">
        <v>122</v>
      </c>
      <c r="AX36">
        <v>260</v>
      </c>
      <c r="AY36">
        <v>458</v>
      </c>
      <c r="AZ36">
        <v>400</v>
      </c>
      <c r="BA36">
        <v>464</v>
      </c>
      <c r="BB36">
        <v>190</v>
      </c>
      <c r="BC36">
        <v>92</v>
      </c>
      <c r="BD36">
        <v>274</v>
      </c>
      <c r="BE36">
        <v>466</v>
      </c>
      <c r="BF36">
        <v>444</v>
      </c>
      <c r="BG36">
        <v>290</v>
      </c>
      <c r="BH36">
        <v>272</v>
      </c>
      <c r="BI36">
        <v>318</v>
      </c>
      <c r="BJ36">
        <v>556</v>
      </c>
      <c r="BK36">
        <v>212</v>
      </c>
      <c r="BL36">
        <v>482</v>
      </c>
      <c r="BN36">
        <v>10726</v>
      </c>
      <c r="BO36" s="64">
        <f t="shared" ref="BO36:BO39" si="39">SUM(AI36:BM36)/$BL$2</f>
        <v>357.53333333333336</v>
      </c>
      <c r="BS36" s="76"/>
    </row>
    <row r="37" spans="1:73" ht="13.2" x14ac:dyDescent="0.25">
      <c r="A37" s="3">
        <v>45296</v>
      </c>
      <c r="B37" s="4" t="s">
        <v>12</v>
      </c>
      <c r="C37" s="3" t="str">
        <f t="shared" si="0"/>
        <v>net sales</v>
      </c>
      <c r="D37" s="49">
        <v>24.99</v>
      </c>
      <c r="E37">
        <f t="shared" si="1"/>
        <v>2024</v>
      </c>
      <c r="F37">
        <f t="shared" si="2"/>
        <v>5</v>
      </c>
      <c r="G37">
        <f t="shared" si="3"/>
        <v>1</v>
      </c>
      <c r="H37" s="4" t="str">
        <f t="shared" si="4"/>
        <v>product 2</v>
      </c>
      <c r="I37" s="5">
        <v>7</v>
      </c>
      <c r="J37" s="5">
        <v>174.92999999999998</v>
      </c>
      <c r="AH37" s="58" t="s">
        <v>57</v>
      </c>
      <c r="AI37">
        <v>108</v>
      </c>
      <c r="AJ37">
        <v>124</v>
      </c>
      <c r="AK37">
        <v>50</v>
      </c>
      <c r="AL37">
        <v>158</v>
      </c>
      <c r="AM37">
        <v>156</v>
      </c>
      <c r="AN37">
        <v>164</v>
      </c>
      <c r="AO37">
        <v>44</v>
      </c>
      <c r="AP37">
        <v>52</v>
      </c>
      <c r="AQ37">
        <v>136</v>
      </c>
      <c r="AR37">
        <v>140</v>
      </c>
      <c r="AS37">
        <v>182</v>
      </c>
      <c r="AT37">
        <v>128</v>
      </c>
      <c r="AU37">
        <v>28</v>
      </c>
      <c r="AV37">
        <v>80</v>
      </c>
      <c r="AW37">
        <v>52</v>
      </c>
      <c r="AX37">
        <v>148</v>
      </c>
      <c r="AY37">
        <v>32</v>
      </c>
      <c r="AZ37">
        <v>10</v>
      </c>
      <c r="BA37">
        <v>14</v>
      </c>
      <c r="BB37">
        <v>14</v>
      </c>
      <c r="BC37">
        <v>12</v>
      </c>
      <c r="BD37">
        <v>122</v>
      </c>
      <c r="BE37">
        <v>8</v>
      </c>
      <c r="BF37">
        <v>8</v>
      </c>
      <c r="BG37">
        <v>104</v>
      </c>
      <c r="BH37">
        <v>30</v>
      </c>
      <c r="BI37">
        <v>126</v>
      </c>
      <c r="BJ37">
        <v>66</v>
      </c>
      <c r="BK37">
        <v>112</v>
      </c>
      <c r="BL37">
        <v>152</v>
      </c>
      <c r="BN37">
        <v>2560</v>
      </c>
      <c r="BO37" s="64">
        <f t="shared" si="39"/>
        <v>85.333333333333329</v>
      </c>
      <c r="BP37">
        <f>MEDIAN(AI37:BK37)</f>
        <v>80</v>
      </c>
      <c r="BQ37">
        <f>MODE(AI37:BM37)</f>
        <v>52</v>
      </c>
      <c r="BR37">
        <f>MAX(AI37:BM37)</f>
        <v>182</v>
      </c>
      <c r="BS37" s="76">
        <f t="shared" ref="BS37" si="40">BR37</f>
        <v>182</v>
      </c>
    </row>
    <row r="38" spans="1:73" ht="13.2" x14ac:dyDescent="0.25">
      <c r="A38" s="3">
        <v>45296</v>
      </c>
      <c r="B38" s="4" t="s">
        <v>13</v>
      </c>
      <c r="C38" s="3" t="str">
        <f t="shared" si="0"/>
        <v>net sales</v>
      </c>
      <c r="D38" s="49">
        <v>12.49</v>
      </c>
      <c r="E38">
        <f t="shared" si="1"/>
        <v>2024</v>
      </c>
      <c r="F38">
        <f t="shared" si="2"/>
        <v>5</v>
      </c>
      <c r="G38">
        <f t="shared" si="3"/>
        <v>1</v>
      </c>
      <c r="H38" s="4" t="str">
        <f t="shared" si="4"/>
        <v>product 3</v>
      </c>
      <c r="I38" s="5">
        <v>95</v>
      </c>
      <c r="J38" s="5">
        <v>1186.55</v>
      </c>
      <c r="AH38" s="58" t="s">
        <v>58</v>
      </c>
      <c r="AI38">
        <v>12</v>
      </c>
      <c r="AJ38">
        <v>12</v>
      </c>
      <c r="AK38">
        <v>6</v>
      </c>
      <c r="AL38">
        <v>14</v>
      </c>
      <c r="AM38">
        <v>8</v>
      </c>
      <c r="AN38">
        <v>20</v>
      </c>
      <c r="AO38">
        <v>4</v>
      </c>
      <c r="AP38">
        <v>14</v>
      </c>
      <c r="AQ38">
        <v>18</v>
      </c>
      <c r="AR38">
        <v>6</v>
      </c>
      <c r="AS38">
        <v>4</v>
      </c>
      <c r="AT38">
        <v>20</v>
      </c>
      <c r="AU38">
        <v>4</v>
      </c>
      <c r="AV38">
        <v>12</v>
      </c>
      <c r="AW38">
        <v>4</v>
      </c>
      <c r="AX38">
        <v>18</v>
      </c>
      <c r="AY38">
        <v>10</v>
      </c>
      <c r="AZ38">
        <v>4</v>
      </c>
      <c r="BA38">
        <v>12</v>
      </c>
      <c r="BB38">
        <v>16</v>
      </c>
      <c r="BC38">
        <v>0</v>
      </c>
      <c r="BD38">
        <v>6</v>
      </c>
      <c r="BE38">
        <v>18</v>
      </c>
      <c r="BF38">
        <v>6</v>
      </c>
      <c r="BG38">
        <v>4</v>
      </c>
      <c r="BH38">
        <v>2</v>
      </c>
      <c r="BI38">
        <v>14</v>
      </c>
      <c r="BJ38">
        <v>6</v>
      </c>
      <c r="BK38">
        <v>4</v>
      </c>
      <c r="BL38">
        <v>2</v>
      </c>
      <c r="BN38">
        <v>280</v>
      </c>
      <c r="BO38" s="64">
        <f t="shared" si="39"/>
        <v>9.3333333333333339</v>
      </c>
      <c r="BP38">
        <f>MEDIAN(AI38:BL38)</f>
        <v>7</v>
      </c>
      <c r="BQ38">
        <f>MODE(AI38:BM38)</f>
        <v>4</v>
      </c>
      <c r="BR38">
        <f t="shared" ref="BR38:BR39" si="41">MAX(AI38:BM38)</f>
        <v>20</v>
      </c>
      <c r="BS38" s="76"/>
      <c r="BT38">
        <f t="shared" ref="BT38" si="42">BR38</f>
        <v>20</v>
      </c>
    </row>
    <row r="39" spans="1:73" ht="13.2" x14ac:dyDescent="0.25">
      <c r="A39" s="3">
        <v>45296</v>
      </c>
      <c r="B39" s="4" t="s">
        <v>15</v>
      </c>
      <c r="C39" s="3" t="str">
        <f t="shared" si="0"/>
        <v>payroll</v>
      </c>
      <c r="D39" s="50" t="s">
        <v>6</v>
      </c>
      <c r="E39">
        <f t="shared" si="1"/>
        <v>2024</v>
      </c>
      <c r="F39">
        <f t="shared" si="2"/>
        <v>5</v>
      </c>
      <c r="G39">
        <f t="shared" si="3"/>
        <v>1</v>
      </c>
      <c r="H39" s="4" t="str">
        <f t="shared" si="4"/>
        <v>N/A</v>
      </c>
      <c r="I39" s="4" t="s">
        <v>6</v>
      </c>
      <c r="J39" s="5">
        <v>1200</v>
      </c>
      <c r="AH39" s="58" t="s">
        <v>59</v>
      </c>
      <c r="AI39">
        <v>490</v>
      </c>
      <c r="AJ39">
        <v>96</v>
      </c>
      <c r="AK39">
        <v>80</v>
      </c>
      <c r="AL39">
        <v>464</v>
      </c>
      <c r="AM39">
        <v>442</v>
      </c>
      <c r="AN39">
        <v>410</v>
      </c>
      <c r="AO39">
        <v>0</v>
      </c>
      <c r="AP39">
        <v>318</v>
      </c>
      <c r="AQ39">
        <v>292</v>
      </c>
      <c r="AR39">
        <v>90</v>
      </c>
      <c r="AS39">
        <v>52</v>
      </c>
      <c r="AT39">
        <v>390</v>
      </c>
      <c r="AU39">
        <v>330</v>
      </c>
      <c r="AV39">
        <v>268</v>
      </c>
      <c r="AW39">
        <v>66</v>
      </c>
      <c r="AX39">
        <v>94</v>
      </c>
      <c r="AY39">
        <v>416</v>
      </c>
      <c r="AZ39">
        <v>386</v>
      </c>
      <c r="BA39">
        <v>438</v>
      </c>
      <c r="BB39">
        <v>160</v>
      </c>
      <c r="BC39">
        <v>80</v>
      </c>
      <c r="BD39">
        <v>146</v>
      </c>
      <c r="BE39">
        <v>440</v>
      </c>
      <c r="BF39">
        <v>430</v>
      </c>
      <c r="BG39">
        <v>182</v>
      </c>
      <c r="BH39">
        <v>240</v>
      </c>
      <c r="BI39">
        <v>178</v>
      </c>
      <c r="BJ39">
        <v>484</v>
      </c>
      <c r="BK39">
        <v>96</v>
      </c>
      <c r="BL39">
        <v>328</v>
      </c>
      <c r="BN39">
        <v>7886</v>
      </c>
      <c r="BO39" s="64">
        <f t="shared" si="39"/>
        <v>262.86666666666667</v>
      </c>
      <c r="BP39">
        <f>MEDIAN(AI39:BL39)</f>
        <v>280</v>
      </c>
      <c r="BQ39">
        <f>MODE(AI39:BM39)</f>
        <v>96</v>
      </c>
      <c r="BR39">
        <f t="shared" si="41"/>
        <v>490</v>
      </c>
      <c r="BS39" s="76"/>
      <c r="BU39">
        <f t="shared" ref="BU39" si="43">BR39</f>
        <v>490</v>
      </c>
    </row>
    <row r="40" spans="1:73" ht="13.2" x14ac:dyDescent="0.25">
      <c r="A40" s="3">
        <v>45297</v>
      </c>
      <c r="B40" s="4" t="s">
        <v>7</v>
      </c>
      <c r="C40" s="3" t="str">
        <f t="shared" si="0"/>
        <v>cogs</v>
      </c>
      <c r="D40" s="49">
        <v>5.99</v>
      </c>
      <c r="E40">
        <f t="shared" si="1"/>
        <v>2024</v>
      </c>
      <c r="F40">
        <f t="shared" si="2"/>
        <v>6</v>
      </c>
      <c r="G40">
        <f t="shared" si="3"/>
        <v>1</v>
      </c>
      <c r="H40" s="4" t="str">
        <f t="shared" si="4"/>
        <v>product 1</v>
      </c>
      <c r="I40" s="5">
        <v>38</v>
      </c>
      <c r="J40" s="5">
        <v>227.62</v>
      </c>
      <c r="AH40" s="56">
        <v>10</v>
      </c>
      <c r="AI40">
        <v>412</v>
      </c>
      <c r="AJ40">
        <v>506</v>
      </c>
      <c r="AK40">
        <v>370</v>
      </c>
      <c r="AL40">
        <v>512</v>
      </c>
      <c r="AM40">
        <v>608</v>
      </c>
      <c r="AN40">
        <v>242</v>
      </c>
      <c r="AO40">
        <v>528</v>
      </c>
      <c r="AP40">
        <v>334</v>
      </c>
      <c r="AQ40">
        <v>144</v>
      </c>
      <c r="AR40">
        <v>42</v>
      </c>
      <c r="AS40">
        <v>410</v>
      </c>
      <c r="AT40">
        <v>442</v>
      </c>
      <c r="AU40">
        <v>446</v>
      </c>
      <c r="AV40">
        <v>380</v>
      </c>
      <c r="AW40">
        <v>622</v>
      </c>
      <c r="AX40">
        <v>174</v>
      </c>
      <c r="AY40">
        <v>384</v>
      </c>
      <c r="AZ40">
        <v>204</v>
      </c>
      <c r="BA40">
        <v>508</v>
      </c>
      <c r="BB40">
        <v>214</v>
      </c>
      <c r="BC40">
        <v>584</v>
      </c>
      <c r="BD40">
        <v>372</v>
      </c>
      <c r="BE40">
        <v>612</v>
      </c>
      <c r="BF40">
        <v>540</v>
      </c>
      <c r="BG40">
        <v>198</v>
      </c>
      <c r="BH40">
        <v>486</v>
      </c>
      <c r="BI40">
        <v>272</v>
      </c>
      <c r="BJ40">
        <v>178</v>
      </c>
      <c r="BK40">
        <v>168</v>
      </c>
      <c r="BL40">
        <v>38</v>
      </c>
      <c r="BM40">
        <v>598</v>
      </c>
      <c r="BN40">
        <v>11528</v>
      </c>
      <c r="BO40" s="64">
        <f t="shared" si="5"/>
        <v>371.87096774193549</v>
      </c>
      <c r="BS40" s="76"/>
    </row>
    <row r="41" spans="1:73" ht="13.2" x14ac:dyDescent="0.25">
      <c r="A41" s="3">
        <v>45297</v>
      </c>
      <c r="B41" s="4" t="s">
        <v>8</v>
      </c>
      <c r="C41" s="3" t="str">
        <f t="shared" si="0"/>
        <v>cogs</v>
      </c>
      <c r="D41" s="49">
        <v>16.989999999999998</v>
      </c>
      <c r="E41">
        <f t="shared" si="1"/>
        <v>2024</v>
      </c>
      <c r="F41">
        <f t="shared" si="2"/>
        <v>6</v>
      </c>
      <c r="G41">
        <f t="shared" si="3"/>
        <v>1</v>
      </c>
      <c r="H41" s="4" t="str">
        <f t="shared" si="4"/>
        <v>product 2</v>
      </c>
      <c r="I41" s="5">
        <v>8</v>
      </c>
      <c r="J41" s="5">
        <v>135.91999999999999</v>
      </c>
      <c r="AH41" s="58" t="s">
        <v>57</v>
      </c>
      <c r="AI41">
        <v>104</v>
      </c>
      <c r="AJ41">
        <v>48</v>
      </c>
      <c r="AK41">
        <v>118</v>
      </c>
      <c r="AL41">
        <v>182</v>
      </c>
      <c r="AM41">
        <v>180</v>
      </c>
      <c r="AN41">
        <v>8</v>
      </c>
      <c r="AO41">
        <v>116</v>
      </c>
      <c r="AP41">
        <v>120</v>
      </c>
      <c r="AQ41">
        <v>38</v>
      </c>
      <c r="AR41">
        <v>22</v>
      </c>
      <c r="AS41">
        <v>60</v>
      </c>
      <c r="AT41">
        <v>36</v>
      </c>
      <c r="AU41">
        <v>122</v>
      </c>
      <c r="AV41">
        <v>172</v>
      </c>
      <c r="AW41">
        <v>192</v>
      </c>
      <c r="AX41">
        <v>136</v>
      </c>
      <c r="AY41">
        <v>66</v>
      </c>
      <c r="AZ41">
        <v>156</v>
      </c>
      <c r="BA41">
        <v>150</v>
      </c>
      <c r="BB41">
        <v>96</v>
      </c>
      <c r="BC41">
        <v>142</v>
      </c>
      <c r="BD41">
        <v>50</v>
      </c>
      <c r="BE41">
        <v>120</v>
      </c>
      <c r="BF41">
        <v>38</v>
      </c>
      <c r="BG41">
        <v>28</v>
      </c>
      <c r="BH41">
        <v>110</v>
      </c>
      <c r="BI41">
        <v>124</v>
      </c>
      <c r="BJ41">
        <v>30</v>
      </c>
      <c r="BK41">
        <v>108</v>
      </c>
      <c r="BL41">
        <v>24</v>
      </c>
      <c r="BM41">
        <v>88</v>
      </c>
      <c r="BN41">
        <v>2984</v>
      </c>
      <c r="BO41" s="64">
        <f t="shared" si="5"/>
        <v>96.258064516129039</v>
      </c>
      <c r="BP41">
        <f>MEDIAN(AI41:BK41)</f>
        <v>110</v>
      </c>
      <c r="BQ41">
        <f>MODE(AI41:BM41)</f>
        <v>120</v>
      </c>
      <c r="BR41">
        <f>MAX(AI41:BM41)</f>
        <v>192</v>
      </c>
      <c r="BS41" s="76">
        <f t="shared" ref="BS41" si="44">BR41</f>
        <v>192</v>
      </c>
    </row>
    <row r="42" spans="1:73" ht="13.2" x14ac:dyDescent="0.25">
      <c r="A42" s="3">
        <v>45297</v>
      </c>
      <c r="B42" s="4" t="s">
        <v>9</v>
      </c>
      <c r="C42" s="3" t="str">
        <f t="shared" si="0"/>
        <v>cogs</v>
      </c>
      <c r="D42" s="49">
        <v>8.49</v>
      </c>
      <c r="E42">
        <f t="shared" si="1"/>
        <v>2024</v>
      </c>
      <c r="F42">
        <f t="shared" si="2"/>
        <v>6</v>
      </c>
      <c r="G42">
        <f t="shared" si="3"/>
        <v>1</v>
      </c>
      <c r="H42" s="4" t="str">
        <f t="shared" si="4"/>
        <v>product 3</v>
      </c>
      <c r="I42" s="5">
        <v>103</v>
      </c>
      <c r="J42" s="5">
        <v>874.47</v>
      </c>
      <c r="AH42" s="58" t="s">
        <v>58</v>
      </c>
      <c r="AI42">
        <v>16</v>
      </c>
      <c r="AJ42">
        <v>6</v>
      </c>
      <c r="AK42">
        <v>12</v>
      </c>
      <c r="AL42">
        <v>2</v>
      </c>
      <c r="AM42">
        <v>16</v>
      </c>
      <c r="AN42">
        <v>2</v>
      </c>
      <c r="AO42">
        <v>16</v>
      </c>
      <c r="AP42">
        <v>6</v>
      </c>
      <c r="AQ42">
        <v>14</v>
      </c>
      <c r="AR42">
        <v>12</v>
      </c>
      <c r="AS42">
        <v>18</v>
      </c>
      <c r="AT42">
        <v>12</v>
      </c>
      <c r="AU42">
        <v>6</v>
      </c>
      <c r="AV42">
        <v>20</v>
      </c>
      <c r="AW42">
        <v>0</v>
      </c>
      <c r="AX42">
        <v>10</v>
      </c>
      <c r="AY42">
        <v>4</v>
      </c>
      <c r="AZ42">
        <v>12</v>
      </c>
      <c r="BA42">
        <v>16</v>
      </c>
      <c r="BB42">
        <v>14</v>
      </c>
      <c r="BC42">
        <v>12</v>
      </c>
      <c r="BD42">
        <v>6</v>
      </c>
      <c r="BE42">
        <v>12</v>
      </c>
      <c r="BF42">
        <v>10</v>
      </c>
      <c r="BG42">
        <v>4</v>
      </c>
      <c r="BH42">
        <v>12</v>
      </c>
      <c r="BI42">
        <v>10</v>
      </c>
      <c r="BJ42">
        <v>4</v>
      </c>
      <c r="BK42">
        <v>4</v>
      </c>
      <c r="BL42">
        <v>8</v>
      </c>
      <c r="BM42">
        <v>18</v>
      </c>
      <c r="BN42">
        <v>314</v>
      </c>
      <c r="BO42" s="64">
        <f t="shared" si="5"/>
        <v>10.129032258064516</v>
      </c>
      <c r="BP42">
        <f>MEDIAN(AI42:BL42)</f>
        <v>11</v>
      </c>
      <c r="BQ42">
        <f>MODE(AI42:BM42)</f>
        <v>12</v>
      </c>
      <c r="BR42">
        <f t="shared" ref="BR42:BR47" si="45">MAX(AI42:BM42)</f>
        <v>20</v>
      </c>
      <c r="BS42" s="76"/>
      <c r="BT42">
        <f t="shared" ref="BT42" si="46">BR42</f>
        <v>20</v>
      </c>
    </row>
    <row r="43" spans="1:73" ht="13.2" x14ac:dyDescent="0.25">
      <c r="A43" s="3">
        <v>45297</v>
      </c>
      <c r="B43" s="4" t="s">
        <v>10</v>
      </c>
      <c r="C43" s="3" t="str">
        <f t="shared" si="0"/>
        <v>marketing</v>
      </c>
      <c r="D43" s="50" t="s">
        <v>6</v>
      </c>
      <c r="E43">
        <f t="shared" si="1"/>
        <v>2024</v>
      </c>
      <c r="F43">
        <f t="shared" si="2"/>
        <v>6</v>
      </c>
      <c r="G43">
        <f t="shared" si="3"/>
        <v>1</v>
      </c>
      <c r="H43" s="4" t="str">
        <f t="shared" si="4"/>
        <v>N/A</v>
      </c>
      <c r="I43" s="4" t="s">
        <v>6</v>
      </c>
      <c r="J43" s="5">
        <v>100.08</v>
      </c>
      <c r="AH43" s="58" t="s">
        <v>59</v>
      </c>
      <c r="AI43">
        <v>292</v>
      </c>
      <c r="AJ43">
        <v>452</v>
      </c>
      <c r="AK43">
        <v>240</v>
      </c>
      <c r="AL43">
        <v>328</v>
      </c>
      <c r="AM43">
        <v>412</v>
      </c>
      <c r="AN43">
        <v>232</v>
      </c>
      <c r="AO43">
        <v>396</v>
      </c>
      <c r="AP43">
        <v>208</v>
      </c>
      <c r="AQ43">
        <v>92</v>
      </c>
      <c r="AR43">
        <v>8</v>
      </c>
      <c r="AS43">
        <v>332</v>
      </c>
      <c r="AT43">
        <v>394</v>
      </c>
      <c r="AU43">
        <v>318</v>
      </c>
      <c r="AV43">
        <v>188</v>
      </c>
      <c r="AW43">
        <v>430</v>
      </c>
      <c r="AX43">
        <v>28</v>
      </c>
      <c r="AY43">
        <v>314</v>
      </c>
      <c r="AZ43">
        <v>36</v>
      </c>
      <c r="BA43">
        <v>342</v>
      </c>
      <c r="BB43">
        <v>104</v>
      </c>
      <c r="BC43">
        <v>430</v>
      </c>
      <c r="BD43">
        <v>316</v>
      </c>
      <c r="BE43">
        <v>480</v>
      </c>
      <c r="BF43">
        <v>492</v>
      </c>
      <c r="BG43">
        <v>166</v>
      </c>
      <c r="BH43">
        <v>364</v>
      </c>
      <c r="BI43">
        <v>138</v>
      </c>
      <c r="BJ43">
        <v>144</v>
      </c>
      <c r="BK43">
        <v>56</v>
      </c>
      <c r="BL43">
        <v>6</v>
      </c>
      <c r="BM43">
        <v>492</v>
      </c>
      <c r="BN43">
        <v>8230</v>
      </c>
      <c r="BO43" s="64">
        <f t="shared" si="5"/>
        <v>265.48387096774195</v>
      </c>
      <c r="BP43">
        <f>MEDIAN(AI43:BL43)</f>
        <v>303</v>
      </c>
      <c r="BQ43">
        <f>MODE(AI43:BM43)</f>
        <v>430</v>
      </c>
      <c r="BR43">
        <f t="shared" si="45"/>
        <v>492</v>
      </c>
      <c r="BS43" s="76"/>
      <c r="BU43">
        <f t="shared" ref="BU43" si="47">BR43</f>
        <v>492</v>
      </c>
    </row>
    <row r="44" spans="1:73" ht="13.2" x14ac:dyDescent="0.25">
      <c r="A44" s="3">
        <v>45297</v>
      </c>
      <c r="B44" s="4" t="s">
        <v>11</v>
      </c>
      <c r="C44" s="3" t="str">
        <f t="shared" si="0"/>
        <v>net sales</v>
      </c>
      <c r="D44" s="49">
        <v>9.99</v>
      </c>
      <c r="E44">
        <f t="shared" si="1"/>
        <v>2024</v>
      </c>
      <c r="F44">
        <f t="shared" si="2"/>
        <v>6</v>
      </c>
      <c r="G44">
        <f t="shared" si="3"/>
        <v>1</v>
      </c>
      <c r="H44" s="4" t="str">
        <f t="shared" si="4"/>
        <v>product 1</v>
      </c>
      <c r="I44" s="5">
        <v>38</v>
      </c>
      <c r="J44" s="5">
        <v>379.62</v>
      </c>
      <c r="AH44" s="56">
        <v>11</v>
      </c>
      <c r="AI44">
        <v>144</v>
      </c>
      <c r="AJ44">
        <v>244</v>
      </c>
      <c r="AK44">
        <v>166</v>
      </c>
      <c r="AL44">
        <v>416</v>
      </c>
      <c r="AM44">
        <v>322</v>
      </c>
      <c r="AN44">
        <v>276</v>
      </c>
      <c r="AO44">
        <v>374</v>
      </c>
      <c r="AP44">
        <v>290</v>
      </c>
      <c r="AQ44">
        <v>196</v>
      </c>
      <c r="AR44">
        <v>100</v>
      </c>
      <c r="AS44">
        <v>458</v>
      </c>
      <c r="AT44">
        <v>532</v>
      </c>
      <c r="AU44">
        <v>156</v>
      </c>
      <c r="AV44">
        <v>98</v>
      </c>
      <c r="AW44">
        <v>218</v>
      </c>
      <c r="AX44">
        <v>196</v>
      </c>
      <c r="AY44">
        <v>158</v>
      </c>
      <c r="AZ44">
        <v>22</v>
      </c>
      <c r="BA44">
        <v>450</v>
      </c>
      <c r="BB44">
        <v>662</v>
      </c>
      <c r="BC44">
        <v>40</v>
      </c>
      <c r="BD44">
        <v>106</v>
      </c>
      <c r="BE44">
        <v>516</v>
      </c>
      <c r="BF44">
        <v>292</v>
      </c>
      <c r="BG44">
        <v>106</v>
      </c>
      <c r="BH44">
        <v>252</v>
      </c>
      <c r="BI44">
        <v>572</v>
      </c>
      <c r="BJ44">
        <v>320</v>
      </c>
      <c r="BK44">
        <v>120</v>
      </c>
      <c r="BL44">
        <v>178</v>
      </c>
      <c r="BN44">
        <v>7980</v>
      </c>
      <c r="BO44" s="64">
        <f t="shared" ref="BO44:BO47" si="48">SUM(AI44:BM44)/$BL$2</f>
        <v>266</v>
      </c>
      <c r="BS44" s="76"/>
    </row>
    <row r="45" spans="1:73" ht="13.2" x14ac:dyDescent="0.25">
      <c r="A45" s="3">
        <v>45297</v>
      </c>
      <c r="B45" s="4" t="s">
        <v>12</v>
      </c>
      <c r="C45" s="3" t="str">
        <f t="shared" si="0"/>
        <v>net sales</v>
      </c>
      <c r="D45" s="49">
        <v>24.99</v>
      </c>
      <c r="E45">
        <f t="shared" si="1"/>
        <v>2024</v>
      </c>
      <c r="F45">
        <f t="shared" si="2"/>
        <v>6</v>
      </c>
      <c r="G45">
        <f t="shared" si="3"/>
        <v>1</v>
      </c>
      <c r="H45" s="4" t="str">
        <f t="shared" si="4"/>
        <v>product 2</v>
      </c>
      <c r="I45" s="5">
        <v>8</v>
      </c>
      <c r="J45" s="5">
        <v>199.92</v>
      </c>
      <c r="AH45" s="58" t="s">
        <v>57</v>
      </c>
      <c r="AI45">
        <v>22</v>
      </c>
      <c r="AJ45">
        <v>80</v>
      </c>
      <c r="AK45">
        <v>14</v>
      </c>
      <c r="AL45">
        <v>40</v>
      </c>
      <c r="AM45">
        <v>118</v>
      </c>
      <c r="AN45">
        <v>162</v>
      </c>
      <c r="AO45">
        <v>26</v>
      </c>
      <c r="AP45">
        <v>36</v>
      </c>
      <c r="AQ45">
        <v>190</v>
      </c>
      <c r="AR45">
        <v>46</v>
      </c>
      <c r="AS45">
        <v>62</v>
      </c>
      <c r="AT45">
        <v>120</v>
      </c>
      <c r="AU45">
        <v>66</v>
      </c>
      <c r="AV45">
        <v>92</v>
      </c>
      <c r="AW45">
        <v>178</v>
      </c>
      <c r="AX45">
        <v>188</v>
      </c>
      <c r="AY45">
        <v>100</v>
      </c>
      <c r="AZ45">
        <v>12</v>
      </c>
      <c r="BA45">
        <v>56</v>
      </c>
      <c r="BB45">
        <v>190</v>
      </c>
      <c r="BC45">
        <v>28</v>
      </c>
      <c r="BD45">
        <v>54</v>
      </c>
      <c r="BE45">
        <v>70</v>
      </c>
      <c r="BF45">
        <v>60</v>
      </c>
      <c r="BG45">
        <v>60</v>
      </c>
      <c r="BH45" s="75">
        <v>198</v>
      </c>
      <c r="BI45">
        <v>72</v>
      </c>
      <c r="BJ45">
        <v>130</v>
      </c>
      <c r="BK45">
        <v>76</v>
      </c>
      <c r="BL45">
        <v>174</v>
      </c>
      <c r="BN45">
        <v>2720</v>
      </c>
      <c r="BO45" s="64">
        <f t="shared" si="48"/>
        <v>90.666666666666671</v>
      </c>
      <c r="BP45">
        <f>MEDIAN(AI45:BK45)</f>
        <v>70</v>
      </c>
      <c r="BQ45">
        <f>MODE(AI45:BM45)</f>
        <v>190</v>
      </c>
      <c r="BR45">
        <f t="shared" si="45"/>
        <v>198</v>
      </c>
      <c r="BS45" s="78">
        <f t="shared" ref="BS45" si="49">BR45</f>
        <v>198</v>
      </c>
    </row>
    <row r="46" spans="1:73" ht="13.2" x14ac:dyDescent="0.25">
      <c r="A46" s="3">
        <v>45297</v>
      </c>
      <c r="B46" s="4" t="s">
        <v>13</v>
      </c>
      <c r="C46" s="3" t="str">
        <f t="shared" si="0"/>
        <v>net sales</v>
      </c>
      <c r="D46" s="49">
        <v>12.49</v>
      </c>
      <c r="E46">
        <f t="shared" si="1"/>
        <v>2024</v>
      </c>
      <c r="F46">
        <f t="shared" si="2"/>
        <v>6</v>
      </c>
      <c r="G46">
        <f t="shared" si="3"/>
        <v>1</v>
      </c>
      <c r="H46" s="4" t="str">
        <f t="shared" si="4"/>
        <v>product 3</v>
      </c>
      <c r="I46" s="5">
        <v>103</v>
      </c>
      <c r="J46" s="5">
        <v>1286.47</v>
      </c>
      <c r="AH46" s="58" t="s">
        <v>58</v>
      </c>
      <c r="AI46">
        <v>6</v>
      </c>
      <c r="AJ46">
        <v>10</v>
      </c>
      <c r="AK46">
        <v>2</v>
      </c>
      <c r="AL46">
        <v>14</v>
      </c>
      <c r="AM46">
        <v>8</v>
      </c>
      <c r="AN46">
        <v>4</v>
      </c>
      <c r="AO46">
        <v>12</v>
      </c>
      <c r="AP46">
        <v>4</v>
      </c>
      <c r="AQ46">
        <v>6</v>
      </c>
      <c r="AR46">
        <v>12</v>
      </c>
      <c r="AS46">
        <v>18</v>
      </c>
      <c r="AT46">
        <v>8</v>
      </c>
      <c r="AU46">
        <v>18</v>
      </c>
      <c r="AV46">
        <v>6</v>
      </c>
      <c r="AW46">
        <v>12</v>
      </c>
      <c r="AX46">
        <v>2</v>
      </c>
      <c r="AY46">
        <v>4</v>
      </c>
      <c r="AZ46">
        <v>10</v>
      </c>
      <c r="BA46">
        <v>16</v>
      </c>
      <c r="BB46">
        <v>12</v>
      </c>
      <c r="BC46">
        <v>12</v>
      </c>
      <c r="BD46">
        <v>12</v>
      </c>
      <c r="BE46">
        <v>10</v>
      </c>
      <c r="BF46">
        <v>16</v>
      </c>
      <c r="BG46">
        <v>6</v>
      </c>
      <c r="BH46">
        <v>2</v>
      </c>
      <c r="BI46">
        <v>16</v>
      </c>
      <c r="BJ46">
        <v>18</v>
      </c>
      <c r="BK46">
        <v>8</v>
      </c>
      <c r="BL46">
        <v>4</v>
      </c>
      <c r="BN46">
        <v>288</v>
      </c>
      <c r="BO46" s="64">
        <f t="shared" si="48"/>
        <v>9.6</v>
      </c>
      <c r="BP46">
        <f>MEDIAN(AI46:BL46)</f>
        <v>10</v>
      </c>
      <c r="BQ46">
        <f>MODE(AI46:BM46)</f>
        <v>12</v>
      </c>
      <c r="BR46">
        <f t="shared" si="45"/>
        <v>18</v>
      </c>
      <c r="BS46" s="76"/>
      <c r="BT46">
        <f t="shared" ref="BT46" si="50">BR46</f>
        <v>18</v>
      </c>
    </row>
    <row r="47" spans="1:73" ht="13.2" x14ac:dyDescent="0.25">
      <c r="A47" s="3">
        <v>45298</v>
      </c>
      <c r="B47" s="4" t="s">
        <v>7</v>
      </c>
      <c r="C47" s="3" t="str">
        <f t="shared" si="0"/>
        <v>cogs</v>
      </c>
      <c r="D47" s="49">
        <v>5.99</v>
      </c>
      <c r="E47">
        <f t="shared" si="1"/>
        <v>2024</v>
      </c>
      <c r="F47">
        <f t="shared" si="2"/>
        <v>7</v>
      </c>
      <c r="G47">
        <f t="shared" si="3"/>
        <v>1</v>
      </c>
      <c r="H47" s="4" t="str">
        <f t="shared" si="4"/>
        <v>product 1</v>
      </c>
      <c r="I47" s="5">
        <v>85</v>
      </c>
      <c r="J47" s="5">
        <v>509.15000000000003</v>
      </c>
      <c r="AH47" s="58" t="s">
        <v>59</v>
      </c>
      <c r="AI47">
        <v>116</v>
      </c>
      <c r="AJ47">
        <v>154</v>
      </c>
      <c r="AK47">
        <v>150</v>
      </c>
      <c r="AL47">
        <v>362</v>
      </c>
      <c r="AM47">
        <v>196</v>
      </c>
      <c r="AN47">
        <v>110</v>
      </c>
      <c r="AO47">
        <v>336</v>
      </c>
      <c r="AP47">
        <v>250</v>
      </c>
      <c r="AQ47">
        <v>0</v>
      </c>
      <c r="AR47">
        <v>42</v>
      </c>
      <c r="AS47">
        <v>378</v>
      </c>
      <c r="AT47">
        <v>404</v>
      </c>
      <c r="AU47">
        <v>72</v>
      </c>
      <c r="AV47">
        <v>0</v>
      </c>
      <c r="AW47">
        <v>28</v>
      </c>
      <c r="AX47">
        <v>6</v>
      </c>
      <c r="AY47">
        <v>54</v>
      </c>
      <c r="AZ47">
        <v>0</v>
      </c>
      <c r="BA47">
        <v>378</v>
      </c>
      <c r="BB47">
        <v>460</v>
      </c>
      <c r="BC47">
        <v>0</v>
      </c>
      <c r="BD47">
        <v>40</v>
      </c>
      <c r="BE47">
        <v>436</v>
      </c>
      <c r="BF47">
        <v>216</v>
      </c>
      <c r="BG47">
        <v>40</v>
      </c>
      <c r="BH47">
        <v>52</v>
      </c>
      <c r="BI47">
        <v>484</v>
      </c>
      <c r="BJ47">
        <v>172</v>
      </c>
      <c r="BK47">
        <v>36</v>
      </c>
      <c r="BL47">
        <v>0</v>
      </c>
      <c r="BN47">
        <v>4972</v>
      </c>
      <c r="BO47" s="64">
        <f t="shared" si="48"/>
        <v>165.73333333333332</v>
      </c>
      <c r="BP47">
        <f>MEDIAN(AI47:BL47)</f>
        <v>113</v>
      </c>
      <c r="BQ47">
        <f>MODE(AI47:BM47)</f>
        <v>0</v>
      </c>
      <c r="BR47">
        <f t="shared" si="45"/>
        <v>484</v>
      </c>
      <c r="BS47" s="76"/>
      <c r="BU47">
        <f t="shared" ref="BU47" si="51">BR47</f>
        <v>484</v>
      </c>
    </row>
    <row r="48" spans="1:73" ht="13.2" x14ac:dyDescent="0.25">
      <c r="A48" s="3">
        <v>45298</v>
      </c>
      <c r="B48" s="4" t="s">
        <v>8</v>
      </c>
      <c r="C48" s="3" t="str">
        <f t="shared" si="0"/>
        <v>cogs</v>
      </c>
      <c r="D48" s="49">
        <v>16.989999999999998</v>
      </c>
      <c r="E48">
        <f t="shared" si="1"/>
        <v>2024</v>
      </c>
      <c r="F48">
        <f t="shared" si="2"/>
        <v>7</v>
      </c>
      <c r="G48">
        <f t="shared" si="3"/>
        <v>1</v>
      </c>
      <c r="H48" s="4" t="str">
        <f t="shared" si="4"/>
        <v>product 2</v>
      </c>
      <c r="I48" s="5">
        <v>4</v>
      </c>
      <c r="J48" s="5">
        <v>67.959999999999994</v>
      </c>
      <c r="AH48" s="56">
        <v>12</v>
      </c>
      <c r="AI48">
        <v>34</v>
      </c>
      <c r="AJ48">
        <v>308</v>
      </c>
      <c r="AK48">
        <v>184</v>
      </c>
      <c r="AL48">
        <v>500</v>
      </c>
      <c r="AM48">
        <v>210</v>
      </c>
      <c r="AN48">
        <v>196</v>
      </c>
      <c r="AO48">
        <v>380</v>
      </c>
      <c r="AP48">
        <v>488</v>
      </c>
      <c r="AQ48">
        <v>518</v>
      </c>
      <c r="AR48">
        <v>66</v>
      </c>
      <c r="AS48">
        <v>496</v>
      </c>
      <c r="AT48">
        <v>166</v>
      </c>
      <c r="AU48">
        <v>494</v>
      </c>
      <c r="AV48">
        <v>140</v>
      </c>
      <c r="AW48">
        <v>590</v>
      </c>
      <c r="AX48">
        <v>506</v>
      </c>
      <c r="AY48">
        <v>368</v>
      </c>
      <c r="AZ48">
        <v>454</v>
      </c>
      <c r="BA48">
        <v>130</v>
      </c>
      <c r="BB48">
        <v>196</v>
      </c>
      <c r="BC48">
        <v>478</v>
      </c>
      <c r="BD48">
        <v>574</v>
      </c>
      <c r="BE48">
        <v>192</v>
      </c>
      <c r="BF48">
        <v>284</v>
      </c>
      <c r="BG48">
        <v>356</v>
      </c>
      <c r="BH48">
        <v>394</v>
      </c>
      <c r="BI48">
        <v>524</v>
      </c>
      <c r="BJ48">
        <v>480</v>
      </c>
      <c r="BK48">
        <v>330</v>
      </c>
      <c r="BL48">
        <v>332</v>
      </c>
      <c r="BM48">
        <v>198</v>
      </c>
      <c r="BN48">
        <v>10566</v>
      </c>
      <c r="BO48" s="64">
        <f t="shared" si="5"/>
        <v>340.83870967741933</v>
      </c>
      <c r="BS48" s="76"/>
    </row>
    <row r="49" spans="1:73" ht="13.2" x14ac:dyDescent="0.25">
      <c r="A49" s="3">
        <v>45298</v>
      </c>
      <c r="B49" s="4" t="s">
        <v>9</v>
      </c>
      <c r="C49" s="3" t="str">
        <f t="shared" si="0"/>
        <v>cogs</v>
      </c>
      <c r="D49" s="49">
        <v>8.49</v>
      </c>
      <c r="E49">
        <f t="shared" si="1"/>
        <v>2024</v>
      </c>
      <c r="F49">
        <f t="shared" si="2"/>
        <v>7</v>
      </c>
      <c r="G49">
        <f t="shared" si="3"/>
        <v>1</v>
      </c>
      <c r="H49" s="4" t="str">
        <f t="shared" si="4"/>
        <v>product 3</v>
      </c>
      <c r="I49" s="5">
        <v>73</v>
      </c>
      <c r="J49" s="5">
        <v>619.77</v>
      </c>
      <c r="AH49" s="58" t="s">
        <v>57</v>
      </c>
      <c r="AI49">
        <v>26</v>
      </c>
      <c r="AJ49">
        <v>50</v>
      </c>
      <c r="AK49">
        <v>162</v>
      </c>
      <c r="AL49">
        <v>14</v>
      </c>
      <c r="AM49">
        <v>104</v>
      </c>
      <c r="AN49">
        <v>182</v>
      </c>
      <c r="AO49">
        <v>50</v>
      </c>
      <c r="AP49">
        <v>82</v>
      </c>
      <c r="AQ49">
        <v>116</v>
      </c>
      <c r="AR49">
        <v>56</v>
      </c>
      <c r="AS49">
        <v>92</v>
      </c>
      <c r="AT49">
        <v>26</v>
      </c>
      <c r="AU49">
        <v>14</v>
      </c>
      <c r="AV49">
        <v>44</v>
      </c>
      <c r="AW49">
        <v>160</v>
      </c>
      <c r="AX49">
        <v>30</v>
      </c>
      <c r="AY49">
        <v>176</v>
      </c>
      <c r="AZ49">
        <v>84</v>
      </c>
      <c r="BA49">
        <v>14</v>
      </c>
      <c r="BB49">
        <v>70</v>
      </c>
      <c r="BC49">
        <v>120</v>
      </c>
      <c r="BD49">
        <v>100</v>
      </c>
      <c r="BE49">
        <v>124</v>
      </c>
      <c r="BF49">
        <v>138</v>
      </c>
      <c r="BG49">
        <v>62</v>
      </c>
      <c r="BH49">
        <v>188</v>
      </c>
      <c r="BI49">
        <v>58</v>
      </c>
      <c r="BJ49">
        <v>110</v>
      </c>
      <c r="BK49">
        <v>20</v>
      </c>
      <c r="BL49">
        <v>186</v>
      </c>
      <c r="BM49">
        <v>162</v>
      </c>
      <c r="BN49">
        <v>2820</v>
      </c>
      <c r="BO49" s="64">
        <f t="shared" si="5"/>
        <v>90.967741935483872</v>
      </c>
      <c r="BP49">
        <f>MEDIAN(AI49:BK49)</f>
        <v>82</v>
      </c>
      <c r="BQ49">
        <f>MODE(AI49:BM49)</f>
        <v>14</v>
      </c>
      <c r="BR49">
        <f t="shared" ref="BR49:BR51" si="52">MAX(AI49:BM49)</f>
        <v>188</v>
      </c>
      <c r="BS49" s="76">
        <f t="shared" ref="BS49" si="53">BR49</f>
        <v>188</v>
      </c>
    </row>
    <row r="50" spans="1:73" ht="13.2" x14ac:dyDescent="0.25">
      <c r="A50" s="3">
        <v>45298</v>
      </c>
      <c r="B50" s="4" t="s">
        <v>10</v>
      </c>
      <c r="C50" s="3" t="str">
        <f t="shared" si="0"/>
        <v>marketing</v>
      </c>
      <c r="D50" s="50" t="s">
        <v>6</v>
      </c>
      <c r="E50">
        <f t="shared" si="1"/>
        <v>2024</v>
      </c>
      <c r="F50">
        <f t="shared" si="2"/>
        <v>7</v>
      </c>
      <c r="G50">
        <f t="shared" si="3"/>
        <v>1</v>
      </c>
      <c r="H50" s="4" t="str">
        <f t="shared" si="4"/>
        <v>N/A</v>
      </c>
      <c r="I50" s="4" t="s">
        <v>6</v>
      </c>
      <c r="J50" s="5">
        <v>100.01</v>
      </c>
      <c r="AH50" s="58" t="s">
        <v>58</v>
      </c>
      <c r="AI50">
        <v>8</v>
      </c>
      <c r="AJ50">
        <v>14</v>
      </c>
      <c r="AK50">
        <v>6</v>
      </c>
      <c r="AL50">
        <v>14</v>
      </c>
      <c r="AM50">
        <v>14</v>
      </c>
      <c r="AN50">
        <v>10</v>
      </c>
      <c r="AO50">
        <v>6</v>
      </c>
      <c r="AP50">
        <v>16</v>
      </c>
      <c r="AQ50">
        <v>0</v>
      </c>
      <c r="AR50">
        <v>10</v>
      </c>
      <c r="AS50">
        <v>2</v>
      </c>
      <c r="AT50">
        <v>10</v>
      </c>
      <c r="AU50">
        <v>8</v>
      </c>
      <c r="AV50">
        <v>2</v>
      </c>
      <c r="AW50">
        <v>20</v>
      </c>
      <c r="AX50">
        <v>8</v>
      </c>
      <c r="AY50">
        <v>10</v>
      </c>
      <c r="AZ50">
        <v>14</v>
      </c>
      <c r="BA50">
        <v>12</v>
      </c>
      <c r="BB50">
        <v>6</v>
      </c>
      <c r="BC50">
        <v>18</v>
      </c>
      <c r="BD50">
        <v>12</v>
      </c>
      <c r="BE50" s="75">
        <v>20</v>
      </c>
      <c r="BF50">
        <v>10</v>
      </c>
      <c r="BG50">
        <v>6</v>
      </c>
      <c r="BH50">
        <v>16</v>
      </c>
      <c r="BI50">
        <v>4</v>
      </c>
      <c r="BJ50">
        <v>18</v>
      </c>
      <c r="BK50">
        <v>8</v>
      </c>
      <c r="BL50" s="75">
        <v>20</v>
      </c>
      <c r="BM50">
        <v>4</v>
      </c>
      <c r="BN50">
        <v>326</v>
      </c>
      <c r="BO50" s="64">
        <f t="shared" si="5"/>
        <v>10.516129032258064</v>
      </c>
      <c r="BP50">
        <f>MEDIAN(AI50:BL50)</f>
        <v>10</v>
      </c>
      <c r="BQ50">
        <f>MODE(AI50:BM50)</f>
        <v>10</v>
      </c>
      <c r="BR50">
        <f t="shared" si="52"/>
        <v>20</v>
      </c>
      <c r="BS50" s="76"/>
      <c r="BT50">
        <f t="shared" ref="BT50" si="54">BR50</f>
        <v>20</v>
      </c>
    </row>
    <row r="51" spans="1:73" ht="13.2" x14ac:dyDescent="0.25">
      <c r="A51" s="3">
        <v>45298</v>
      </c>
      <c r="B51" s="4" t="s">
        <v>11</v>
      </c>
      <c r="C51" s="3" t="str">
        <f t="shared" si="0"/>
        <v>net sales</v>
      </c>
      <c r="D51" s="49">
        <v>9.99</v>
      </c>
      <c r="E51">
        <f t="shared" si="1"/>
        <v>2024</v>
      </c>
      <c r="F51">
        <f t="shared" si="2"/>
        <v>7</v>
      </c>
      <c r="G51">
        <f t="shared" si="3"/>
        <v>1</v>
      </c>
      <c r="H51" s="4" t="str">
        <f t="shared" si="4"/>
        <v>product 1</v>
      </c>
      <c r="I51" s="5">
        <v>85</v>
      </c>
      <c r="J51" s="5">
        <v>849.15</v>
      </c>
      <c r="AH51" s="58" t="s">
        <v>59</v>
      </c>
      <c r="AI51">
        <v>0</v>
      </c>
      <c r="AJ51">
        <v>244</v>
      </c>
      <c r="AK51">
        <v>16</v>
      </c>
      <c r="AL51">
        <v>472</v>
      </c>
      <c r="AM51">
        <v>92</v>
      </c>
      <c r="AN51">
        <v>4</v>
      </c>
      <c r="AO51">
        <v>324</v>
      </c>
      <c r="AP51">
        <v>390</v>
      </c>
      <c r="AQ51">
        <v>402</v>
      </c>
      <c r="AR51">
        <v>0</v>
      </c>
      <c r="AS51">
        <v>402</v>
      </c>
      <c r="AT51">
        <v>130</v>
      </c>
      <c r="AU51">
        <v>472</v>
      </c>
      <c r="AV51">
        <v>94</v>
      </c>
      <c r="AW51">
        <v>410</v>
      </c>
      <c r="AX51">
        <v>468</v>
      </c>
      <c r="AY51">
        <v>182</v>
      </c>
      <c r="AZ51">
        <v>356</v>
      </c>
      <c r="BA51">
        <v>104</v>
      </c>
      <c r="BB51">
        <v>120</v>
      </c>
      <c r="BC51">
        <v>340</v>
      </c>
      <c r="BD51">
        <v>462</v>
      </c>
      <c r="BE51">
        <v>48</v>
      </c>
      <c r="BF51">
        <v>136</v>
      </c>
      <c r="BG51">
        <v>288</v>
      </c>
      <c r="BH51">
        <v>190</v>
      </c>
      <c r="BI51">
        <v>462</v>
      </c>
      <c r="BJ51">
        <v>352</v>
      </c>
      <c r="BK51">
        <v>302</v>
      </c>
      <c r="BL51">
        <v>126</v>
      </c>
      <c r="BM51">
        <v>32</v>
      </c>
      <c r="BN51">
        <v>7420</v>
      </c>
      <c r="BO51" s="64">
        <f t="shared" si="5"/>
        <v>239.35483870967741</v>
      </c>
      <c r="BP51">
        <f>MEDIAN(AI51:BL51)</f>
        <v>266</v>
      </c>
      <c r="BQ51">
        <f>MODE(AI51:BM51)</f>
        <v>0</v>
      </c>
      <c r="BR51">
        <f t="shared" si="52"/>
        <v>472</v>
      </c>
      <c r="BS51" s="76"/>
      <c r="BU51">
        <f t="shared" ref="BU51" si="55">BR51</f>
        <v>472</v>
      </c>
    </row>
    <row r="52" spans="1:73" ht="13.2" x14ac:dyDescent="0.25">
      <c r="A52" s="3">
        <v>45298</v>
      </c>
      <c r="B52" s="4" t="s">
        <v>12</v>
      </c>
      <c r="C52" s="3" t="str">
        <f t="shared" si="0"/>
        <v>net sales</v>
      </c>
      <c r="D52" s="49">
        <v>24.99</v>
      </c>
      <c r="E52">
        <f t="shared" si="1"/>
        <v>2024</v>
      </c>
      <c r="F52">
        <f t="shared" si="2"/>
        <v>7</v>
      </c>
      <c r="G52">
        <f t="shared" si="3"/>
        <v>1</v>
      </c>
      <c r="H52" s="4" t="str">
        <f t="shared" si="4"/>
        <v>product 2</v>
      </c>
      <c r="I52" s="5">
        <v>4</v>
      </c>
      <c r="J52" s="5">
        <v>99.96</v>
      </c>
      <c r="AH52" s="55">
        <v>2025</v>
      </c>
      <c r="AI52">
        <v>4038</v>
      </c>
      <c r="AJ52">
        <v>5086</v>
      </c>
      <c r="AK52">
        <v>3468</v>
      </c>
      <c r="AL52">
        <v>3302</v>
      </c>
      <c r="AM52">
        <v>4216</v>
      </c>
      <c r="AN52">
        <v>4366</v>
      </c>
      <c r="AO52">
        <v>3700</v>
      </c>
      <c r="AP52">
        <v>4552</v>
      </c>
      <c r="AQ52">
        <v>3862</v>
      </c>
      <c r="AR52">
        <v>3572</v>
      </c>
      <c r="AS52">
        <v>4016</v>
      </c>
      <c r="AT52">
        <v>4318</v>
      </c>
      <c r="AU52">
        <v>3242</v>
      </c>
      <c r="AV52">
        <v>3462</v>
      </c>
      <c r="AW52">
        <v>4190</v>
      </c>
      <c r="AX52">
        <v>4694</v>
      </c>
      <c r="AY52">
        <v>5078</v>
      </c>
      <c r="AZ52">
        <v>5510</v>
      </c>
      <c r="BA52">
        <v>4094</v>
      </c>
      <c r="BB52">
        <v>3206</v>
      </c>
      <c r="BC52">
        <v>4924</v>
      </c>
      <c r="BD52">
        <v>4790</v>
      </c>
      <c r="BE52">
        <v>3964</v>
      </c>
      <c r="BF52">
        <v>5102</v>
      </c>
      <c r="BG52">
        <v>4458</v>
      </c>
      <c r="BH52">
        <v>4822</v>
      </c>
      <c r="BI52">
        <v>3868</v>
      </c>
      <c r="BJ52">
        <v>4582</v>
      </c>
      <c r="BK52">
        <v>4480</v>
      </c>
      <c r="BL52">
        <v>3790</v>
      </c>
      <c r="BM52">
        <v>2762</v>
      </c>
      <c r="BN52">
        <v>129514</v>
      </c>
      <c r="BS52" s="78">
        <f>MAX(BS5:BS51)</f>
        <v>198</v>
      </c>
      <c r="BT52">
        <f t="shared" ref="BT52:BU52" si="56">MAX(BT5:BT51)</f>
        <v>20</v>
      </c>
      <c r="BU52" s="75">
        <f t="shared" si="56"/>
        <v>498</v>
      </c>
    </row>
    <row r="53" spans="1:73" ht="13.2" x14ac:dyDescent="0.25">
      <c r="A53" s="3">
        <v>45298</v>
      </c>
      <c r="B53" s="4" t="s">
        <v>13</v>
      </c>
      <c r="C53" s="3" t="str">
        <f t="shared" si="0"/>
        <v>net sales</v>
      </c>
      <c r="D53" s="49">
        <v>12.49</v>
      </c>
      <c r="E53">
        <f t="shared" si="1"/>
        <v>2024</v>
      </c>
      <c r="F53">
        <f t="shared" si="2"/>
        <v>7</v>
      </c>
      <c r="G53">
        <f t="shared" si="3"/>
        <v>1</v>
      </c>
      <c r="H53" s="4" t="str">
        <f t="shared" si="4"/>
        <v>product 3</v>
      </c>
      <c r="I53" s="5">
        <v>73</v>
      </c>
      <c r="J53" s="5">
        <v>911.77</v>
      </c>
      <c r="AH53" s="56">
        <v>1</v>
      </c>
      <c r="AI53">
        <v>310</v>
      </c>
      <c r="AJ53">
        <v>468</v>
      </c>
      <c r="AK53">
        <v>388</v>
      </c>
      <c r="AL53">
        <v>130</v>
      </c>
      <c r="AM53">
        <v>528</v>
      </c>
      <c r="AN53">
        <v>576</v>
      </c>
      <c r="AO53">
        <v>398</v>
      </c>
      <c r="AP53">
        <v>278</v>
      </c>
      <c r="AQ53">
        <v>208</v>
      </c>
      <c r="AR53">
        <v>78</v>
      </c>
      <c r="AS53">
        <v>376</v>
      </c>
      <c r="AT53">
        <v>332</v>
      </c>
      <c r="AU53">
        <v>330</v>
      </c>
      <c r="AV53">
        <v>352</v>
      </c>
      <c r="AW53">
        <v>388</v>
      </c>
      <c r="AX53">
        <v>122</v>
      </c>
      <c r="AY53">
        <v>396</v>
      </c>
      <c r="AZ53">
        <v>332</v>
      </c>
      <c r="BA53">
        <v>410</v>
      </c>
      <c r="BB53">
        <v>98</v>
      </c>
      <c r="BC53">
        <v>664</v>
      </c>
      <c r="BD53">
        <v>482</v>
      </c>
      <c r="BE53">
        <v>596</v>
      </c>
      <c r="BF53">
        <v>434</v>
      </c>
      <c r="BG53">
        <v>158</v>
      </c>
      <c r="BH53">
        <v>560</v>
      </c>
      <c r="BI53">
        <v>98</v>
      </c>
      <c r="BJ53">
        <v>106</v>
      </c>
      <c r="BK53">
        <v>478</v>
      </c>
      <c r="BL53">
        <v>58</v>
      </c>
      <c r="BM53">
        <v>248</v>
      </c>
      <c r="BN53">
        <v>10380</v>
      </c>
      <c r="BO53" s="64">
        <f t="shared" si="5"/>
        <v>334.83870967741933</v>
      </c>
      <c r="BS53" s="77"/>
    </row>
    <row r="54" spans="1:73" ht="13.2" x14ac:dyDescent="0.25">
      <c r="A54" s="3">
        <v>45299</v>
      </c>
      <c r="B54" s="4" t="s">
        <v>7</v>
      </c>
      <c r="C54" s="3" t="str">
        <f t="shared" si="0"/>
        <v>cogs</v>
      </c>
      <c r="D54" s="49">
        <v>5.99</v>
      </c>
      <c r="E54">
        <f t="shared" si="1"/>
        <v>2024</v>
      </c>
      <c r="F54">
        <f t="shared" si="2"/>
        <v>8</v>
      </c>
      <c r="G54">
        <f t="shared" si="3"/>
        <v>1</v>
      </c>
      <c r="H54" s="4" t="str">
        <f t="shared" si="4"/>
        <v>product 1</v>
      </c>
      <c r="I54" s="5">
        <v>9</v>
      </c>
      <c r="J54" s="5">
        <v>53.910000000000004</v>
      </c>
      <c r="AH54" s="58" t="s">
        <v>57</v>
      </c>
      <c r="AI54">
        <v>116</v>
      </c>
      <c r="AJ54">
        <v>120</v>
      </c>
      <c r="AK54">
        <v>52</v>
      </c>
      <c r="AL54">
        <v>8</v>
      </c>
      <c r="AM54">
        <v>190</v>
      </c>
      <c r="AN54">
        <v>144</v>
      </c>
      <c r="AO54">
        <v>186</v>
      </c>
      <c r="AP54">
        <v>104</v>
      </c>
      <c r="AQ54">
        <v>108</v>
      </c>
      <c r="AR54">
        <v>20</v>
      </c>
      <c r="AS54">
        <v>0</v>
      </c>
      <c r="AT54">
        <v>56</v>
      </c>
      <c r="AU54">
        <v>186</v>
      </c>
      <c r="AV54">
        <v>88</v>
      </c>
      <c r="AW54">
        <v>116</v>
      </c>
      <c r="AX54">
        <v>28</v>
      </c>
      <c r="AY54">
        <v>120</v>
      </c>
      <c r="AZ54">
        <v>2</v>
      </c>
      <c r="BA54">
        <v>74</v>
      </c>
      <c r="BB54">
        <v>62</v>
      </c>
      <c r="BC54">
        <v>180</v>
      </c>
      <c r="BD54">
        <v>112</v>
      </c>
      <c r="BE54">
        <v>116</v>
      </c>
      <c r="BF54">
        <v>4</v>
      </c>
      <c r="BG54">
        <v>140</v>
      </c>
      <c r="BH54">
        <v>178</v>
      </c>
      <c r="BI54">
        <v>64</v>
      </c>
      <c r="BJ54">
        <v>106</v>
      </c>
      <c r="BK54">
        <v>92</v>
      </c>
      <c r="BL54">
        <v>14</v>
      </c>
      <c r="BM54">
        <v>108</v>
      </c>
      <c r="BN54">
        <v>2894</v>
      </c>
      <c r="BO54" s="64">
        <f t="shared" si="5"/>
        <v>93.354838709677423</v>
      </c>
      <c r="BQ54">
        <f>MODE(AI54:BM54)</f>
        <v>116</v>
      </c>
      <c r="BR54">
        <f t="shared" ref="BR54:BR98" si="57">MAX(AI54:BM54)</f>
        <v>190</v>
      </c>
      <c r="BS54" s="77">
        <f>BR54</f>
        <v>190</v>
      </c>
    </row>
    <row r="55" spans="1:73" ht="13.2" x14ac:dyDescent="0.25">
      <c r="A55" s="3">
        <v>45299</v>
      </c>
      <c r="B55" s="4" t="s">
        <v>8</v>
      </c>
      <c r="C55" s="3" t="str">
        <f t="shared" si="0"/>
        <v>cogs</v>
      </c>
      <c r="D55" s="49">
        <v>16.989999999999998</v>
      </c>
      <c r="E55">
        <f t="shared" si="1"/>
        <v>2024</v>
      </c>
      <c r="F55">
        <f t="shared" si="2"/>
        <v>8</v>
      </c>
      <c r="G55">
        <f t="shared" si="3"/>
        <v>1</v>
      </c>
      <c r="H55" s="4" t="str">
        <f t="shared" si="4"/>
        <v>product 2</v>
      </c>
      <c r="I55" s="5">
        <v>7</v>
      </c>
      <c r="J55" s="5">
        <v>118.92999999999999</v>
      </c>
      <c r="AH55" s="58" t="s">
        <v>58</v>
      </c>
      <c r="AI55">
        <v>14</v>
      </c>
      <c r="AJ55">
        <v>6</v>
      </c>
      <c r="AK55">
        <v>8</v>
      </c>
      <c r="AL55">
        <v>10</v>
      </c>
      <c r="AM55">
        <v>10</v>
      </c>
      <c r="AN55">
        <v>12</v>
      </c>
      <c r="AO55">
        <v>14</v>
      </c>
      <c r="AP55">
        <v>16</v>
      </c>
      <c r="AQ55">
        <v>16</v>
      </c>
      <c r="AR55">
        <v>14</v>
      </c>
      <c r="AS55">
        <v>12</v>
      </c>
      <c r="AT55">
        <v>0</v>
      </c>
      <c r="AU55">
        <v>0</v>
      </c>
      <c r="AV55">
        <v>18</v>
      </c>
      <c r="AW55">
        <v>0</v>
      </c>
      <c r="AX55">
        <v>10</v>
      </c>
      <c r="AY55">
        <v>10</v>
      </c>
      <c r="AZ55">
        <v>16</v>
      </c>
      <c r="BA55" s="59">
        <v>18</v>
      </c>
      <c r="BB55" s="59">
        <v>18</v>
      </c>
      <c r="BC55">
        <v>10</v>
      </c>
      <c r="BD55">
        <v>0</v>
      </c>
      <c r="BE55">
        <v>14</v>
      </c>
      <c r="BF55">
        <v>0</v>
      </c>
      <c r="BG55">
        <v>2</v>
      </c>
      <c r="BH55" s="59">
        <v>18</v>
      </c>
      <c r="BI55">
        <v>0</v>
      </c>
      <c r="BJ55">
        <v>0</v>
      </c>
      <c r="BK55">
        <v>8</v>
      </c>
      <c r="BL55">
        <v>12</v>
      </c>
      <c r="BM55">
        <v>12</v>
      </c>
      <c r="BN55">
        <v>298</v>
      </c>
      <c r="BO55" s="64">
        <f t="shared" si="5"/>
        <v>9.612903225806452</v>
      </c>
      <c r="BQ55">
        <f>MODE(AI55:BM55)</f>
        <v>0</v>
      </c>
      <c r="BR55">
        <f t="shared" si="57"/>
        <v>18</v>
      </c>
      <c r="BS55" s="77"/>
      <c r="BT55">
        <f>BR55</f>
        <v>18</v>
      </c>
    </row>
    <row r="56" spans="1:73" ht="13.2" x14ac:dyDescent="0.25">
      <c r="A56" s="3">
        <v>45299</v>
      </c>
      <c r="B56" s="4" t="s">
        <v>9</v>
      </c>
      <c r="C56" s="3" t="str">
        <f t="shared" si="0"/>
        <v>cogs</v>
      </c>
      <c r="D56" s="49">
        <v>8.49</v>
      </c>
      <c r="E56">
        <f t="shared" si="1"/>
        <v>2024</v>
      </c>
      <c r="F56">
        <f t="shared" si="2"/>
        <v>8</v>
      </c>
      <c r="G56">
        <f t="shared" si="3"/>
        <v>1</v>
      </c>
      <c r="H56" s="4" t="str">
        <f t="shared" si="4"/>
        <v>product 3</v>
      </c>
      <c r="I56" s="5">
        <v>249</v>
      </c>
      <c r="J56" s="5">
        <v>2114.0100000000002</v>
      </c>
      <c r="AH56" s="58" t="s">
        <v>59</v>
      </c>
      <c r="AI56">
        <v>180</v>
      </c>
      <c r="AJ56">
        <v>342</v>
      </c>
      <c r="AK56">
        <v>328</v>
      </c>
      <c r="AL56">
        <v>112</v>
      </c>
      <c r="AM56">
        <v>328</v>
      </c>
      <c r="AN56">
        <v>420</v>
      </c>
      <c r="AO56">
        <v>198</v>
      </c>
      <c r="AP56">
        <v>158</v>
      </c>
      <c r="AQ56">
        <v>84</v>
      </c>
      <c r="AR56">
        <v>44</v>
      </c>
      <c r="AS56">
        <v>364</v>
      </c>
      <c r="AT56">
        <v>276</v>
      </c>
      <c r="AU56">
        <v>144</v>
      </c>
      <c r="AV56">
        <v>246</v>
      </c>
      <c r="AW56">
        <v>272</v>
      </c>
      <c r="AX56">
        <v>84</v>
      </c>
      <c r="AY56">
        <v>266</v>
      </c>
      <c r="AZ56">
        <v>314</v>
      </c>
      <c r="BA56">
        <v>318</v>
      </c>
      <c r="BB56">
        <v>18</v>
      </c>
      <c r="BC56">
        <v>474</v>
      </c>
      <c r="BD56">
        <v>370</v>
      </c>
      <c r="BE56">
        <v>466</v>
      </c>
      <c r="BF56">
        <v>430</v>
      </c>
      <c r="BG56">
        <v>16</v>
      </c>
      <c r="BH56">
        <v>364</v>
      </c>
      <c r="BI56">
        <v>34</v>
      </c>
      <c r="BJ56">
        <v>0</v>
      </c>
      <c r="BK56">
        <v>378</v>
      </c>
      <c r="BL56">
        <v>32</v>
      </c>
      <c r="BM56">
        <v>128</v>
      </c>
      <c r="BN56">
        <v>7188</v>
      </c>
      <c r="BO56" s="64">
        <f t="shared" si="5"/>
        <v>231.87096774193549</v>
      </c>
      <c r="BQ56">
        <f>MODE(AI56:BM56)</f>
        <v>328</v>
      </c>
      <c r="BR56">
        <f t="shared" ref="BR56:BR100" si="58">MAX(AI56:BM56)</f>
        <v>474</v>
      </c>
      <c r="BS56" s="77"/>
      <c r="BU56">
        <f>BR56</f>
        <v>474</v>
      </c>
    </row>
    <row r="57" spans="1:73" ht="13.2" x14ac:dyDescent="0.25">
      <c r="A57" s="3">
        <v>45299</v>
      </c>
      <c r="B57" s="4" t="s">
        <v>10</v>
      </c>
      <c r="C57" s="3" t="str">
        <f t="shared" si="0"/>
        <v>marketing</v>
      </c>
      <c r="D57" s="50" t="s">
        <v>6</v>
      </c>
      <c r="E57">
        <f t="shared" si="1"/>
        <v>2024</v>
      </c>
      <c r="F57">
        <f t="shared" si="2"/>
        <v>8</v>
      </c>
      <c r="G57">
        <f t="shared" si="3"/>
        <v>1</v>
      </c>
      <c r="H57" s="4" t="str">
        <f t="shared" si="4"/>
        <v>N/A</v>
      </c>
      <c r="I57" s="4" t="s">
        <v>6</v>
      </c>
      <c r="J57" s="5">
        <v>99.92</v>
      </c>
      <c r="AH57" s="56">
        <v>2</v>
      </c>
      <c r="AI57">
        <v>242</v>
      </c>
      <c r="AJ57">
        <v>454</v>
      </c>
      <c r="AK57">
        <v>266</v>
      </c>
      <c r="AL57">
        <v>130</v>
      </c>
      <c r="AM57">
        <v>126</v>
      </c>
      <c r="AN57">
        <v>500</v>
      </c>
      <c r="AO57">
        <v>134</v>
      </c>
      <c r="AP57">
        <v>364</v>
      </c>
      <c r="AQ57">
        <v>186</v>
      </c>
      <c r="AR57">
        <v>270</v>
      </c>
      <c r="AS57">
        <v>156</v>
      </c>
      <c r="AT57">
        <v>332</v>
      </c>
      <c r="AU57">
        <v>570</v>
      </c>
      <c r="AV57">
        <v>154</v>
      </c>
      <c r="AW57">
        <v>164</v>
      </c>
      <c r="AX57">
        <v>518</v>
      </c>
      <c r="AY57">
        <v>470</v>
      </c>
      <c r="AZ57">
        <v>370</v>
      </c>
      <c r="BA57">
        <v>398</v>
      </c>
      <c r="BB57">
        <v>424</v>
      </c>
      <c r="BC57">
        <v>312</v>
      </c>
      <c r="BD57">
        <v>408</v>
      </c>
      <c r="BE57">
        <v>206</v>
      </c>
      <c r="BF57">
        <v>382</v>
      </c>
      <c r="BG57">
        <v>224</v>
      </c>
      <c r="BH57">
        <v>334</v>
      </c>
      <c r="BI57">
        <v>100</v>
      </c>
      <c r="BJ57">
        <v>162</v>
      </c>
      <c r="BN57">
        <v>8356</v>
      </c>
      <c r="BO57" s="64">
        <f>SUM(AI57:BM57)/$BJ$2</f>
        <v>298.42857142857144</v>
      </c>
      <c r="BS57" s="77"/>
    </row>
    <row r="58" spans="1:73" ht="13.2" x14ac:dyDescent="0.25">
      <c r="A58" s="3">
        <v>45299</v>
      </c>
      <c r="B58" s="4" t="s">
        <v>11</v>
      </c>
      <c r="C58" s="3" t="str">
        <f t="shared" si="0"/>
        <v>net sales</v>
      </c>
      <c r="D58" s="49">
        <v>9.99</v>
      </c>
      <c r="E58">
        <f t="shared" si="1"/>
        <v>2024</v>
      </c>
      <c r="F58">
        <f t="shared" si="2"/>
        <v>8</v>
      </c>
      <c r="G58">
        <f t="shared" si="3"/>
        <v>1</v>
      </c>
      <c r="H58" s="4" t="str">
        <f t="shared" si="4"/>
        <v>product 1</v>
      </c>
      <c r="I58" s="5">
        <v>9</v>
      </c>
      <c r="J58" s="5">
        <v>89.91</v>
      </c>
      <c r="AH58" s="58" t="s">
        <v>57</v>
      </c>
      <c r="AI58">
        <v>46</v>
      </c>
      <c r="AJ58">
        <v>164</v>
      </c>
      <c r="AK58">
        <v>76</v>
      </c>
      <c r="AL58">
        <v>24</v>
      </c>
      <c r="AM58">
        <v>110</v>
      </c>
      <c r="AN58">
        <v>76</v>
      </c>
      <c r="AO58">
        <v>16</v>
      </c>
      <c r="AP58">
        <v>10</v>
      </c>
      <c r="AQ58">
        <v>164</v>
      </c>
      <c r="AR58">
        <v>94</v>
      </c>
      <c r="AS58">
        <v>144</v>
      </c>
      <c r="AT58">
        <v>64</v>
      </c>
      <c r="AU58">
        <v>166</v>
      </c>
      <c r="AV58">
        <v>18</v>
      </c>
      <c r="AW58">
        <v>152</v>
      </c>
      <c r="AX58">
        <v>14</v>
      </c>
      <c r="AY58">
        <v>84</v>
      </c>
      <c r="AZ58">
        <v>38</v>
      </c>
      <c r="BA58">
        <v>86</v>
      </c>
      <c r="BB58">
        <v>42</v>
      </c>
      <c r="BC58">
        <v>60</v>
      </c>
      <c r="BD58">
        <v>142</v>
      </c>
      <c r="BE58">
        <v>172</v>
      </c>
      <c r="BF58">
        <v>70</v>
      </c>
      <c r="BG58">
        <v>68</v>
      </c>
      <c r="BH58">
        <v>88</v>
      </c>
      <c r="BI58">
        <v>94</v>
      </c>
      <c r="BJ58">
        <v>56</v>
      </c>
      <c r="BN58">
        <v>2338</v>
      </c>
      <c r="BO58" s="64">
        <f t="shared" ref="BO58:BO60" si="59">SUM(AI58:BM58)/$BJ$2</f>
        <v>83.5</v>
      </c>
      <c r="BP58">
        <f>MEDIAN(AI58:BK58)</f>
        <v>76</v>
      </c>
      <c r="BQ58">
        <f>MODE(AI58:BM58)</f>
        <v>164</v>
      </c>
      <c r="BR58">
        <f t="shared" si="58"/>
        <v>172</v>
      </c>
      <c r="BS58" s="77">
        <f t="shared" ref="BS58" si="60">BR58</f>
        <v>172</v>
      </c>
    </row>
    <row r="59" spans="1:73" ht="13.2" x14ac:dyDescent="0.25">
      <c r="A59" s="3">
        <v>45299</v>
      </c>
      <c r="B59" s="4" t="s">
        <v>12</v>
      </c>
      <c r="C59" s="3" t="str">
        <f t="shared" si="0"/>
        <v>net sales</v>
      </c>
      <c r="D59" s="49">
        <v>24.99</v>
      </c>
      <c r="E59">
        <f t="shared" si="1"/>
        <v>2024</v>
      </c>
      <c r="F59">
        <f t="shared" si="2"/>
        <v>8</v>
      </c>
      <c r="G59">
        <f t="shared" si="3"/>
        <v>1</v>
      </c>
      <c r="H59" s="4" t="str">
        <f t="shared" si="4"/>
        <v>product 2</v>
      </c>
      <c r="I59" s="5">
        <v>7</v>
      </c>
      <c r="J59" s="5">
        <v>174.92999999999998</v>
      </c>
      <c r="AH59" s="58" t="s">
        <v>58</v>
      </c>
      <c r="AI59" s="59">
        <v>18</v>
      </c>
      <c r="AJ59">
        <v>0</v>
      </c>
      <c r="AK59">
        <v>0</v>
      </c>
      <c r="AL59">
        <v>6</v>
      </c>
      <c r="AM59">
        <v>12</v>
      </c>
      <c r="AN59">
        <v>16</v>
      </c>
      <c r="AO59">
        <v>6</v>
      </c>
      <c r="AP59">
        <v>16</v>
      </c>
      <c r="AQ59">
        <v>8</v>
      </c>
      <c r="AR59" s="59">
        <v>18</v>
      </c>
      <c r="AS59">
        <v>8</v>
      </c>
      <c r="AT59">
        <v>6</v>
      </c>
      <c r="AU59">
        <v>10</v>
      </c>
      <c r="AV59">
        <v>12</v>
      </c>
      <c r="AW59">
        <v>12</v>
      </c>
      <c r="AX59">
        <v>12</v>
      </c>
      <c r="AY59">
        <v>4</v>
      </c>
      <c r="AZ59">
        <v>12</v>
      </c>
      <c r="BA59">
        <v>14</v>
      </c>
      <c r="BB59">
        <v>8</v>
      </c>
      <c r="BC59">
        <v>14</v>
      </c>
      <c r="BD59" s="59">
        <v>18</v>
      </c>
      <c r="BE59">
        <v>4</v>
      </c>
      <c r="BF59">
        <v>10</v>
      </c>
      <c r="BG59">
        <v>0</v>
      </c>
      <c r="BH59">
        <v>14</v>
      </c>
      <c r="BI59">
        <v>6</v>
      </c>
      <c r="BJ59">
        <v>0</v>
      </c>
      <c r="BN59">
        <v>264</v>
      </c>
      <c r="BO59" s="64">
        <f t="shared" si="59"/>
        <v>9.4285714285714288</v>
      </c>
      <c r="BP59">
        <f>MEDIAN(AI59:BL59)</f>
        <v>10</v>
      </c>
      <c r="BQ59">
        <f>MODE(AI59:BM59)</f>
        <v>12</v>
      </c>
      <c r="BR59">
        <f t="shared" si="58"/>
        <v>18</v>
      </c>
      <c r="BS59" s="77"/>
      <c r="BT59">
        <f t="shared" ref="BT59" si="61">BR59</f>
        <v>18</v>
      </c>
    </row>
    <row r="60" spans="1:73" ht="13.2" x14ac:dyDescent="0.25">
      <c r="A60" s="3">
        <v>45299</v>
      </c>
      <c r="B60" s="4" t="s">
        <v>13</v>
      </c>
      <c r="C60" s="3" t="str">
        <f t="shared" si="0"/>
        <v>net sales</v>
      </c>
      <c r="D60" s="49">
        <v>12.49</v>
      </c>
      <c r="E60">
        <f t="shared" si="1"/>
        <v>2024</v>
      </c>
      <c r="F60">
        <f t="shared" si="2"/>
        <v>8</v>
      </c>
      <c r="G60">
        <f t="shared" si="3"/>
        <v>1</v>
      </c>
      <c r="H60" s="4" t="str">
        <f t="shared" si="4"/>
        <v>product 3</v>
      </c>
      <c r="I60" s="5">
        <v>249</v>
      </c>
      <c r="J60" s="5">
        <v>3110.01</v>
      </c>
      <c r="AH60" s="58" t="s">
        <v>59</v>
      </c>
      <c r="AI60">
        <v>178</v>
      </c>
      <c r="AJ60">
        <v>290</v>
      </c>
      <c r="AK60">
        <v>190</v>
      </c>
      <c r="AL60">
        <v>100</v>
      </c>
      <c r="AM60">
        <v>4</v>
      </c>
      <c r="AN60">
        <v>408</v>
      </c>
      <c r="AO60">
        <v>112</v>
      </c>
      <c r="AP60">
        <v>338</v>
      </c>
      <c r="AQ60">
        <v>14</v>
      </c>
      <c r="AR60">
        <v>158</v>
      </c>
      <c r="AS60">
        <v>4</v>
      </c>
      <c r="AT60">
        <v>262</v>
      </c>
      <c r="AU60">
        <v>394</v>
      </c>
      <c r="AV60">
        <v>124</v>
      </c>
      <c r="AW60">
        <v>0</v>
      </c>
      <c r="AX60">
        <v>492</v>
      </c>
      <c r="AY60">
        <v>382</v>
      </c>
      <c r="AZ60">
        <v>320</v>
      </c>
      <c r="BA60">
        <v>298</v>
      </c>
      <c r="BB60">
        <v>374</v>
      </c>
      <c r="BC60">
        <v>238</v>
      </c>
      <c r="BD60">
        <v>248</v>
      </c>
      <c r="BE60">
        <v>30</v>
      </c>
      <c r="BF60">
        <v>302</v>
      </c>
      <c r="BG60">
        <v>156</v>
      </c>
      <c r="BH60">
        <v>232</v>
      </c>
      <c r="BI60">
        <v>0</v>
      </c>
      <c r="BJ60">
        <v>106</v>
      </c>
      <c r="BN60">
        <v>5754</v>
      </c>
      <c r="BO60" s="64">
        <f t="shared" si="59"/>
        <v>205.5</v>
      </c>
      <c r="BP60">
        <f>MEDIAN(AI60:BL60)</f>
        <v>211</v>
      </c>
      <c r="BQ60">
        <f>MODE(AI60:BM60)</f>
        <v>4</v>
      </c>
      <c r="BR60">
        <f t="shared" ref="BR60:BR95" si="62">MAX(AI60:BM60)</f>
        <v>492</v>
      </c>
      <c r="BS60" s="77"/>
      <c r="BU60">
        <f t="shared" ref="BU60" si="63">BR60</f>
        <v>492</v>
      </c>
    </row>
    <row r="61" spans="1:73" ht="13.2" x14ac:dyDescent="0.25">
      <c r="A61" s="3">
        <v>45300</v>
      </c>
      <c r="B61" s="4" t="s">
        <v>7</v>
      </c>
      <c r="C61" s="3" t="str">
        <f t="shared" si="0"/>
        <v>cogs</v>
      </c>
      <c r="D61" s="49">
        <v>5.99</v>
      </c>
      <c r="E61">
        <f t="shared" si="1"/>
        <v>2024</v>
      </c>
      <c r="F61">
        <f t="shared" si="2"/>
        <v>9</v>
      </c>
      <c r="G61">
        <f t="shared" si="3"/>
        <v>1</v>
      </c>
      <c r="H61" s="4" t="str">
        <f t="shared" si="4"/>
        <v>product 1</v>
      </c>
      <c r="I61" s="5">
        <v>12</v>
      </c>
      <c r="J61" s="5">
        <v>71.88</v>
      </c>
      <c r="AH61" s="56">
        <v>3</v>
      </c>
      <c r="AI61">
        <v>320</v>
      </c>
      <c r="AJ61">
        <v>480</v>
      </c>
      <c r="AK61">
        <v>214</v>
      </c>
      <c r="AL61">
        <v>12</v>
      </c>
      <c r="AM61">
        <v>546</v>
      </c>
      <c r="AN61">
        <v>186</v>
      </c>
      <c r="AO61">
        <v>196</v>
      </c>
      <c r="AP61">
        <v>270</v>
      </c>
      <c r="AQ61">
        <v>294</v>
      </c>
      <c r="AR61">
        <v>348</v>
      </c>
      <c r="AS61">
        <v>240</v>
      </c>
      <c r="AT61">
        <v>446</v>
      </c>
      <c r="AU61">
        <v>338</v>
      </c>
      <c r="AV61">
        <v>400</v>
      </c>
      <c r="AW61">
        <v>466</v>
      </c>
      <c r="AX61">
        <v>502</v>
      </c>
      <c r="AY61">
        <v>186</v>
      </c>
      <c r="AZ61">
        <v>664</v>
      </c>
      <c r="BA61">
        <v>364</v>
      </c>
      <c r="BB61">
        <v>582</v>
      </c>
      <c r="BC61">
        <v>38</v>
      </c>
      <c r="BD61">
        <v>212</v>
      </c>
      <c r="BE61">
        <v>234</v>
      </c>
      <c r="BF61">
        <v>536</v>
      </c>
      <c r="BG61">
        <v>490</v>
      </c>
      <c r="BH61">
        <v>336</v>
      </c>
      <c r="BI61">
        <v>130</v>
      </c>
      <c r="BJ61">
        <v>554</v>
      </c>
      <c r="BK61">
        <v>474</v>
      </c>
      <c r="BL61">
        <v>138</v>
      </c>
      <c r="BM61">
        <v>384</v>
      </c>
      <c r="BN61">
        <v>10580</v>
      </c>
      <c r="BO61" s="64">
        <f t="shared" ref="BO61:BO64" si="64">SUM(AI61:BM61)/$BM$2</f>
        <v>341.29032258064518</v>
      </c>
      <c r="BS61" s="77"/>
    </row>
    <row r="62" spans="1:73" ht="13.2" x14ac:dyDescent="0.25">
      <c r="A62" s="3">
        <v>45300</v>
      </c>
      <c r="B62" s="4" t="s">
        <v>8</v>
      </c>
      <c r="C62" s="3" t="str">
        <f t="shared" si="0"/>
        <v>cogs</v>
      </c>
      <c r="D62" s="49">
        <v>16.989999999999998</v>
      </c>
      <c r="E62">
        <f t="shared" si="1"/>
        <v>2024</v>
      </c>
      <c r="F62">
        <f t="shared" si="2"/>
        <v>9</v>
      </c>
      <c r="G62">
        <f t="shared" si="3"/>
        <v>1</v>
      </c>
      <c r="H62" s="4" t="str">
        <f t="shared" si="4"/>
        <v>product 2</v>
      </c>
      <c r="I62" s="5">
        <v>10</v>
      </c>
      <c r="J62" s="5">
        <v>169.89999999999998</v>
      </c>
      <c r="AH62" s="58" t="s">
        <v>57</v>
      </c>
      <c r="AI62">
        <v>144</v>
      </c>
      <c r="AJ62">
        <v>176</v>
      </c>
      <c r="AK62">
        <v>82</v>
      </c>
      <c r="AL62">
        <v>6</v>
      </c>
      <c r="AM62">
        <v>92</v>
      </c>
      <c r="AN62">
        <v>180</v>
      </c>
      <c r="AO62">
        <v>98</v>
      </c>
      <c r="AP62">
        <v>52</v>
      </c>
      <c r="AQ62">
        <v>146</v>
      </c>
      <c r="AR62">
        <v>144</v>
      </c>
      <c r="AS62">
        <v>42</v>
      </c>
      <c r="AT62">
        <v>142</v>
      </c>
      <c r="AU62">
        <v>82</v>
      </c>
      <c r="AV62">
        <v>38</v>
      </c>
      <c r="AW62">
        <v>24</v>
      </c>
      <c r="AX62">
        <v>164</v>
      </c>
      <c r="AY62">
        <v>144</v>
      </c>
      <c r="AZ62">
        <v>192</v>
      </c>
      <c r="BA62">
        <v>106</v>
      </c>
      <c r="BB62">
        <v>90</v>
      </c>
      <c r="BC62">
        <v>12</v>
      </c>
      <c r="BD62">
        <v>94</v>
      </c>
      <c r="BE62">
        <v>88</v>
      </c>
      <c r="BF62">
        <v>172</v>
      </c>
      <c r="BG62">
        <v>14</v>
      </c>
      <c r="BH62">
        <v>174</v>
      </c>
      <c r="BI62">
        <v>128</v>
      </c>
      <c r="BJ62">
        <v>120</v>
      </c>
      <c r="BK62">
        <v>38</v>
      </c>
      <c r="BL62">
        <v>82</v>
      </c>
      <c r="BM62">
        <v>194</v>
      </c>
      <c r="BN62">
        <v>3260</v>
      </c>
      <c r="BO62" s="64">
        <f t="shared" si="64"/>
        <v>105.16129032258064</v>
      </c>
      <c r="BP62">
        <f>MEDIAN(AI62:BK62)</f>
        <v>98</v>
      </c>
      <c r="BQ62">
        <f>MODE(AI62:BM62)</f>
        <v>144</v>
      </c>
      <c r="BR62">
        <f t="shared" si="62"/>
        <v>194</v>
      </c>
      <c r="BS62" s="77">
        <f t="shared" ref="BS62" si="65">BR62</f>
        <v>194</v>
      </c>
    </row>
    <row r="63" spans="1:73" ht="13.2" x14ac:dyDescent="0.25">
      <c r="A63" s="3">
        <v>45300</v>
      </c>
      <c r="B63" s="4" t="s">
        <v>9</v>
      </c>
      <c r="C63" s="3" t="str">
        <f t="shared" si="0"/>
        <v>cogs</v>
      </c>
      <c r="D63" s="49">
        <v>8.49</v>
      </c>
      <c r="E63">
        <f t="shared" si="1"/>
        <v>2024</v>
      </c>
      <c r="F63">
        <f t="shared" si="2"/>
        <v>9</v>
      </c>
      <c r="G63">
        <f t="shared" si="3"/>
        <v>1</v>
      </c>
      <c r="H63" s="4" t="str">
        <f t="shared" si="4"/>
        <v>product 3</v>
      </c>
      <c r="I63" s="5">
        <v>0</v>
      </c>
      <c r="J63" s="4">
        <v>0</v>
      </c>
      <c r="AH63" s="58" t="s">
        <v>58</v>
      </c>
      <c r="AI63">
        <v>2</v>
      </c>
      <c r="AJ63">
        <v>8</v>
      </c>
      <c r="AK63">
        <v>2</v>
      </c>
      <c r="AL63">
        <v>6</v>
      </c>
      <c r="AM63">
        <v>2</v>
      </c>
      <c r="AN63">
        <v>2</v>
      </c>
      <c r="AO63">
        <v>10</v>
      </c>
      <c r="AP63">
        <v>4</v>
      </c>
      <c r="AQ63">
        <v>0</v>
      </c>
      <c r="AR63">
        <v>6</v>
      </c>
      <c r="AS63">
        <v>8</v>
      </c>
      <c r="AT63">
        <v>8</v>
      </c>
      <c r="AU63">
        <v>14</v>
      </c>
      <c r="AV63">
        <v>0</v>
      </c>
      <c r="AW63" s="59">
        <v>18</v>
      </c>
      <c r="AX63">
        <v>8</v>
      </c>
      <c r="AY63">
        <v>4</v>
      </c>
      <c r="AZ63">
        <v>12</v>
      </c>
      <c r="BA63">
        <v>4</v>
      </c>
      <c r="BB63">
        <v>0</v>
      </c>
      <c r="BC63">
        <v>14</v>
      </c>
      <c r="BD63" s="59">
        <v>18</v>
      </c>
      <c r="BE63">
        <v>16</v>
      </c>
      <c r="BF63">
        <v>10</v>
      </c>
      <c r="BG63">
        <v>2</v>
      </c>
      <c r="BH63">
        <v>12</v>
      </c>
      <c r="BI63">
        <v>0</v>
      </c>
      <c r="BJ63">
        <v>4</v>
      </c>
      <c r="BK63" s="59">
        <v>18</v>
      </c>
      <c r="BL63">
        <v>8</v>
      </c>
      <c r="BM63">
        <v>4</v>
      </c>
      <c r="BN63">
        <v>224</v>
      </c>
      <c r="BO63" s="64">
        <f t="shared" si="64"/>
        <v>7.225806451612903</v>
      </c>
      <c r="BP63">
        <f>MEDIAN(AI63:BL63)</f>
        <v>7</v>
      </c>
      <c r="BQ63">
        <f>MODE(AI63:BM63)</f>
        <v>2</v>
      </c>
      <c r="BR63">
        <f t="shared" si="62"/>
        <v>18</v>
      </c>
      <c r="BS63" s="77"/>
      <c r="BT63">
        <f t="shared" ref="BT63" si="66">BR63</f>
        <v>18</v>
      </c>
    </row>
    <row r="64" spans="1:73" ht="13.2" x14ac:dyDescent="0.25">
      <c r="A64" s="3">
        <v>45300</v>
      </c>
      <c r="B64" s="4" t="s">
        <v>10</v>
      </c>
      <c r="C64" s="3" t="str">
        <f t="shared" si="0"/>
        <v>marketing</v>
      </c>
      <c r="D64" s="50" t="s">
        <v>6</v>
      </c>
      <c r="E64">
        <f t="shared" si="1"/>
        <v>2024</v>
      </c>
      <c r="F64">
        <f t="shared" si="2"/>
        <v>9</v>
      </c>
      <c r="G64">
        <f t="shared" si="3"/>
        <v>1</v>
      </c>
      <c r="H64" s="4" t="str">
        <f t="shared" si="4"/>
        <v>N/A</v>
      </c>
      <c r="I64" s="4" t="s">
        <v>6</v>
      </c>
      <c r="J64" s="5">
        <v>99.92</v>
      </c>
      <c r="AH64" s="58" t="s">
        <v>59</v>
      </c>
      <c r="AI64">
        <v>174</v>
      </c>
      <c r="AJ64">
        <v>296</v>
      </c>
      <c r="AK64">
        <v>130</v>
      </c>
      <c r="AL64">
        <v>0</v>
      </c>
      <c r="AM64">
        <v>452</v>
      </c>
      <c r="AN64">
        <v>4</v>
      </c>
      <c r="AO64">
        <v>88</v>
      </c>
      <c r="AP64">
        <v>214</v>
      </c>
      <c r="AQ64">
        <v>148</v>
      </c>
      <c r="AR64">
        <v>198</v>
      </c>
      <c r="AS64">
        <v>190</v>
      </c>
      <c r="AT64">
        <v>296</v>
      </c>
      <c r="AU64">
        <v>242</v>
      </c>
      <c r="AV64">
        <v>362</v>
      </c>
      <c r="AW64">
        <v>424</v>
      </c>
      <c r="AX64">
        <v>330</v>
      </c>
      <c r="AY64">
        <v>38</v>
      </c>
      <c r="AZ64">
        <v>460</v>
      </c>
      <c r="BA64">
        <v>254</v>
      </c>
      <c r="BB64">
        <v>492</v>
      </c>
      <c r="BC64">
        <v>12</v>
      </c>
      <c r="BD64">
        <v>100</v>
      </c>
      <c r="BE64">
        <v>130</v>
      </c>
      <c r="BF64">
        <v>354</v>
      </c>
      <c r="BG64">
        <v>474</v>
      </c>
      <c r="BH64">
        <v>150</v>
      </c>
      <c r="BI64">
        <v>2</v>
      </c>
      <c r="BJ64">
        <v>430</v>
      </c>
      <c r="BK64">
        <v>418</v>
      </c>
      <c r="BL64">
        <v>48</v>
      </c>
      <c r="BM64">
        <v>186</v>
      </c>
      <c r="BN64">
        <v>7096</v>
      </c>
      <c r="BO64" s="64">
        <f t="shared" si="64"/>
        <v>228.90322580645162</v>
      </c>
      <c r="BP64">
        <f>MEDIAN(AI64:BL64)</f>
        <v>206</v>
      </c>
      <c r="BQ64">
        <f>MODE(AI64:BM64)</f>
        <v>296</v>
      </c>
      <c r="BR64">
        <f t="shared" ref="BR64:BR96" si="67">MAX(AI64:BM64)</f>
        <v>492</v>
      </c>
      <c r="BS64" s="77"/>
      <c r="BU64">
        <f t="shared" ref="BU64" si="68">BR64</f>
        <v>492</v>
      </c>
    </row>
    <row r="65" spans="1:73" ht="13.2" x14ac:dyDescent="0.25">
      <c r="A65" s="3">
        <v>45300</v>
      </c>
      <c r="B65" s="4" t="s">
        <v>11</v>
      </c>
      <c r="C65" s="3" t="str">
        <f t="shared" si="0"/>
        <v>net sales</v>
      </c>
      <c r="D65" s="49">
        <v>9.99</v>
      </c>
      <c r="E65">
        <f t="shared" si="1"/>
        <v>2024</v>
      </c>
      <c r="F65">
        <f t="shared" si="2"/>
        <v>9</v>
      </c>
      <c r="G65">
        <f t="shared" si="3"/>
        <v>1</v>
      </c>
      <c r="H65" s="4" t="str">
        <f t="shared" si="4"/>
        <v>product 1</v>
      </c>
      <c r="I65" s="5">
        <v>12</v>
      </c>
      <c r="J65" s="5">
        <v>119.88</v>
      </c>
      <c r="AH65" s="56">
        <v>4</v>
      </c>
      <c r="AI65">
        <v>144</v>
      </c>
      <c r="AJ65">
        <v>146</v>
      </c>
      <c r="AK65">
        <v>134</v>
      </c>
      <c r="AL65">
        <v>556</v>
      </c>
      <c r="AM65">
        <v>602</v>
      </c>
      <c r="AN65">
        <v>588</v>
      </c>
      <c r="AO65">
        <v>348</v>
      </c>
      <c r="AP65">
        <v>640</v>
      </c>
      <c r="AQ65">
        <v>274</v>
      </c>
      <c r="AR65">
        <v>524</v>
      </c>
      <c r="AS65">
        <v>460</v>
      </c>
      <c r="AT65">
        <v>86</v>
      </c>
      <c r="AU65">
        <v>206</v>
      </c>
      <c r="AV65">
        <v>184</v>
      </c>
      <c r="AW65">
        <v>708</v>
      </c>
      <c r="AX65">
        <v>306</v>
      </c>
      <c r="AY65">
        <v>648</v>
      </c>
      <c r="AZ65">
        <v>592</v>
      </c>
      <c r="BA65">
        <v>216</v>
      </c>
      <c r="BB65">
        <v>232</v>
      </c>
      <c r="BC65">
        <v>432</v>
      </c>
      <c r="BD65">
        <v>274</v>
      </c>
      <c r="BE65">
        <v>274</v>
      </c>
      <c r="BF65">
        <v>690</v>
      </c>
      <c r="BG65">
        <v>298</v>
      </c>
      <c r="BH65">
        <v>606</v>
      </c>
      <c r="BI65">
        <v>144</v>
      </c>
      <c r="BJ65">
        <v>284</v>
      </c>
      <c r="BK65">
        <v>162</v>
      </c>
      <c r="BL65">
        <v>262</v>
      </c>
      <c r="BN65">
        <v>11020</v>
      </c>
      <c r="BO65" s="64">
        <f t="shared" ref="BO65:BO68" si="69">SUM(AI65:BM65)/$BL$2</f>
        <v>367.33333333333331</v>
      </c>
      <c r="BS65" s="77"/>
    </row>
    <row r="66" spans="1:73" ht="13.2" x14ac:dyDescent="0.25">
      <c r="A66" s="3">
        <v>45300</v>
      </c>
      <c r="B66" s="4" t="s">
        <v>12</v>
      </c>
      <c r="C66" s="3" t="str">
        <f t="shared" ref="C66:C129" si="70">IFERROR(LEFT(B66, FIND(":", B66) -1),B66)</f>
        <v>net sales</v>
      </c>
      <c r="D66" s="49">
        <v>24.99</v>
      </c>
      <c r="E66">
        <f t="shared" ref="E66:E129" si="71">YEAR(A66)</f>
        <v>2024</v>
      </c>
      <c r="F66">
        <f t="shared" ref="F66:F129" si="72">DAY(A66)</f>
        <v>9</v>
      </c>
      <c r="G66">
        <f t="shared" ref="G66:G129" si="73">MONTH(A66)</f>
        <v>1</v>
      </c>
      <c r="H66" s="4" t="str">
        <f t="shared" si="4"/>
        <v>product 2</v>
      </c>
      <c r="I66" s="5">
        <v>10</v>
      </c>
      <c r="J66" s="5">
        <v>249.89999999999998</v>
      </c>
      <c r="AH66" s="58" t="s">
        <v>57</v>
      </c>
      <c r="AI66">
        <v>32</v>
      </c>
      <c r="AJ66">
        <v>86</v>
      </c>
      <c r="AK66">
        <v>108</v>
      </c>
      <c r="AL66">
        <v>86</v>
      </c>
      <c r="AM66">
        <v>104</v>
      </c>
      <c r="AN66">
        <v>160</v>
      </c>
      <c r="AO66">
        <v>108</v>
      </c>
      <c r="AP66">
        <v>176</v>
      </c>
      <c r="AQ66">
        <v>134</v>
      </c>
      <c r="AR66">
        <v>198</v>
      </c>
      <c r="AS66">
        <v>156</v>
      </c>
      <c r="AT66">
        <v>44</v>
      </c>
      <c r="AU66">
        <v>64</v>
      </c>
      <c r="AV66">
        <v>140</v>
      </c>
      <c r="AW66">
        <v>198</v>
      </c>
      <c r="AX66">
        <v>64</v>
      </c>
      <c r="AY66">
        <v>142</v>
      </c>
      <c r="AZ66">
        <v>188</v>
      </c>
      <c r="BA66">
        <v>100</v>
      </c>
      <c r="BB66">
        <v>70</v>
      </c>
      <c r="BC66">
        <v>96</v>
      </c>
      <c r="BD66">
        <v>192</v>
      </c>
      <c r="BE66">
        <v>188</v>
      </c>
      <c r="BF66">
        <v>190</v>
      </c>
      <c r="BG66">
        <v>10</v>
      </c>
      <c r="BH66">
        <v>122</v>
      </c>
      <c r="BI66">
        <v>106</v>
      </c>
      <c r="BJ66">
        <v>58</v>
      </c>
      <c r="BK66">
        <v>154</v>
      </c>
      <c r="BL66">
        <v>126</v>
      </c>
      <c r="BN66">
        <v>3600</v>
      </c>
      <c r="BO66" s="64">
        <f t="shared" si="69"/>
        <v>120</v>
      </c>
      <c r="BP66">
        <f>MEDIAN(AI66:BK66)</f>
        <v>108</v>
      </c>
      <c r="BQ66">
        <f>MODE(AI66:BM66)</f>
        <v>86</v>
      </c>
      <c r="BR66">
        <f t="shared" si="57"/>
        <v>198</v>
      </c>
      <c r="BS66" s="77">
        <f t="shared" ref="BS66" si="74">BR66</f>
        <v>198</v>
      </c>
    </row>
    <row r="67" spans="1:73" ht="13.2" x14ac:dyDescent="0.25">
      <c r="A67" s="3">
        <v>45300</v>
      </c>
      <c r="B67" s="4" t="s">
        <v>13</v>
      </c>
      <c r="C67" s="3" t="str">
        <f t="shared" si="70"/>
        <v>net sales</v>
      </c>
      <c r="D67" s="49">
        <v>12.49</v>
      </c>
      <c r="E67">
        <f t="shared" si="71"/>
        <v>2024</v>
      </c>
      <c r="F67">
        <f t="shared" si="72"/>
        <v>9</v>
      </c>
      <c r="G67">
        <f t="shared" si="73"/>
        <v>1</v>
      </c>
      <c r="H67" s="4" t="str">
        <f t="shared" ref="H67:H130" si="75">IFERROR(RIGHT(B67, LEN(B67) - FIND(":", B67)),"N/A")</f>
        <v>product 3</v>
      </c>
      <c r="I67" s="5">
        <v>0</v>
      </c>
      <c r="J67" s="4">
        <v>0</v>
      </c>
      <c r="AH67" s="58" t="s">
        <v>58</v>
      </c>
      <c r="AI67">
        <v>0</v>
      </c>
      <c r="AJ67">
        <v>2</v>
      </c>
      <c r="AK67">
        <v>0</v>
      </c>
      <c r="AL67">
        <v>12</v>
      </c>
      <c r="AM67">
        <v>8</v>
      </c>
      <c r="AN67">
        <v>14</v>
      </c>
      <c r="AO67">
        <v>12</v>
      </c>
      <c r="AP67">
        <v>12</v>
      </c>
      <c r="AQ67">
        <v>6</v>
      </c>
      <c r="AR67">
        <v>2</v>
      </c>
      <c r="AS67">
        <v>8</v>
      </c>
      <c r="AT67">
        <v>16</v>
      </c>
      <c r="AU67">
        <v>6</v>
      </c>
      <c r="AV67">
        <v>16</v>
      </c>
      <c r="AW67">
        <v>14</v>
      </c>
      <c r="AX67">
        <v>0</v>
      </c>
      <c r="AY67">
        <v>10</v>
      </c>
      <c r="AZ67">
        <v>2</v>
      </c>
      <c r="BA67">
        <v>4</v>
      </c>
      <c r="BB67">
        <v>4</v>
      </c>
      <c r="BC67">
        <v>2</v>
      </c>
      <c r="BD67">
        <v>14</v>
      </c>
      <c r="BE67">
        <v>14</v>
      </c>
      <c r="BF67">
        <v>8</v>
      </c>
      <c r="BG67">
        <v>12</v>
      </c>
      <c r="BH67">
        <v>4</v>
      </c>
      <c r="BI67">
        <v>8</v>
      </c>
      <c r="BJ67">
        <v>16</v>
      </c>
      <c r="BK67">
        <v>8</v>
      </c>
      <c r="BL67">
        <v>8</v>
      </c>
      <c r="BN67">
        <v>242</v>
      </c>
      <c r="BO67" s="64">
        <f t="shared" si="69"/>
        <v>8.0666666666666664</v>
      </c>
      <c r="BP67">
        <f>MEDIAN(AI67:BL67)</f>
        <v>8</v>
      </c>
      <c r="BQ67">
        <f>MODE(AI67:BM67)</f>
        <v>8</v>
      </c>
      <c r="BR67">
        <f t="shared" si="58"/>
        <v>16</v>
      </c>
      <c r="BS67" s="77"/>
      <c r="BT67">
        <f t="shared" ref="BT67" si="76">BR67</f>
        <v>16</v>
      </c>
    </row>
    <row r="68" spans="1:73" ht="13.2" x14ac:dyDescent="0.25">
      <c r="A68" s="3">
        <v>45301</v>
      </c>
      <c r="B68" s="4" t="s">
        <v>7</v>
      </c>
      <c r="C68" s="3" t="str">
        <f t="shared" si="70"/>
        <v>cogs</v>
      </c>
      <c r="D68" s="49">
        <v>5.99</v>
      </c>
      <c r="E68">
        <f t="shared" si="71"/>
        <v>2024</v>
      </c>
      <c r="F68">
        <f t="shared" si="72"/>
        <v>10</v>
      </c>
      <c r="G68">
        <f t="shared" si="73"/>
        <v>1</v>
      </c>
      <c r="H68" s="4" t="str">
        <f t="shared" si="75"/>
        <v>product 1</v>
      </c>
      <c r="I68" s="5">
        <v>99</v>
      </c>
      <c r="J68" s="5">
        <v>593.01</v>
      </c>
      <c r="AH68" s="58" t="s">
        <v>59</v>
      </c>
      <c r="AI68">
        <v>112</v>
      </c>
      <c r="AJ68">
        <v>58</v>
      </c>
      <c r="AK68">
        <v>26</v>
      </c>
      <c r="AL68">
        <v>458</v>
      </c>
      <c r="AM68">
        <v>490</v>
      </c>
      <c r="AN68">
        <v>414</v>
      </c>
      <c r="AO68">
        <v>228</v>
      </c>
      <c r="AP68">
        <v>452</v>
      </c>
      <c r="AQ68">
        <v>134</v>
      </c>
      <c r="AR68">
        <v>324</v>
      </c>
      <c r="AS68">
        <v>296</v>
      </c>
      <c r="AT68">
        <v>26</v>
      </c>
      <c r="AU68">
        <v>136</v>
      </c>
      <c r="AV68">
        <v>28</v>
      </c>
      <c r="AW68">
        <v>496</v>
      </c>
      <c r="AX68">
        <v>242</v>
      </c>
      <c r="AY68">
        <v>496</v>
      </c>
      <c r="AZ68">
        <v>402</v>
      </c>
      <c r="BA68">
        <v>112</v>
      </c>
      <c r="BB68">
        <v>158</v>
      </c>
      <c r="BC68">
        <v>334</v>
      </c>
      <c r="BD68">
        <v>68</v>
      </c>
      <c r="BE68">
        <v>72</v>
      </c>
      <c r="BF68">
        <v>492</v>
      </c>
      <c r="BG68">
        <v>276</v>
      </c>
      <c r="BH68">
        <v>480</v>
      </c>
      <c r="BI68">
        <v>30</v>
      </c>
      <c r="BJ68">
        <v>210</v>
      </c>
      <c r="BK68">
        <v>0</v>
      </c>
      <c r="BL68">
        <v>128</v>
      </c>
      <c r="BN68">
        <v>7178</v>
      </c>
      <c r="BO68" s="64">
        <f t="shared" si="69"/>
        <v>239.26666666666668</v>
      </c>
      <c r="BP68">
        <f>MEDIAN(AI68:BL68)</f>
        <v>219</v>
      </c>
      <c r="BQ68">
        <f>MODE(AI68:BM68)</f>
        <v>112</v>
      </c>
      <c r="BR68">
        <f t="shared" si="58"/>
        <v>496</v>
      </c>
      <c r="BS68" s="77"/>
      <c r="BU68">
        <f t="shared" ref="BU68" si="77">BR68</f>
        <v>496</v>
      </c>
    </row>
    <row r="69" spans="1:73" ht="13.2" x14ac:dyDescent="0.25">
      <c r="A69" s="3">
        <v>45301</v>
      </c>
      <c r="B69" s="4" t="s">
        <v>8</v>
      </c>
      <c r="C69" s="3" t="str">
        <f t="shared" si="70"/>
        <v>cogs</v>
      </c>
      <c r="D69" s="49">
        <v>16.989999999999998</v>
      </c>
      <c r="E69">
        <f t="shared" si="71"/>
        <v>2024</v>
      </c>
      <c r="F69">
        <f t="shared" si="72"/>
        <v>10</v>
      </c>
      <c r="G69">
        <f t="shared" si="73"/>
        <v>1</v>
      </c>
      <c r="H69" s="4" t="str">
        <f t="shared" si="75"/>
        <v>product 2</v>
      </c>
      <c r="I69" s="5">
        <v>1</v>
      </c>
      <c r="J69" s="5">
        <v>16.989999999999998</v>
      </c>
      <c r="AH69" s="56">
        <v>5</v>
      </c>
      <c r="AI69">
        <v>142</v>
      </c>
      <c r="AJ69">
        <v>360</v>
      </c>
      <c r="AK69">
        <v>422</v>
      </c>
      <c r="AL69">
        <v>460</v>
      </c>
      <c r="AM69">
        <v>20</v>
      </c>
      <c r="AN69">
        <v>148</v>
      </c>
      <c r="AO69">
        <v>612</v>
      </c>
      <c r="AP69">
        <v>616</v>
      </c>
      <c r="AQ69">
        <v>378</v>
      </c>
      <c r="AR69">
        <v>110</v>
      </c>
      <c r="AS69">
        <v>452</v>
      </c>
      <c r="AT69">
        <v>326</v>
      </c>
      <c r="AU69">
        <v>438</v>
      </c>
      <c r="AV69">
        <v>312</v>
      </c>
      <c r="AW69">
        <v>656</v>
      </c>
      <c r="AX69">
        <v>466</v>
      </c>
      <c r="AY69">
        <v>344</v>
      </c>
      <c r="AZ69">
        <v>96</v>
      </c>
      <c r="BA69">
        <v>44</v>
      </c>
      <c r="BB69">
        <v>74</v>
      </c>
      <c r="BC69">
        <v>496</v>
      </c>
      <c r="BD69">
        <v>210</v>
      </c>
      <c r="BE69">
        <v>346</v>
      </c>
      <c r="BF69">
        <v>266</v>
      </c>
      <c r="BG69">
        <v>542</v>
      </c>
      <c r="BH69">
        <v>452</v>
      </c>
      <c r="BI69">
        <v>490</v>
      </c>
      <c r="BJ69">
        <v>480</v>
      </c>
      <c r="BK69">
        <v>168</v>
      </c>
      <c r="BL69">
        <v>206</v>
      </c>
      <c r="BM69">
        <v>476</v>
      </c>
      <c r="BN69">
        <v>10608</v>
      </c>
      <c r="BO69" s="64">
        <f t="shared" ref="BO69:BO72" si="78">SUM(AI69:BM69)/$BM$2</f>
        <v>342.19354838709677</v>
      </c>
      <c r="BS69" s="77"/>
    </row>
    <row r="70" spans="1:73" ht="13.2" x14ac:dyDescent="0.25">
      <c r="A70" s="3">
        <v>45301</v>
      </c>
      <c r="B70" s="4" t="s">
        <v>9</v>
      </c>
      <c r="C70" s="3" t="str">
        <f t="shared" si="70"/>
        <v>cogs</v>
      </c>
      <c r="D70" s="49">
        <v>8.49</v>
      </c>
      <c r="E70">
        <f t="shared" si="71"/>
        <v>2024</v>
      </c>
      <c r="F70">
        <f t="shared" si="72"/>
        <v>10</v>
      </c>
      <c r="G70">
        <f t="shared" si="73"/>
        <v>1</v>
      </c>
      <c r="H70" s="4" t="str">
        <f t="shared" si="75"/>
        <v>product 3</v>
      </c>
      <c r="I70" s="5">
        <v>21</v>
      </c>
      <c r="J70" s="5">
        <v>178.29</v>
      </c>
      <c r="AH70" s="58" t="s">
        <v>57</v>
      </c>
      <c r="AI70">
        <v>120</v>
      </c>
      <c r="AJ70">
        <v>34</v>
      </c>
      <c r="AK70">
        <v>72</v>
      </c>
      <c r="AL70">
        <v>192</v>
      </c>
      <c r="AM70">
        <v>18</v>
      </c>
      <c r="AN70">
        <v>68</v>
      </c>
      <c r="AO70">
        <v>180</v>
      </c>
      <c r="AP70">
        <v>160</v>
      </c>
      <c r="AQ70">
        <v>66</v>
      </c>
      <c r="AR70">
        <v>108</v>
      </c>
      <c r="AS70">
        <v>144</v>
      </c>
      <c r="AT70">
        <v>90</v>
      </c>
      <c r="AU70">
        <v>76</v>
      </c>
      <c r="AV70">
        <v>14</v>
      </c>
      <c r="AW70">
        <v>176</v>
      </c>
      <c r="AX70">
        <v>144</v>
      </c>
      <c r="AY70">
        <v>40</v>
      </c>
      <c r="AZ70">
        <v>90</v>
      </c>
      <c r="BA70">
        <v>16</v>
      </c>
      <c r="BB70">
        <v>68</v>
      </c>
      <c r="BC70">
        <v>36</v>
      </c>
      <c r="BD70">
        <v>42</v>
      </c>
      <c r="BE70">
        <v>170</v>
      </c>
      <c r="BF70">
        <v>158</v>
      </c>
      <c r="BG70">
        <v>42</v>
      </c>
      <c r="BH70">
        <v>18</v>
      </c>
      <c r="BI70">
        <v>176</v>
      </c>
      <c r="BJ70">
        <v>18</v>
      </c>
      <c r="BK70">
        <v>40</v>
      </c>
      <c r="BL70">
        <v>112</v>
      </c>
      <c r="BM70">
        <v>26</v>
      </c>
      <c r="BN70">
        <v>2714</v>
      </c>
      <c r="BO70" s="64">
        <f t="shared" si="78"/>
        <v>87.548387096774192</v>
      </c>
      <c r="BP70">
        <f>MEDIAN(AI70:BK70)</f>
        <v>72</v>
      </c>
      <c r="BQ70">
        <f>MODE(AI70:BM70)</f>
        <v>18</v>
      </c>
      <c r="BR70">
        <f t="shared" si="57"/>
        <v>192</v>
      </c>
      <c r="BS70" s="77">
        <f t="shared" ref="BS70" si="79">BR70</f>
        <v>192</v>
      </c>
    </row>
    <row r="71" spans="1:73" ht="13.2" x14ac:dyDescent="0.25">
      <c r="A71" s="3">
        <v>45301</v>
      </c>
      <c r="B71" s="4" t="s">
        <v>10</v>
      </c>
      <c r="C71" s="3" t="str">
        <f t="shared" si="70"/>
        <v>marketing</v>
      </c>
      <c r="D71" s="50" t="s">
        <v>6</v>
      </c>
      <c r="E71">
        <f t="shared" si="71"/>
        <v>2024</v>
      </c>
      <c r="F71">
        <f t="shared" si="72"/>
        <v>10</v>
      </c>
      <c r="G71">
        <f t="shared" si="73"/>
        <v>1</v>
      </c>
      <c r="H71" s="4" t="str">
        <f t="shared" si="75"/>
        <v>N/A</v>
      </c>
      <c r="I71" s="4" t="s">
        <v>6</v>
      </c>
      <c r="J71" s="5">
        <v>100.05</v>
      </c>
      <c r="AH71" s="58" t="s">
        <v>58</v>
      </c>
      <c r="AI71">
        <v>2</v>
      </c>
      <c r="AJ71">
        <v>6</v>
      </c>
      <c r="AK71">
        <v>8</v>
      </c>
      <c r="AL71">
        <v>16</v>
      </c>
      <c r="AM71">
        <v>2</v>
      </c>
      <c r="AN71">
        <v>12</v>
      </c>
      <c r="AO71">
        <v>16</v>
      </c>
      <c r="AP71">
        <v>0</v>
      </c>
      <c r="AQ71">
        <v>2</v>
      </c>
      <c r="AR71">
        <v>2</v>
      </c>
      <c r="AS71">
        <v>10</v>
      </c>
      <c r="AT71">
        <v>6</v>
      </c>
      <c r="AU71">
        <v>4</v>
      </c>
      <c r="AV71">
        <v>8</v>
      </c>
      <c r="AW71">
        <v>2</v>
      </c>
      <c r="AX71">
        <v>8</v>
      </c>
      <c r="AY71">
        <v>8</v>
      </c>
      <c r="AZ71">
        <v>6</v>
      </c>
      <c r="BA71" s="59">
        <v>18</v>
      </c>
      <c r="BB71">
        <v>6</v>
      </c>
      <c r="BC71">
        <v>0</v>
      </c>
      <c r="BD71">
        <v>14</v>
      </c>
      <c r="BE71">
        <v>14</v>
      </c>
      <c r="BF71">
        <v>12</v>
      </c>
      <c r="BG71">
        <v>8</v>
      </c>
      <c r="BH71">
        <v>4</v>
      </c>
      <c r="BI71">
        <v>8</v>
      </c>
      <c r="BJ71">
        <v>10</v>
      </c>
      <c r="BK71">
        <v>16</v>
      </c>
      <c r="BL71">
        <v>2</v>
      </c>
      <c r="BM71">
        <v>0</v>
      </c>
      <c r="BN71">
        <v>230</v>
      </c>
      <c r="BO71" s="64">
        <f t="shared" si="78"/>
        <v>7.419354838709677</v>
      </c>
      <c r="BP71">
        <f>MEDIAN(AI71:BL71)</f>
        <v>8</v>
      </c>
      <c r="BQ71">
        <f>MODE(AI71:BM71)</f>
        <v>2</v>
      </c>
      <c r="BR71">
        <f t="shared" si="57"/>
        <v>18</v>
      </c>
      <c r="BS71" s="77"/>
      <c r="BT71">
        <f t="shared" ref="BT71" si="80">BR71</f>
        <v>18</v>
      </c>
    </row>
    <row r="72" spans="1:73" ht="13.2" x14ac:dyDescent="0.25">
      <c r="A72" s="3">
        <v>45301</v>
      </c>
      <c r="B72" s="4" t="s">
        <v>11</v>
      </c>
      <c r="C72" s="3" t="str">
        <f t="shared" si="70"/>
        <v>net sales</v>
      </c>
      <c r="D72" s="49">
        <v>9.99</v>
      </c>
      <c r="E72">
        <f t="shared" si="71"/>
        <v>2024</v>
      </c>
      <c r="F72">
        <f t="shared" si="72"/>
        <v>10</v>
      </c>
      <c r="G72">
        <f t="shared" si="73"/>
        <v>1</v>
      </c>
      <c r="H72" s="4" t="str">
        <f t="shared" si="75"/>
        <v>product 1</v>
      </c>
      <c r="I72" s="5">
        <v>99</v>
      </c>
      <c r="J72" s="5">
        <v>989.01</v>
      </c>
      <c r="AH72" s="58" t="s">
        <v>59</v>
      </c>
      <c r="AI72">
        <v>20</v>
      </c>
      <c r="AJ72">
        <v>320</v>
      </c>
      <c r="AK72">
        <v>342</v>
      </c>
      <c r="AL72">
        <v>252</v>
      </c>
      <c r="AM72">
        <v>0</v>
      </c>
      <c r="AN72">
        <v>68</v>
      </c>
      <c r="AO72">
        <v>416</v>
      </c>
      <c r="AP72">
        <v>456</v>
      </c>
      <c r="AQ72">
        <v>310</v>
      </c>
      <c r="AR72">
        <v>0</v>
      </c>
      <c r="AS72">
        <v>298</v>
      </c>
      <c r="AT72">
        <v>230</v>
      </c>
      <c r="AU72">
        <v>358</v>
      </c>
      <c r="AV72">
        <v>290</v>
      </c>
      <c r="AW72">
        <v>478</v>
      </c>
      <c r="AX72">
        <v>314</v>
      </c>
      <c r="AY72">
        <v>296</v>
      </c>
      <c r="AZ72">
        <v>0</v>
      </c>
      <c r="BA72">
        <v>10</v>
      </c>
      <c r="BB72">
        <v>0</v>
      </c>
      <c r="BC72">
        <v>460</v>
      </c>
      <c r="BD72">
        <v>154</v>
      </c>
      <c r="BE72">
        <v>162</v>
      </c>
      <c r="BF72">
        <v>96</v>
      </c>
      <c r="BG72">
        <v>492</v>
      </c>
      <c r="BH72">
        <v>430</v>
      </c>
      <c r="BI72">
        <v>306</v>
      </c>
      <c r="BJ72">
        <v>452</v>
      </c>
      <c r="BK72">
        <v>112</v>
      </c>
      <c r="BL72">
        <v>92</v>
      </c>
      <c r="BM72">
        <v>450</v>
      </c>
      <c r="BN72">
        <v>7664</v>
      </c>
      <c r="BO72" s="64">
        <f t="shared" si="78"/>
        <v>247.2258064516129</v>
      </c>
      <c r="BP72">
        <f>MEDIAN(AI72:BL72)</f>
        <v>293</v>
      </c>
      <c r="BQ72">
        <f>MODE(AI72:BM72)</f>
        <v>0</v>
      </c>
      <c r="BR72">
        <f t="shared" si="58"/>
        <v>492</v>
      </c>
      <c r="BS72" s="77"/>
      <c r="BU72">
        <f t="shared" ref="BU72" si="81">BR72</f>
        <v>492</v>
      </c>
    </row>
    <row r="73" spans="1:73" ht="13.2" x14ac:dyDescent="0.25">
      <c r="A73" s="3">
        <v>45301</v>
      </c>
      <c r="B73" s="4" t="s">
        <v>12</v>
      </c>
      <c r="C73" s="3" t="str">
        <f t="shared" si="70"/>
        <v>net sales</v>
      </c>
      <c r="D73" s="49">
        <v>24.99</v>
      </c>
      <c r="E73">
        <f t="shared" si="71"/>
        <v>2024</v>
      </c>
      <c r="F73">
        <f t="shared" si="72"/>
        <v>10</v>
      </c>
      <c r="G73">
        <f t="shared" si="73"/>
        <v>1</v>
      </c>
      <c r="H73" s="4" t="str">
        <f t="shared" si="75"/>
        <v>product 2</v>
      </c>
      <c r="I73" s="5">
        <v>1</v>
      </c>
      <c r="J73" s="5">
        <v>24.99</v>
      </c>
      <c r="AH73" s="56">
        <v>6</v>
      </c>
      <c r="AI73">
        <v>218</v>
      </c>
      <c r="AJ73">
        <v>400</v>
      </c>
      <c r="AK73">
        <v>526</v>
      </c>
      <c r="AL73">
        <v>104</v>
      </c>
      <c r="AM73">
        <v>504</v>
      </c>
      <c r="AN73">
        <v>364</v>
      </c>
      <c r="AO73">
        <v>144</v>
      </c>
      <c r="AP73">
        <v>126</v>
      </c>
      <c r="AQ73">
        <v>248</v>
      </c>
      <c r="AR73">
        <v>254</v>
      </c>
      <c r="AS73">
        <v>382</v>
      </c>
      <c r="AT73">
        <v>482</v>
      </c>
      <c r="AU73">
        <v>154</v>
      </c>
      <c r="AV73">
        <v>222</v>
      </c>
      <c r="AW73">
        <v>100</v>
      </c>
      <c r="AX73">
        <v>644</v>
      </c>
      <c r="AY73">
        <v>348</v>
      </c>
      <c r="AZ73">
        <v>526</v>
      </c>
      <c r="BA73">
        <v>282</v>
      </c>
      <c r="BB73">
        <v>206</v>
      </c>
      <c r="BC73">
        <v>324</v>
      </c>
      <c r="BD73">
        <v>334</v>
      </c>
      <c r="BE73">
        <v>198</v>
      </c>
      <c r="BF73">
        <v>156</v>
      </c>
      <c r="BG73">
        <v>448</v>
      </c>
      <c r="BH73">
        <v>418</v>
      </c>
      <c r="BI73">
        <v>190</v>
      </c>
      <c r="BJ73">
        <v>500</v>
      </c>
      <c r="BK73">
        <v>154</v>
      </c>
      <c r="BL73">
        <v>432</v>
      </c>
      <c r="BN73">
        <v>9388</v>
      </c>
      <c r="BO73" s="64">
        <f t="shared" ref="BO73:BO76" si="82">SUM(AI73:BM73)/$BL$2</f>
        <v>312.93333333333334</v>
      </c>
      <c r="BS73" s="77"/>
    </row>
    <row r="74" spans="1:73" ht="13.2" x14ac:dyDescent="0.25">
      <c r="A74" s="3">
        <v>45301</v>
      </c>
      <c r="B74" s="4" t="s">
        <v>13</v>
      </c>
      <c r="C74" s="3" t="str">
        <f t="shared" si="70"/>
        <v>net sales</v>
      </c>
      <c r="D74" s="49">
        <v>12.49</v>
      </c>
      <c r="E74">
        <f t="shared" si="71"/>
        <v>2024</v>
      </c>
      <c r="F74">
        <f t="shared" si="72"/>
        <v>10</v>
      </c>
      <c r="G74">
        <f t="shared" si="73"/>
        <v>1</v>
      </c>
      <c r="H74" s="4" t="str">
        <f t="shared" si="75"/>
        <v>product 3</v>
      </c>
      <c r="I74" s="5">
        <v>21</v>
      </c>
      <c r="J74" s="5">
        <v>262.29000000000002</v>
      </c>
      <c r="AH74" s="58" t="s">
        <v>57</v>
      </c>
      <c r="AI74">
        <v>80</v>
      </c>
      <c r="AJ74">
        <v>194</v>
      </c>
      <c r="AK74">
        <v>26</v>
      </c>
      <c r="AL74">
        <v>50</v>
      </c>
      <c r="AM74">
        <v>72</v>
      </c>
      <c r="AN74">
        <v>128</v>
      </c>
      <c r="AO74">
        <v>16</v>
      </c>
      <c r="AP74">
        <v>90</v>
      </c>
      <c r="AQ74">
        <v>38</v>
      </c>
      <c r="AR74">
        <v>94</v>
      </c>
      <c r="AS74">
        <v>152</v>
      </c>
      <c r="AT74">
        <v>86</v>
      </c>
      <c r="AU74">
        <v>148</v>
      </c>
      <c r="AV74">
        <v>66</v>
      </c>
      <c r="AW74">
        <v>74</v>
      </c>
      <c r="AX74">
        <v>158</v>
      </c>
      <c r="AY74">
        <v>0</v>
      </c>
      <c r="AZ74">
        <v>56</v>
      </c>
      <c r="BA74">
        <v>188</v>
      </c>
      <c r="BB74">
        <v>70</v>
      </c>
      <c r="BC74">
        <v>56</v>
      </c>
      <c r="BD74">
        <v>44</v>
      </c>
      <c r="BE74">
        <v>10</v>
      </c>
      <c r="BF74">
        <v>66</v>
      </c>
      <c r="BG74">
        <v>128</v>
      </c>
      <c r="BH74">
        <v>64</v>
      </c>
      <c r="BI74">
        <v>38</v>
      </c>
      <c r="BJ74">
        <v>126</v>
      </c>
      <c r="BK74">
        <v>82</v>
      </c>
      <c r="BL74">
        <v>46</v>
      </c>
      <c r="BN74">
        <v>2446</v>
      </c>
      <c r="BO74" s="64">
        <f t="shared" si="82"/>
        <v>81.533333333333331</v>
      </c>
      <c r="BP74">
        <f>MEDIAN(AI74:BK74)</f>
        <v>72</v>
      </c>
      <c r="BQ74">
        <f>MODE(AI74:BM74)</f>
        <v>128</v>
      </c>
      <c r="BR74">
        <f t="shared" si="58"/>
        <v>194</v>
      </c>
      <c r="BS74" s="77">
        <f t="shared" ref="BS74" si="83">BR74</f>
        <v>194</v>
      </c>
    </row>
    <row r="75" spans="1:73" ht="13.2" x14ac:dyDescent="0.25">
      <c r="A75" s="3">
        <v>45302</v>
      </c>
      <c r="B75" s="4" t="s">
        <v>7</v>
      </c>
      <c r="C75" s="3" t="str">
        <f t="shared" si="70"/>
        <v>cogs</v>
      </c>
      <c r="D75" s="49">
        <v>5.99</v>
      </c>
      <c r="E75">
        <f t="shared" si="71"/>
        <v>2024</v>
      </c>
      <c r="F75">
        <f t="shared" si="72"/>
        <v>11</v>
      </c>
      <c r="G75">
        <f t="shared" si="73"/>
        <v>1</v>
      </c>
      <c r="H75" s="4" t="str">
        <f t="shared" si="75"/>
        <v>product 1</v>
      </c>
      <c r="I75" s="5">
        <v>21</v>
      </c>
      <c r="J75" s="5">
        <v>125.79</v>
      </c>
      <c r="AH75" s="58" t="s">
        <v>58</v>
      </c>
      <c r="AI75">
        <v>0</v>
      </c>
      <c r="AJ75">
        <v>8</v>
      </c>
      <c r="AK75">
        <v>4</v>
      </c>
      <c r="AL75">
        <v>6</v>
      </c>
      <c r="AM75">
        <v>10</v>
      </c>
      <c r="AN75">
        <v>8</v>
      </c>
      <c r="AO75">
        <v>10</v>
      </c>
      <c r="AP75">
        <v>2</v>
      </c>
      <c r="AQ75">
        <v>4</v>
      </c>
      <c r="AR75">
        <v>12</v>
      </c>
      <c r="AS75">
        <v>6</v>
      </c>
      <c r="AT75">
        <v>16</v>
      </c>
      <c r="AU75">
        <v>6</v>
      </c>
      <c r="AV75">
        <v>2</v>
      </c>
      <c r="AW75">
        <v>2</v>
      </c>
      <c r="AX75">
        <v>10</v>
      </c>
      <c r="AY75">
        <v>12</v>
      </c>
      <c r="AZ75">
        <v>6</v>
      </c>
      <c r="BA75">
        <v>2</v>
      </c>
      <c r="BB75">
        <v>14</v>
      </c>
      <c r="BC75">
        <v>0</v>
      </c>
      <c r="BD75">
        <v>16</v>
      </c>
      <c r="BE75">
        <v>6</v>
      </c>
      <c r="BF75">
        <v>2</v>
      </c>
      <c r="BG75">
        <v>14</v>
      </c>
      <c r="BH75">
        <v>16</v>
      </c>
      <c r="BI75">
        <v>2</v>
      </c>
      <c r="BJ75" s="59">
        <v>18</v>
      </c>
      <c r="BK75">
        <v>2</v>
      </c>
      <c r="BL75">
        <v>0</v>
      </c>
      <c r="BN75">
        <v>216</v>
      </c>
      <c r="BO75" s="64">
        <f t="shared" si="82"/>
        <v>7.2</v>
      </c>
      <c r="BP75">
        <f>MEDIAN(AI75:BL75)</f>
        <v>6</v>
      </c>
      <c r="BQ75">
        <f>MODE(AI75:BM75)</f>
        <v>2</v>
      </c>
      <c r="BR75">
        <f t="shared" si="58"/>
        <v>18</v>
      </c>
      <c r="BS75" s="77"/>
      <c r="BT75">
        <f t="shared" ref="BT75" si="84">BR75</f>
        <v>18</v>
      </c>
    </row>
    <row r="76" spans="1:73" ht="13.2" x14ac:dyDescent="0.25">
      <c r="A76" s="3">
        <v>45302</v>
      </c>
      <c r="B76" s="4" t="s">
        <v>8</v>
      </c>
      <c r="C76" s="3" t="str">
        <f t="shared" si="70"/>
        <v>cogs</v>
      </c>
      <c r="D76" s="49">
        <v>16.989999999999998</v>
      </c>
      <c r="E76">
        <f t="shared" si="71"/>
        <v>2024</v>
      </c>
      <c r="F76">
        <f t="shared" si="72"/>
        <v>11</v>
      </c>
      <c r="G76">
        <f t="shared" si="73"/>
        <v>1</v>
      </c>
      <c r="H76" s="4" t="str">
        <f t="shared" si="75"/>
        <v>product 2</v>
      </c>
      <c r="I76" s="5">
        <v>2</v>
      </c>
      <c r="J76" s="5">
        <v>33.979999999999997</v>
      </c>
      <c r="AH76" s="58" t="s">
        <v>59</v>
      </c>
      <c r="AI76">
        <v>138</v>
      </c>
      <c r="AJ76">
        <v>198</v>
      </c>
      <c r="AK76">
        <v>496</v>
      </c>
      <c r="AL76">
        <v>48</v>
      </c>
      <c r="AM76">
        <v>422</v>
      </c>
      <c r="AN76">
        <v>228</v>
      </c>
      <c r="AO76">
        <v>118</v>
      </c>
      <c r="AP76">
        <v>34</v>
      </c>
      <c r="AQ76">
        <v>206</v>
      </c>
      <c r="AR76">
        <v>148</v>
      </c>
      <c r="AS76">
        <v>224</v>
      </c>
      <c r="AT76">
        <v>380</v>
      </c>
      <c r="AU76">
        <v>0</v>
      </c>
      <c r="AV76">
        <v>154</v>
      </c>
      <c r="AW76">
        <v>24</v>
      </c>
      <c r="AX76">
        <v>476</v>
      </c>
      <c r="AY76">
        <v>336</v>
      </c>
      <c r="AZ76">
        <v>464</v>
      </c>
      <c r="BA76">
        <v>92</v>
      </c>
      <c r="BB76">
        <v>122</v>
      </c>
      <c r="BC76">
        <v>268</v>
      </c>
      <c r="BD76">
        <v>274</v>
      </c>
      <c r="BE76">
        <v>182</v>
      </c>
      <c r="BF76">
        <v>88</v>
      </c>
      <c r="BG76">
        <v>306</v>
      </c>
      <c r="BH76">
        <v>338</v>
      </c>
      <c r="BI76">
        <v>150</v>
      </c>
      <c r="BJ76">
        <v>356</v>
      </c>
      <c r="BK76">
        <v>70</v>
      </c>
      <c r="BL76">
        <v>386</v>
      </c>
      <c r="BN76">
        <v>6726</v>
      </c>
      <c r="BO76" s="64">
        <f t="shared" si="82"/>
        <v>224.2</v>
      </c>
      <c r="BP76">
        <f>MEDIAN(AI76:BL76)</f>
        <v>202</v>
      </c>
      <c r="BQ76" t="e">
        <f>MODE(AI76:BL76)</f>
        <v>#N/A</v>
      </c>
      <c r="BR76">
        <f t="shared" si="62"/>
        <v>496</v>
      </c>
      <c r="BS76" s="77"/>
      <c r="BU76">
        <f t="shared" ref="BU76" si="85">BR76</f>
        <v>496</v>
      </c>
    </row>
    <row r="77" spans="1:73" ht="13.2" x14ac:dyDescent="0.25">
      <c r="A77" s="3">
        <v>45302</v>
      </c>
      <c r="B77" s="4" t="s">
        <v>9</v>
      </c>
      <c r="C77" s="3" t="str">
        <f t="shared" si="70"/>
        <v>cogs</v>
      </c>
      <c r="D77" s="49">
        <v>8.49</v>
      </c>
      <c r="E77">
        <f t="shared" si="71"/>
        <v>2024</v>
      </c>
      <c r="F77">
        <f t="shared" si="72"/>
        <v>11</v>
      </c>
      <c r="G77">
        <f t="shared" si="73"/>
        <v>1</v>
      </c>
      <c r="H77" s="4" t="str">
        <f t="shared" si="75"/>
        <v>product 3</v>
      </c>
      <c r="I77" s="5">
        <v>157</v>
      </c>
      <c r="J77" s="5">
        <v>1332.93</v>
      </c>
      <c r="AH77" s="56">
        <v>7</v>
      </c>
      <c r="AI77">
        <v>652</v>
      </c>
      <c r="AJ77">
        <v>476</v>
      </c>
      <c r="AK77">
        <v>180</v>
      </c>
      <c r="AL77">
        <v>476</v>
      </c>
      <c r="AM77">
        <v>450</v>
      </c>
      <c r="AN77">
        <v>504</v>
      </c>
      <c r="AO77">
        <v>354</v>
      </c>
      <c r="AP77">
        <v>392</v>
      </c>
      <c r="AQ77">
        <v>518</v>
      </c>
      <c r="AR77">
        <v>116</v>
      </c>
      <c r="AS77">
        <v>66</v>
      </c>
      <c r="AT77">
        <v>588</v>
      </c>
      <c r="AU77">
        <v>178</v>
      </c>
      <c r="AV77">
        <v>382</v>
      </c>
      <c r="AW77">
        <v>90</v>
      </c>
      <c r="AX77">
        <v>362</v>
      </c>
      <c r="AY77">
        <v>388</v>
      </c>
      <c r="AZ77">
        <v>614</v>
      </c>
      <c r="BA77">
        <v>416</v>
      </c>
      <c r="BB77">
        <v>336</v>
      </c>
      <c r="BC77">
        <v>502</v>
      </c>
      <c r="BD77">
        <v>426</v>
      </c>
      <c r="BE77">
        <v>224</v>
      </c>
      <c r="BF77">
        <v>316</v>
      </c>
      <c r="BG77">
        <v>428</v>
      </c>
      <c r="BH77">
        <v>246</v>
      </c>
      <c r="BI77">
        <v>564</v>
      </c>
      <c r="BJ77">
        <v>434</v>
      </c>
      <c r="BK77">
        <v>644</v>
      </c>
      <c r="BL77">
        <v>460</v>
      </c>
      <c r="BM77">
        <v>342</v>
      </c>
      <c r="BN77">
        <v>12124</v>
      </c>
      <c r="BO77" s="64">
        <f t="shared" ref="BO77:BO84" si="86">SUM(AI77:BM77)/$BM$2</f>
        <v>391.09677419354841</v>
      </c>
      <c r="BS77" s="77"/>
    </row>
    <row r="78" spans="1:73" ht="13.2" x14ac:dyDescent="0.25">
      <c r="A78" s="3">
        <v>45302</v>
      </c>
      <c r="B78" s="4" t="s">
        <v>10</v>
      </c>
      <c r="C78" s="3" t="str">
        <f t="shared" si="70"/>
        <v>marketing</v>
      </c>
      <c r="D78" s="50" t="s">
        <v>6</v>
      </c>
      <c r="E78">
        <f t="shared" si="71"/>
        <v>2024</v>
      </c>
      <c r="F78">
        <f t="shared" si="72"/>
        <v>11</v>
      </c>
      <c r="G78">
        <f t="shared" si="73"/>
        <v>1</v>
      </c>
      <c r="H78" s="4" t="str">
        <f t="shared" si="75"/>
        <v>N/A</v>
      </c>
      <c r="I78" s="4" t="s">
        <v>6</v>
      </c>
      <c r="J78" s="5">
        <v>99.94</v>
      </c>
      <c r="AH78" s="58" t="s">
        <v>57</v>
      </c>
      <c r="AI78">
        <v>176</v>
      </c>
      <c r="AJ78">
        <v>50</v>
      </c>
      <c r="AK78">
        <v>58</v>
      </c>
      <c r="AL78">
        <v>10</v>
      </c>
      <c r="AM78">
        <v>196</v>
      </c>
      <c r="AN78">
        <v>54</v>
      </c>
      <c r="AO78">
        <v>156</v>
      </c>
      <c r="AP78">
        <v>124</v>
      </c>
      <c r="AQ78">
        <v>100</v>
      </c>
      <c r="AR78">
        <v>104</v>
      </c>
      <c r="AS78">
        <v>24</v>
      </c>
      <c r="AT78">
        <v>152</v>
      </c>
      <c r="AU78">
        <v>136</v>
      </c>
      <c r="AV78">
        <v>172</v>
      </c>
      <c r="AW78">
        <v>36</v>
      </c>
      <c r="AX78">
        <v>98</v>
      </c>
      <c r="AY78">
        <v>54</v>
      </c>
      <c r="AZ78">
        <v>198</v>
      </c>
      <c r="BA78">
        <v>104</v>
      </c>
      <c r="BB78">
        <v>20</v>
      </c>
      <c r="BC78">
        <v>172</v>
      </c>
      <c r="BD78">
        <v>14</v>
      </c>
      <c r="BE78">
        <v>120</v>
      </c>
      <c r="BF78">
        <v>8</v>
      </c>
      <c r="BG78">
        <v>96</v>
      </c>
      <c r="BH78">
        <v>32</v>
      </c>
      <c r="BI78">
        <v>172</v>
      </c>
      <c r="BJ78">
        <v>74</v>
      </c>
      <c r="BK78">
        <v>186</v>
      </c>
      <c r="BL78">
        <v>164</v>
      </c>
      <c r="BM78">
        <v>186</v>
      </c>
      <c r="BN78">
        <v>3246</v>
      </c>
      <c r="BO78" s="64">
        <f t="shared" si="86"/>
        <v>104.70967741935483</v>
      </c>
      <c r="BP78">
        <f>MEDIAN(AI78:BK78)</f>
        <v>100</v>
      </c>
      <c r="BQ78">
        <f>MODE(AI78:BM78)</f>
        <v>172</v>
      </c>
      <c r="BR78">
        <f t="shared" si="62"/>
        <v>198</v>
      </c>
      <c r="BS78" s="77">
        <f t="shared" ref="BS78" si="87">BR78</f>
        <v>198</v>
      </c>
    </row>
    <row r="79" spans="1:73" ht="13.2" x14ac:dyDescent="0.25">
      <c r="A79" s="3">
        <v>45302</v>
      </c>
      <c r="B79" s="4" t="s">
        <v>11</v>
      </c>
      <c r="C79" s="3" t="str">
        <f t="shared" si="70"/>
        <v>net sales</v>
      </c>
      <c r="D79" s="49">
        <v>9.99</v>
      </c>
      <c r="E79">
        <f t="shared" si="71"/>
        <v>2024</v>
      </c>
      <c r="F79">
        <f t="shared" si="72"/>
        <v>11</v>
      </c>
      <c r="G79">
        <f t="shared" si="73"/>
        <v>1</v>
      </c>
      <c r="H79" s="4" t="str">
        <f t="shared" si="75"/>
        <v>product 1</v>
      </c>
      <c r="I79" s="5">
        <v>21</v>
      </c>
      <c r="J79" s="5">
        <v>209.79</v>
      </c>
      <c r="AH79" s="58" t="s">
        <v>58</v>
      </c>
      <c r="AI79">
        <v>10</v>
      </c>
      <c r="AJ79">
        <v>8</v>
      </c>
      <c r="AK79">
        <v>6</v>
      </c>
      <c r="AL79">
        <v>0</v>
      </c>
      <c r="AM79">
        <v>12</v>
      </c>
      <c r="AN79">
        <v>16</v>
      </c>
      <c r="AO79">
        <v>8</v>
      </c>
      <c r="AP79">
        <v>12</v>
      </c>
      <c r="AQ79">
        <v>10</v>
      </c>
      <c r="AR79">
        <v>12</v>
      </c>
      <c r="AS79">
        <v>12</v>
      </c>
      <c r="AT79">
        <v>2</v>
      </c>
      <c r="AU79">
        <v>14</v>
      </c>
      <c r="AV79">
        <v>10</v>
      </c>
      <c r="AW79">
        <v>8</v>
      </c>
      <c r="AX79">
        <v>0</v>
      </c>
      <c r="AY79">
        <v>4</v>
      </c>
      <c r="AZ79">
        <v>0</v>
      </c>
      <c r="BA79">
        <v>10</v>
      </c>
      <c r="BB79">
        <v>14</v>
      </c>
      <c r="BC79">
        <v>8</v>
      </c>
      <c r="BD79" s="59">
        <v>18</v>
      </c>
      <c r="BE79">
        <v>10</v>
      </c>
      <c r="BF79">
        <v>8</v>
      </c>
      <c r="BG79">
        <v>14</v>
      </c>
      <c r="BH79">
        <v>10</v>
      </c>
      <c r="BI79">
        <v>8</v>
      </c>
      <c r="BJ79">
        <v>8</v>
      </c>
      <c r="BK79">
        <v>8</v>
      </c>
      <c r="BL79">
        <v>10</v>
      </c>
      <c r="BM79">
        <v>16</v>
      </c>
      <c r="BN79">
        <v>286</v>
      </c>
      <c r="BO79" s="64">
        <f t="shared" si="86"/>
        <v>9.2258064516129039</v>
      </c>
      <c r="BP79">
        <f>MEDIAN(AI79:BL79)</f>
        <v>10</v>
      </c>
      <c r="BQ79">
        <f>MODE(AI79:BM79)</f>
        <v>8</v>
      </c>
      <c r="BR79">
        <f t="shared" si="62"/>
        <v>18</v>
      </c>
      <c r="BS79" s="77"/>
      <c r="BT79">
        <f t="shared" ref="BT79" si="88">BR79</f>
        <v>18</v>
      </c>
    </row>
    <row r="80" spans="1:73" ht="13.2" x14ac:dyDescent="0.25">
      <c r="A80" s="3">
        <v>45302</v>
      </c>
      <c r="B80" s="4" t="s">
        <v>12</v>
      </c>
      <c r="C80" s="3" t="str">
        <f t="shared" si="70"/>
        <v>net sales</v>
      </c>
      <c r="D80" s="49">
        <v>24.99</v>
      </c>
      <c r="E80">
        <f t="shared" si="71"/>
        <v>2024</v>
      </c>
      <c r="F80">
        <f t="shared" si="72"/>
        <v>11</v>
      </c>
      <c r="G80">
        <f t="shared" si="73"/>
        <v>1</v>
      </c>
      <c r="H80" s="4" t="str">
        <f t="shared" si="75"/>
        <v>product 2</v>
      </c>
      <c r="I80" s="5">
        <v>2</v>
      </c>
      <c r="J80" s="5">
        <v>49.98</v>
      </c>
      <c r="AH80" s="58" t="s">
        <v>59</v>
      </c>
      <c r="AI80">
        <v>466</v>
      </c>
      <c r="AJ80">
        <v>418</v>
      </c>
      <c r="AK80">
        <v>116</v>
      </c>
      <c r="AL80">
        <v>466</v>
      </c>
      <c r="AM80">
        <v>242</v>
      </c>
      <c r="AN80">
        <v>434</v>
      </c>
      <c r="AO80">
        <v>190</v>
      </c>
      <c r="AP80">
        <v>256</v>
      </c>
      <c r="AQ80">
        <v>408</v>
      </c>
      <c r="AR80">
        <v>0</v>
      </c>
      <c r="AS80">
        <v>30</v>
      </c>
      <c r="AT80">
        <v>434</v>
      </c>
      <c r="AU80">
        <v>28</v>
      </c>
      <c r="AV80">
        <v>200</v>
      </c>
      <c r="AW80">
        <v>46</v>
      </c>
      <c r="AX80">
        <v>264</v>
      </c>
      <c r="AY80">
        <v>330</v>
      </c>
      <c r="AZ80">
        <v>416</v>
      </c>
      <c r="BA80">
        <v>302</v>
      </c>
      <c r="BB80">
        <v>302</v>
      </c>
      <c r="BC80">
        <v>322</v>
      </c>
      <c r="BD80">
        <v>394</v>
      </c>
      <c r="BE80">
        <v>94</v>
      </c>
      <c r="BF80">
        <v>300</v>
      </c>
      <c r="BG80">
        <v>318</v>
      </c>
      <c r="BH80">
        <v>204</v>
      </c>
      <c r="BI80">
        <v>384</v>
      </c>
      <c r="BJ80">
        <v>352</v>
      </c>
      <c r="BK80">
        <v>450</v>
      </c>
      <c r="BL80">
        <v>286</v>
      </c>
      <c r="BM80">
        <v>140</v>
      </c>
      <c r="BN80">
        <v>8592</v>
      </c>
      <c r="BO80" s="64">
        <f t="shared" si="86"/>
        <v>277.16129032258067</v>
      </c>
      <c r="BP80">
        <f>MEDIAN(AI80:BL80)</f>
        <v>302</v>
      </c>
      <c r="BQ80">
        <f>MODE(AI80:BM80)</f>
        <v>466</v>
      </c>
      <c r="BR80">
        <f t="shared" si="67"/>
        <v>466</v>
      </c>
      <c r="BS80" s="77"/>
      <c r="BU80">
        <f t="shared" ref="BU80" si="89">BR80</f>
        <v>466</v>
      </c>
    </row>
    <row r="81" spans="1:73" ht="13.2" x14ac:dyDescent="0.25">
      <c r="A81" s="3">
        <v>45302</v>
      </c>
      <c r="B81" s="4" t="s">
        <v>13</v>
      </c>
      <c r="C81" s="3" t="str">
        <f t="shared" si="70"/>
        <v>net sales</v>
      </c>
      <c r="D81" s="49">
        <v>12.49</v>
      </c>
      <c r="E81">
        <f t="shared" si="71"/>
        <v>2024</v>
      </c>
      <c r="F81">
        <f t="shared" si="72"/>
        <v>11</v>
      </c>
      <c r="G81">
        <f t="shared" si="73"/>
        <v>1</v>
      </c>
      <c r="H81" s="4" t="str">
        <f t="shared" si="75"/>
        <v>product 3</v>
      </c>
      <c r="I81" s="5">
        <v>157</v>
      </c>
      <c r="J81" s="5">
        <v>1960.93</v>
      </c>
      <c r="AH81" s="56">
        <v>8</v>
      </c>
      <c r="AI81">
        <v>234</v>
      </c>
      <c r="AJ81">
        <v>232</v>
      </c>
      <c r="AK81">
        <v>196</v>
      </c>
      <c r="AL81">
        <v>188</v>
      </c>
      <c r="AM81">
        <v>204</v>
      </c>
      <c r="AN81">
        <v>612</v>
      </c>
      <c r="AO81">
        <v>348</v>
      </c>
      <c r="AP81">
        <v>472</v>
      </c>
      <c r="AQ81">
        <v>582</v>
      </c>
      <c r="AR81">
        <v>202</v>
      </c>
      <c r="AS81">
        <v>320</v>
      </c>
      <c r="AT81">
        <v>316</v>
      </c>
      <c r="AU81">
        <v>174</v>
      </c>
      <c r="AV81">
        <v>490</v>
      </c>
      <c r="AW81">
        <v>412</v>
      </c>
      <c r="AX81">
        <v>64</v>
      </c>
      <c r="AY81">
        <v>440</v>
      </c>
      <c r="AZ81">
        <v>344</v>
      </c>
      <c r="BA81">
        <v>500</v>
      </c>
      <c r="BB81">
        <v>204</v>
      </c>
      <c r="BC81">
        <v>582</v>
      </c>
      <c r="BD81">
        <v>110</v>
      </c>
      <c r="BE81">
        <v>314</v>
      </c>
      <c r="BF81">
        <v>588</v>
      </c>
      <c r="BG81">
        <v>204</v>
      </c>
      <c r="BH81">
        <v>434</v>
      </c>
      <c r="BI81">
        <v>358</v>
      </c>
      <c r="BJ81">
        <v>494</v>
      </c>
      <c r="BK81">
        <v>300</v>
      </c>
      <c r="BL81">
        <v>168</v>
      </c>
      <c r="BM81">
        <v>360</v>
      </c>
      <c r="BN81">
        <v>10446</v>
      </c>
      <c r="BO81" s="64">
        <f t="shared" si="86"/>
        <v>336.96774193548384</v>
      </c>
      <c r="BS81" s="77"/>
    </row>
    <row r="82" spans="1:73" ht="13.2" x14ac:dyDescent="0.25">
      <c r="A82" s="3">
        <v>45303</v>
      </c>
      <c r="B82" s="4" t="s">
        <v>7</v>
      </c>
      <c r="C82" s="3" t="str">
        <f t="shared" si="70"/>
        <v>cogs</v>
      </c>
      <c r="D82" s="49">
        <v>5.99</v>
      </c>
      <c r="E82">
        <f t="shared" si="71"/>
        <v>2024</v>
      </c>
      <c r="F82">
        <f t="shared" si="72"/>
        <v>12</v>
      </c>
      <c r="G82">
        <f t="shared" si="73"/>
        <v>1</v>
      </c>
      <c r="H82" s="4" t="str">
        <f t="shared" si="75"/>
        <v>product 1</v>
      </c>
      <c r="I82" s="5">
        <v>58</v>
      </c>
      <c r="J82" s="5">
        <v>347.42</v>
      </c>
      <c r="AH82" s="58" t="s">
        <v>57</v>
      </c>
      <c r="AI82">
        <v>124</v>
      </c>
      <c r="AJ82">
        <v>186</v>
      </c>
      <c r="AK82">
        <v>146</v>
      </c>
      <c r="AL82">
        <v>162</v>
      </c>
      <c r="AM82">
        <v>186</v>
      </c>
      <c r="AN82">
        <v>170</v>
      </c>
      <c r="AO82">
        <v>64</v>
      </c>
      <c r="AP82">
        <v>8</v>
      </c>
      <c r="AQ82">
        <v>172</v>
      </c>
      <c r="AR82">
        <v>146</v>
      </c>
      <c r="AS82">
        <v>130</v>
      </c>
      <c r="AT82">
        <v>132</v>
      </c>
      <c r="AU82">
        <v>160</v>
      </c>
      <c r="AV82">
        <v>28</v>
      </c>
      <c r="AW82">
        <v>162</v>
      </c>
      <c r="AX82">
        <v>34</v>
      </c>
      <c r="AY82">
        <v>44</v>
      </c>
      <c r="AZ82">
        <v>140</v>
      </c>
      <c r="BA82">
        <v>46</v>
      </c>
      <c r="BB82">
        <v>10</v>
      </c>
      <c r="BC82">
        <v>96</v>
      </c>
      <c r="BD82">
        <v>98</v>
      </c>
      <c r="BE82">
        <v>178</v>
      </c>
      <c r="BF82">
        <v>156</v>
      </c>
      <c r="BG82">
        <v>184</v>
      </c>
      <c r="BH82">
        <v>164</v>
      </c>
      <c r="BI82">
        <v>142</v>
      </c>
      <c r="BJ82">
        <v>28</v>
      </c>
      <c r="BK82">
        <v>74</v>
      </c>
      <c r="BL82">
        <v>158</v>
      </c>
      <c r="BM82">
        <v>104</v>
      </c>
      <c r="BN82">
        <v>3632</v>
      </c>
      <c r="BO82" s="64">
        <f t="shared" si="86"/>
        <v>117.16129032258064</v>
      </c>
      <c r="BP82">
        <f>MEDIAN(AI82:BK82)</f>
        <v>140</v>
      </c>
      <c r="BQ82">
        <f>MODE(AI82:BM82)</f>
        <v>186</v>
      </c>
      <c r="BR82">
        <f t="shared" si="57"/>
        <v>186</v>
      </c>
      <c r="BS82" s="77">
        <f t="shared" ref="BS82" si="90">BR82</f>
        <v>186</v>
      </c>
    </row>
    <row r="83" spans="1:73" ht="13.2" x14ac:dyDescent="0.25">
      <c r="A83" s="3">
        <v>45303</v>
      </c>
      <c r="B83" s="4" t="s">
        <v>8</v>
      </c>
      <c r="C83" s="3" t="str">
        <f t="shared" si="70"/>
        <v>cogs</v>
      </c>
      <c r="D83" s="49">
        <v>16.989999999999998</v>
      </c>
      <c r="E83">
        <f t="shared" si="71"/>
        <v>2024</v>
      </c>
      <c r="F83">
        <f t="shared" si="72"/>
        <v>12</v>
      </c>
      <c r="G83">
        <f t="shared" si="73"/>
        <v>1</v>
      </c>
      <c r="H83" s="4" t="str">
        <f t="shared" si="75"/>
        <v>product 2</v>
      </c>
      <c r="I83" s="5">
        <v>5</v>
      </c>
      <c r="J83" s="5">
        <v>84.949999999999989</v>
      </c>
      <c r="AH83" s="58" t="s">
        <v>58</v>
      </c>
      <c r="AI83">
        <v>8</v>
      </c>
      <c r="AJ83">
        <v>2</v>
      </c>
      <c r="AK83">
        <v>2</v>
      </c>
      <c r="AL83">
        <v>14</v>
      </c>
      <c r="AM83" s="59">
        <v>18</v>
      </c>
      <c r="AN83">
        <v>0</v>
      </c>
      <c r="AO83">
        <v>8</v>
      </c>
      <c r="AP83">
        <v>12</v>
      </c>
      <c r="AQ83">
        <v>2</v>
      </c>
      <c r="AR83">
        <v>14</v>
      </c>
      <c r="AS83">
        <v>2</v>
      </c>
      <c r="AT83">
        <v>0</v>
      </c>
      <c r="AU83">
        <v>6</v>
      </c>
      <c r="AV83">
        <v>12</v>
      </c>
      <c r="AW83">
        <v>2</v>
      </c>
      <c r="AX83">
        <v>14</v>
      </c>
      <c r="AY83">
        <v>4</v>
      </c>
      <c r="AZ83">
        <v>14</v>
      </c>
      <c r="BA83">
        <v>4</v>
      </c>
      <c r="BB83">
        <v>6</v>
      </c>
      <c r="BC83">
        <v>4</v>
      </c>
      <c r="BD83">
        <v>0</v>
      </c>
      <c r="BE83">
        <v>6</v>
      </c>
      <c r="BF83" s="59">
        <v>18</v>
      </c>
      <c r="BG83">
        <v>16</v>
      </c>
      <c r="BH83">
        <v>4</v>
      </c>
      <c r="BI83">
        <v>0</v>
      </c>
      <c r="BJ83">
        <v>4</v>
      </c>
      <c r="BK83">
        <v>6</v>
      </c>
      <c r="BL83">
        <v>10</v>
      </c>
      <c r="BM83">
        <v>6</v>
      </c>
      <c r="BN83">
        <v>218</v>
      </c>
      <c r="BO83" s="64">
        <f t="shared" si="86"/>
        <v>7.032258064516129</v>
      </c>
      <c r="BP83">
        <f>MEDIAN(AI83:BL83)</f>
        <v>6</v>
      </c>
      <c r="BQ83">
        <f>MODE(AI83:BM83)</f>
        <v>2</v>
      </c>
      <c r="BR83">
        <f t="shared" si="58"/>
        <v>18</v>
      </c>
      <c r="BS83" s="77"/>
      <c r="BT83">
        <f t="shared" ref="BT83" si="91">BR83</f>
        <v>18</v>
      </c>
    </row>
    <row r="84" spans="1:73" ht="13.2" x14ac:dyDescent="0.25">
      <c r="A84" s="3">
        <v>45303</v>
      </c>
      <c r="B84" s="4" t="s">
        <v>9</v>
      </c>
      <c r="C84" s="3" t="str">
        <f t="shared" si="70"/>
        <v>cogs</v>
      </c>
      <c r="D84" s="49">
        <v>8.49</v>
      </c>
      <c r="E84">
        <f t="shared" si="71"/>
        <v>2024</v>
      </c>
      <c r="F84">
        <f t="shared" si="72"/>
        <v>12</v>
      </c>
      <c r="G84">
        <f t="shared" si="73"/>
        <v>1</v>
      </c>
      <c r="H84" s="4" t="str">
        <f t="shared" si="75"/>
        <v>product 3</v>
      </c>
      <c r="I84" s="5">
        <v>17</v>
      </c>
      <c r="J84" s="5">
        <v>144.33000000000001</v>
      </c>
      <c r="AH84" s="58" t="s">
        <v>59</v>
      </c>
      <c r="AI84">
        <v>102</v>
      </c>
      <c r="AJ84">
        <v>44</v>
      </c>
      <c r="AK84">
        <v>48</v>
      </c>
      <c r="AL84">
        <v>12</v>
      </c>
      <c r="AM84">
        <v>0</v>
      </c>
      <c r="AN84">
        <v>442</v>
      </c>
      <c r="AO84">
        <v>276</v>
      </c>
      <c r="AP84">
        <v>452</v>
      </c>
      <c r="AQ84">
        <v>408</v>
      </c>
      <c r="AR84">
        <v>42</v>
      </c>
      <c r="AS84">
        <v>188</v>
      </c>
      <c r="AT84">
        <v>184</v>
      </c>
      <c r="AU84">
        <v>8</v>
      </c>
      <c r="AV84">
        <v>450</v>
      </c>
      <c r="AW84">
        <v>248</v>
      </c>
      <c r="AX84">
        <v>16</v>
      </c>
      <c r="AY84">
        <v>392</v>
      </c>
      <c r="AZ84">
        <v>190</v>
      </c>
      <c r="BA84">
        <v>450</v>
      </c>
      <c r="BB84">
        <v>188</v>
      </c>
      <c r="BC84">
        <v>482</v>
      </c>
      <c r="BD84">
        <v>12</v>
      </c>
      <c r="BE84">
        <v>130</v>
      </c>
      <c r="BF84">
        <v>414</v>
      </c>
      <c r="BG84">
        <v>4</v>
      </c>
      <c r="BH84">
        <v>266</v>
      </c>
      <c r="BI84">
        <v>216</v>
      </c>
      <c r="BJ84">
        <v>462</v>
      </c>
      <c r="BK84">
        <v>220</v>
      </c>
      <c r="BL84">
        <v>0</v>
      </c>
      <c r="BM84">
        <v>250</v>
      </c>
      <c r="BN84">
        <v>6596</v>
      </c>
      <c r="BO84" s="64">
        <f t="shared" si="86"/>
        <v>212.7741935483871</v>
      </c>
      <c r="BP84">
        <f>MEDIAN(AI84:BL84)</f>
        <v>189</v>
      </c>
      <c r="BQ84">
        <f>MODE(AI84:BM84)</f>
        <v>12</v>
      </c>
      <c r="BR84">
        <f t="shared" si="58"/>
        <v>482</v>
      </c>
      <c r="BS84" s="77"/>
      <c r="BU84">
        <f t="shared" ref="BU84" si="92">BR84</f>
        <v>482</v>
      </c>
    </row>
    <row r="85" spans="1:73" ht="13.2" x14ac:dyDescent="0.25">
      <c r="A85" s="3">
        <v>45303</v>
      </c>
      <c r="B85" s="4" t="s">
        <v>10</v>
      </c>
      <c r="C85" s="3" t="str">
        <f t="shared" si="70"/>
        <v>marketing</v>
      </c>
      <c r="D85" s="50" t="s">
        <v>6</v>
      </c>
      <c r="E85">
        <f t="shared" si="71"/>
        <v>2024</v>
      </c>
      <c r="F85">
        <f t="shared" si="72"/>
        <v>12</v>
      </c>
      <c r="G85">
        <f t="shared" si="73"/>
        <v>1</v>
      </c>
      <c r="H85" s="4" t="str">
        <f t="shared" si="75"/>
        <v>N/A</v>
      </c>
      <c r="I85" s="4" t="s">
        <v>6</v>
      </c>
      <c r="J85" s="5">
        <v>100.08</v>
      </c>
      <c r="AH85" s="56">
        <v>9</v>
      </c>
      <c r="AI85">
        <v>476</v>
      </c>
      <c r="AJ85">
        <v>614</v>
      </c>
      <c r="AK85">
        <v>170</v>
      </c>
      <c r="AL85">
        <v>114</v>
      </c>
      <c r="AM85">
        <v>198</v>
      </c>
      <c r="AN85">
        <v>380</v>
      </c>
      <c r="AO85">
        <v>92</v>
      </c>
      <c r="AP85">
        <v>254</v>
      </c>
      <c r="AQ85">
        <v>392</v>
      </c>
      <c r="AR85">
        <v>180</v>
      </c>
      <c r="AS85">
        <v>390</v>
      </c>
      <c r="AT85">
        <v>356</v>
      </c>
      <c r="AU85">
        <v>162</v>
      </c>
      <c r="AV85">
        <v>110</v>
      </c>
      <c r="AW85">
        <v>170</v>
      </c>
      <c r="AX85">
        <v>492</v>
      </c>
      <c r="AY85">
        <v>568</v>
      </c>
      <c r="AZ85">
        <v>508</v>
      </c>
      <c r="BA85">
        <v>590</v>
      </c>
      <c r="BB85">
        <v>598</v>
      </c>
      <c r="BC85">
        <v>292</v>
      </c>
      <c r="BD85">
        <v>646</v>
      </c>
      <c r="BE85">
        <v>486</v>
      </c>
      <c r="BF85">
        <v>610</v>
      </c>
      <c r="BG85">
        <v>314</v>
      </c>
      <c r="BH85">
        <v>406</v>
      </c>
      <c r="BI85">
        <v>528</v>
      </c>
      <c r="BJ85">
        <v>290</v>
      </c>
      <c r="BK85">
        <v>358</v>
      </c>
      <c r="BL85">
        <v>436</v>
      </c>
      <c r="BN85">
        <v>11180</v>
      </c>
      <c r="BO85" s="64">
        <f t="shared" ref="BO85:BO88" si="93">SUM(AI85:BM85)/$BL$2</f>
        <v>372.66666666666669</v>
      </c>
      <c r="BS85" s="77"/>
    </row>
    <row r="86" spans="1:73" ht="13.2" x14ac:dyDescent="0.25">
      <c r="A86" s="3">
        <v>45303</v>
      </c>
      <c r="B86" s="4" t="s">
        <v>11</v>
      </c>
      <c r="C86" s="3" t="str">
        <f t="shared" si="70"/>
        <v>net sales</v>
      </c>
      <c r="D86" s="49">
        <v>9.99</v>
      </c>
      <c r="E86">
        <f t="shared" si="71"/>
        <v>2024</v>
      </c>
      <c r="F86">
        <f t="shared" si="72"/>
        <v>12</v>
      </c>
      <c r="G86">
        <f t="shared" si="73"/>
        <v>1</v>
      </c>
      <c r="H86" s="4" t="str">
        <f t="shared" si="75"/>
        <v>product 1</v>
      </c>
      <c r="I86" s="5">
        <v>58</v>
      </c>
      <c r="J86" s="5">
        <v>579.41999999999996</v>
      </c>
      <c r="AH86" s="58" t="s">
        <v>57</v>
      </c>
      <c r="AI86">
        <v>90</v>
      </c>
      <c r="AJ86">
        <v>196</v>
      </c>
      <c r="AK86">
        <v>102</v>
      </c>
      <c r="AL86">
        <v>32</v>
      </c>
      <c r="AM86">
        <v>22</v>
      </c>
      <c r="AN86">
        <v>72</v>
      </c>
      <c r="AO86">
        <v>36</v>
      </c>
      <c r="AP86">
        <v>72</v>
      </c>
      <c r="AQ86">
        <v>84</v>
      </c>
      <c r="AR86">
        <v>172</v>
      </c>
      <c r="AS86">
        <v>172</v>
      </c>
      <c r="AT86">
        <v>154</v>
      </c>
      <c r="AU86">
        <v>94</v>
      </c>
      <c r="AV86">
        <v>104</v>
      </c>
      <c r="AW86">
        <v>134</v>
      </c>
      <c r="AX86">
        <v>156</v>
      </c>
      <c r="AY86">
        <v>152</v>
      </c>
      <c r="AZ86">
        <v>194</v>
      </c>
      <c r="BA86">
        <v>170</v>
      </c>
      <c r="BB86">
        <v>146</v>
      </c>
      <c r="BC86">
        <v>132</v>
      </c>
      <c r="BD86" s="75">
        <v>206</v>
      </c>
      <c r="BE86">
        <v>52</v>
      </c>
      <c r="BF86">
        <v>160</v>
      </c>
      <c r="BG86">
        <v>84</v>
      </c>
      <c r="BH86">
        <v>0</v>
      </c>
      <c r="BI86">
        <v>76</v>
      </c>
      <c r="BJ86">
        <v>74</v>
      </c>
      <c r="BK86">
        <v>176</v>
      </c>
      <c r="BL86">
        <v>68</v>
      </c>
      <c r="BN86">
        <v>3382</v>
      </c>
      <c r="BO86" s="64">
        <f t="shared" si="93"/>
        <v>112.73333333333333</v>
      </c>
      <c r="BP86">
        <f>MEDIAN(AI86:BK86)</f>
        <v>104</v>
      </c>
      <c r="BQ86">
        <f>MODE(AI86:BM86)</f>
        <v>72</v>
      </c>
      <c r="BR86">
        <f t="shared" si="57"/>
        <v>206</v>
      </c>
      <c r="BS86" s="78">
        <f t="shared" ref="BS86" si="94">BR86</f>
        <v>206</v>
      </c>
    </row>
    <row r="87" spans="1:73" ht="13.2" x14ac:dyDescent="0.25">
      <c r="A87" s="3">
        <v>45303</v>
      </c>
      <c r="B87" s="4" t="s">
        <v>12</v>
      </c>
      <c r="C87" s="3" t="str">
        <f t="shared" si="70"/>
        <v>net sales</v>
      </c>
      <c r="D87" s="49">
        <v>24.99</v>
      </c>
      <c r="E87">
        <f t="shared" si="71"/>
        <v>2024</v>
      </c>
      <c r="F87">
        <f t="shared" si="72"/>
        <v>12</v>
      </c>
      <c r="G87">
        <f t="shared" si="73"/>
        <v>1</v>
      </c>
      <c r="H87" s="4" t="str">
        <f t="shared" si="75"/>
        <v>product 2</v>
      </c>
      <c r="I87" s="5">
        <v>5</v>
      </c>
      <c r="J87" s="5">
        <v>124.94999999999999</v>
      </c>
      <c r="AH87" s="58" t="s">
        <v>58</v>
      </c>
      <c r="AI87">
        <v>2</v>
      </c>
      <c r="AJ87">
        <v>14</v>
      </c>
      <c r="AK87">
        <v>2</v>
      </c>
      <c r="AL87">
        <v>0</v>
      </c>
      <c r="AM87">
        <v>0</v>
      </c>
      <c r="AN87">
        <v>14</v>
      </c>
      <c r="AO87">
        <v>8</v>
      </c>
      <c r="AP87">
        <v>10</v>
      </c>
      <c r="AQ87">
        <v>6</v>
      </c>
      <c r="AR87">
        <v>8</v>
      </c>
      <c r="AS87">
        <v>0</v>
      </c>
      <c r="AT87">
        <v>2</v>
      </c>
      <c r="AU87">
        <v>6</v>
      </c>
      <c r="AV87">
        <v>6</v>
      </c>
      <c r="AW87">
        <v>0</v>
      </c>
      <c r="AX87">
        <v>2</v>
      </c>
      <c r="AY87">
        <v>12</v>
      </c>
      <c r="AZ87">
        <v>8</v>
      </c>
      <c r="BA87">
        <v>6</v>
      </c>
      <c r="BB87">
        <v>0</v>
      </c>
      <c r="BC87">
        <v>10</v>
      </c>
      <c r="BD87">
        <v>0</v>
      </c>
      <c r="BE87">
        <v>4</v>
      </c>
      <c r="BF87">
        <v>14</v>
      </c>
      <c r="BG87">
        <v>4</v>
      </c>
      <c r="BH87">
        <v>16</v>
      </c>
      <c r="BI87">
        <v>6</v>
      </c>
      <c r="BJ87">
        <v>16</v>
      </c>
      <c r="BK87">
        <v>2</v>
      </c>
      <c r="BL87">
        <v>0</v>
      </c>
      <c r="BN87">
        <v>178</v>
      </c>
      <c r="BO87" s="64">
        <f t="shared" si="93"/>
        <v>5.9333333333333336</v>
      </c>
      <c r="BP87">
        <f>MEDIAN(AI87:BL87)</f>
        <v>6</v>
      </c>
      <c r="BQ87">
        <f>MODE(AI87:BM87)</f>
        <v>0</v>
      </c>
      <c r="BR87">
        <f t="shared" si="57"/>
        <v>16</v>
      </c>
      <c r="BS87" s="77"/>
      <c r="BT87">
        <f t="shared" ref="BT87" si="95">BR87</f>
        <v>16</v>
      </c>
    </row>
    <row r="88" spans="1:73" ht="13.2" x14ac:dyDescent="0.25">
      <c r="A88" s="3">
        <v>45303</v>
      </c>
      <c r="B88" s="4" t="s">
        <v>13</v>
      </c>
      <c r="C88" s="3" t="str">
        <f t="shared" si="70"/>
        <v>net sales</v>
      </c>
      <c r="D88" s="49">
        <v>12.49</v>
      </c>
      <c r="E88">
        <f t="shared" si="71"/>
        <v>2024</v>
      </c>
      <c r="F88">
        <f t="shared" si="72"/>
        <v>12</v>
      </c>
      <c r="G88">
        <f t="shared" si="73"/>
        <v>1</v>
      </c>
      <c r="H88" s="4" t="str">
        <f t="shared" si="75"/>
        <v>product 3</v>
      </c>
      <c r="I88" s="5">
        <v>17</v>
      </c>
      <c r="J88" s="5">
        <v>212.33</v>
      </c>
      <c r="AH88" s="58" t="s">
        <v>59</v>
      </c>
      <c r="AI88">
        <v>384</v>
      </c>
      <c r="AJ88">
        <v>404</v>
      </c>
      <c r="AK88">
        <v>66</v>
      </c>
      <c r="AL88">
        <v>82</v>
      </c>
      <c r="AM88">
        <v>176</v>
      </c>
      <c r="AN88">
        <v>294</v>
      </c>
      <c r="AO88">
        <v>48</v>
      </c>
      <c r="AP88">
        <v>172</v>
      </c>
      <c r="AQ88">
        <v>302</v>
      </c>
      <c r="AR88">
        <v>0</v>
      </c>
      <c r="AS88">
        <v>218</v>
      </c>
      <c r="AT88">
        <v>200</v>
      </c>
      <c r="AU88">
        <v>62</v>
      </c>
      <c r="AV88">
        <v>0</v>
      </c>
      <c r="AW88">
        <v>36</v>
      </c>
      <c r="AX88">
        <v>334</v>
      </c>
      <c r="AY88">
        <v>404</v>
      </c>
      <c r="AZ88">
        <v>306</v>
      </c>
      <c r="BA88">
        <v>414</v>
      </c>
      <c r="BB88">
        <v>452</v>
      </c>
      <c r="BC88">
        <v>150</v>
      </c>
      <c r="BD88">
        <v>440</v>
      </c>
      <c r="BE88">
        <v>430</v>
      </c>
      <c r="BF88">
        <v>436</v>
      </c>
      <c r="BG88">
        <v>226</v>
      </c>
      <c r="BH88">
        <v>390</v>
      </c>
      <c r="BI88">
        <v>446</v>
      </c>
      <c r="BJ88">
        <v>200</v>
      </c>
      <c r="BK88">
        <v>180</v>
      </c>
      <c r="BL88">
        <v>368</v>
      </c>
      <c r="BN88">
        <v>7620</v>
      </c>
      <c r="BO88" s="64">
        <f t="shared" si="93"/>
        <v>254</v>
      </c>
      <c r="BP88">
        <f>MEDIAN(AI88:BL88)</f>
        <v>260</v>
      </c>
      <c r="BQ88">
        <f>MODE(AI88:BM88)</f>
        <v>404</v>
      </c>
      <c r="BR88">
        <f t="shared" si="58"/>
        <v>452</v>
      </c>
      <c r="BS88" s="77"/>
      <c r="BU88">
        <f t="shared" ref="BU88" si="96">BR88</f>
        <v>452</v>
      </c>
    </row>
    <row r="89" spans="1:73" ht="13.2" x14ac:dyDescent="0.25">
      <c r="A89" s="3">
        <v>45304</v>
      </c>
      <c r="B89" s="4" t="s">
        <v>7</v>
      </c>
      <c r="C89" s="3" t="str">
        <f t="shared" si="70"/>
        <v>cogs</v>
      </c>
      <c r="D89" s="49">
        <v>5.99</v>
      </c>
      <c r="E89">
        <f t="shared" si="71"/>
        <v>2024</v>
      </c>
      <c r="F89">
        <f t="shared" si="72"/>
        <v>13</v>
      </c>
      <c r="G89">
        <f t="shared" si="73"/>
        <v>1</v>
      </c>
      <c r="H89" s="4" t="str">
        <f t="shared" si="75"/>
        <v>product 1</v>
      </c>
      <c r="I89" s="5">
        <v>18</v>
      </c>
      <c r="J89" s="5">
        <v>107.82000000000001</v>
      </c>
      <c r="AH89" s="56">
        <v>10</v>
      </c>
      <c r="AI89">
        <v>554</v>
      </c>
      <c r="AJ89">
        <v>344</v>
      </c>
      <c r="AK89">
        <v>458</v>
      </c>
      <c r="AL89">
        <v>254</v>
      </c>
      <c r="AM89">
        <v>182</v>
      </c>
      <c r="AN89">
        <v>84</v>
      </c>
      <c r="AO89">
        <v>116</v>
      </c>
      <c r="AP89">
        <v>536</v>
      </c>
      <c r="AQ89">
        <v>456</v>
      </c>
      <c r="AR89">
        <v>462</v>
      </c>
      <c r="AS89">
        <v>256</v>
      </c>
      <c r="AT89">
        <v>364</v>
      </c>
      <c r="AU89">
        <v>312</v>
      </c>
      <c r="AV89">
        <v>540</v>
      </c>
      <c r="AW89">
        <v>268</v>
      </c>
      <c r="AX89">
        <v>360</v>
      </c>
      <c r="AY89">
        <v>398</v>
      </c>
      <c r="AZ89">
        <v>378</v>
      </c>
      <c r="BA89">
        <v>370</v>
      </c>
      <c r="BB89">
        <v>52</v>
      </c>
      <c r="BC89">
        <v>378</v>
      </c>
      <c r="BD89">
        <v>694</v>
      </c>
      <c r="BE89">
        <v>180</v>
      </c>
      <c r="BF89">
        <v>588</v>
      </c>
      <c r="BG89">
        <v>306</v>
      </c>
      <c r="BH89">
        <v>542</v>
      </c>
      <c r="BI89">
        <v>502</v>
      </c>
      <c r="BJ89">
        <v>602</v>
      </c>
      <c r="BK89">
        <v>436</v>
      </c>
      <c r="BL89">
        <v>644</v>
      </c>
      <c r="BM89">
        <v>552</v>
      </c>
      <c r="BN89">
        <v>12168</v>
      </c>
      <c r="BO89" s="64">
        <f t="shared" ref="BO89:BO92" si="97">SUM(AI89:BM89)/$BM$2</f>
        <v>392.51612903225805</v>
      </c>
      <c r="BS89" s="77"/>
    </row>
    <row r="90" spans="1:73" ht="13.2" x14ac:dyDescent="0.25">
      <c r="A90" s="3">
        <v>45304</v>
      </c>
      <c r="B90" s="4" t="s">
        <v>8</v>
      </c>
      <c r="C90" s="3" t="str">
        <f t="shared" si="70"/>
        <v>cogs</v>
      </c>
      <c r="D90" s="49">
        <v>16.989999999999998</v>
      </c>
      <c r="E90">
        <f t="shared" si="71"/>
        <v>2024</v>
      </c>
      <c r="F90">
        <f t="shared" si="72"/>
        <v>13</v>
      </c>
      <c r="G90">
        <f t="shared" si="73"/>
        <v>1</v>
      </c>
      <c r="H90" s="4" t="str">
        <f t="shared" si="75"/>
        <v>product 2</v>
      </c>
      <c r="I90" s="5">
        <v>2</v>
      </c>
      <c r="J90" s="5">
        <v>33.979999999999997</v>
      </c>
      <c r="AH90" s="58" t="s">
        <v>57</v>
      </c>
      <c r="AI90">
        <v>136</v>
      </c>
      <c r="AJ90">
        <v>182</v>
      </c>
      <c r="AK90">
        <v>104</v>
      </c>
      <c r="AL90">
        <v>166</v>
      </c>
      <c r="AM90">
        <v>122</v>
      </c>
      <c r="AN90">
        <v>68</v>
      </c>
      <c r="AO90">
        <v>28</v>
      </c>
      <c r="AP90">
        <v>44</v>
      </c>
      <c r="AQ90">
        <v>30</v>
      </c>
      <c r="AR90">
        <v>58</v>
      </c>
      <c r="AS90">
        <v>150</v>
      </c>
      <c r="AT90">
        <v>84</v>
      </c>
      <c r="AU90">
        <v>158</v>
      </c>
      <c r="AV90">
        <v>158</v>
      </c>
      <c r="AW90">
        <v>162</v>
      </c>
      <c r="AX90">
        <v>176</v>
      </c>
      <c r="AY90">
        <v>166</v>
      </c>
      <c r="AZ90">
        <v>16</v>
      </c>
      <c r="BA90">
        <v>120</v>
      </c>
      <c r="BB90">
        <v>38</v>
      </c>
      <c r="BC90">
        <v>164</v>
      </c>
      <c r="BD90">
        <v>196</v>
      </c>
      <c r="BE90">
        <v>100</v>
      </c>
      <c r="BF90">
        <v>192</v>
      </c>
      <c r="BG90">
        <v>166</v>
      </c>
      <c r="BH90">
        <v>132</v>
      </c>
      <c r="BI90">
        <v>182</v>
      </c>
      <c r="BJ90">
        <v>92</v>
      </c>
      <c r="BK90">
        <v>194</v>
      </c>
      <c r="BL90">
        <v>148</v>
      </c>
      <c r="BM90">
        <v>156</v>
      </c>
      <c r="BN90">
        <v>3888</v>
      </c>
      <c r="BO90" s="64">
        <f t="shared" si="97"/>
        <v>125.41935483870968</v>
      </c>
      <c r="BP90">
        <f>MEDIAN(AI90:BK90)</f>
        <v>136</v>
      </c>
      <c r="BQ90">
        <f>MODE(AI90:BM90)</f>
        <v>166</v>
      </c>
      <c r="BR90">
        <f t="shared" si="58"/>
        <v>196</v>
      </c>
      <c r="BS90" s="77">
        <f t="shared" ref="BS90" si="98">BR90</f>
        <v>196</v>
      </c>
    </row>
    <row r="91" spans="1:73" ht="13.2" x14ac:dyDescent="0.25">
      <c r="A91" s="3">
        <v>45304</v>
      </c>
      <c r="B91" s="4" t="s">
        <v>9</v>
      </c>
      <c r="C91" s="3" t="str">
        <f t="shared" si="70"/>
        <v>cogs</v>
      </c>
      <c r="D91" s="49">
        <v>8.49</v>
      </c>
      <c r="E91">
        <f t="shared" si="71"/>
        <v>2024</v>
      </c>
      <c r="F91">
        <f t="shared" si="72"/>
        <v>13</v>
      </c>
      <c r="G91">
        <f t="shared" si="73"/>
        <v>1</v>
      </c>
      <c r="H91" s="4" t="str">
        <f t="shared" si="75"/>
        <v>product 3</v>
      </c>
      <c r="I91" s="5">
        <v>112</v>
      </c>
      <c r="J91" s="5">
        <v>950.88</v>
      </c>
      <c r="AH91" s="58" t="s">
        <v>58</v>
      </c>
      <c r="AI91">
        <v>16</v>
      </c>
      <c r="AJ91">
        <v>2</v>
      </c>
      <c r="AK91">
        <v>14</v>
      </c>
      <c r="AL91">
        <v>16</v>
      </c>
      <c r="AM91">
        <v>8</v>
      </c>
      <c r="AN91">
        <v>4</v>
      </c>
      <c r="AO91">
        <v>0</v>
      </c>
      <c r="AP91">
        <v>12</v>
      </c>
      <c r="AQ91">
        <v>6</v>
      </c>
      <c r="AR91">
        <v>0</v>
      </c>
      <c r="AS91">
        <v>2</v>
      </c>
      <c r="AT91">
        <v>4</v>
      </c>
      <c r="AU91">
        <v>16</v>
      </c>
      <c r="AV91">
        <v>8</v>
      </c>
      <c r="AW91">
        <v>6</v>
      </c>
      <c r="AX91">
        <v>0</v>
      </c>
      <c r="AY91">
        <v>4</v>
      </c>
      <c r="AZ91">
        <v>0</v>
      </c>
      <c r="BA91">
        <v>0</v>
      </c>
      <c r="BB91">
        <v>14</v>
      </c>
      <c r="BC91">
        <v>16</v>
      </c>
      <c r="BD91">
        <v>8</v>
      </c>
      <c r="BE91">
        <v>0</v>
      </c>
      <c r="BF91">
        <v>2</v>
      </c>
      <c r="BG91">
        <v>2</v>
      </c>
      <c r="BH91">
        <v>16</v>
      </c>
      <c r="BI91">
        <v>16</v>
      </c>
      <c r="BJ91">
        <v>14</v>
      </c>
      <c r="BK91">
        <v>14</v>
      </c>
      <c r="BL91">
        <v>2</v>
      </c>
      <c r="BM91">
        <v>4</v>
      </c>
      <c r="BN91">
        <v>226</v>
      </c>
      <c r="BO91" s="64">
        <f t="shared" si="97"/>
        <v>7.290322580645161</v>
      </c>
      <c r="BP91">
        <f>MEDIAN(AI91:BL91)</f>
        <v>6</v>
      </c>
      <c r="BQ91">
        <f>MODE(AI91:BM91)</f>
        <v>16</v>
      </c>
      <c r="BR91">
        <f t="shared" si="58"/>
        <v>16</v>
      </c>
      <c r="BS91" s="77"/>
      <c r="BT91">
        <f t="shared" ref="BT91" si="99">BR91</f>
        <v>16</v>
      </c>
    </row>
    <row r="92" spans="1:73" ht="13.2" x14ac:dyDescent="0.25">
      <c r="A92" s="3">
        <v>45304</v>
      </c>
      <c r="B92" s="4" t="s">
        <v>10</v>
      </c>
      <c r="C92" s="3" t="str">
        <f t="shared" si="70"/>
        <v>marketing</v>
      </c>
      <c r="D92" s="50" t="s">
        <v>6</v>
      </c>
      <c r="E92">
        <f t="shared" si="71"/>
        <v>2024</v>
      </c>
      <c r="F92">
        <f t="shared" si="72"/>
        <v>13</v>
      </c>
      <c r="G92">
        <f t="shared" si="73"/>
        <v>1</v>
      </c>
      <c r="H92" s="4" t="str">
        <f t="shared" si="75"/>
        <v>N/A</v>
      </c>
      <c r="I92" s="4" t="s">
        <v>6</v>
      </c>
      <c r="J92" s="5">
        <v>99.98</v>
      </c>
      <c r="AH92" s="58" t="s">
        <v>59</v>
      </c>
      <c r="AI92">
        <v>402</v>
      </c>
      <c r="AJ92">
        <v>160</v>
      </c>
      <c r="AK92">
        <v>340</v>
      </c>
      <c r="AL92">
        <v>72</v>
      </c>
      <c r="AM92">
        <v>52</v>
      </c>
      <c r="AN92">
        <v>12</v>
      </c>
      <c r="AO92">
        <v>88</v>
      </c>
      <c r="AP92">
        <v>480</v>
      </c>
      <c r="AQ92">
        <v>420</v>
      </c>
      <c r="AR92">
        <v>404</v>
      </c>
      <c r="AS92">
        <v>104</v>
      </c>
      <c r="AT92">
        <v>276</v>
      </c>
      <c r="AU92">
        <v>138</v>
      </c>
      <c r="AV92">
        <v>374</v>
      </c>
      <c r="AW92">
        <v>100</v>
      </c>
      <c r="AX92">
        <v>184</v>
      </c>
      <c r="AY92">
        <v>228</v>
      </c>
      <c r="AZ92">
        <v>362</v>
      </c>
      <c r="BA92">
        <v>250</v>
      </c>
      <c r="BB92">
        <v>0</v>
      </c>
      <c r="BC92">
        <v>198</v>
      </c>
      <c r="BD92">
        <v>490</v>
      </c>
      <c r="BE92">
        <v>80</v>
      </c>
      <c r="BF92">
        <v>394</v>
      </c>
      <c r="BG92">
        <v>138</v>
      </c>
      <c r="BH92">
        <v>394</v>
      </c>
      <c r="BI92">
        <v>304</v>
      </c>
      <c r="BJ92">
        <v>496</v>
      </c>
      <c r="BK92">
        <v>228</v>
      </c>
      <c r="BL92">
        <v>494</v>
      </c>
      <c r="BM92">
        <v>392</v>
      </c>
      <c r="BN92">
        <v>8054</v>
      </c>
      <c r="BO92" s="64">
        <f t="shared" si="97"/>
        <v>259.80645161290323</v>
      </c>
      <c r="BP92">
        <f>MEDIAN(AI92:BL92)</f>
        <v>239</v>
      </c>
      <c r="BQ92">
        <f>MODE(AI92:BM92)</f>
        <v>138</v>
      </c>
      <c r="BR92">
        <f t="shared" si="62"/>
        <v>496</v>
      </c>
      <c r="BS92" s="77"/>
      <c r="BU92">
        <f t="shared" ref="BU92" si="100">BR92</f>
        <v>496</v>
      </c>
    </row>
    <row r="93" spans="1:73" ht="13.2" x14ac:dyDescent="0.25">
      <c r="A93" s="3">
        <v>45304</v>
      </c>
      <c r="B93" s="4" t="s">
        <v>11</v>
      </c>
      <c r="C93" s="3" t="str">
        <f t="shared" si="70"/>
        <v>net sales</v>
      </c>
      <c r="D93" s="49">
        <v>9.99</v>
      </c>
      <c r="E93">
        <f t="shared" si="71"/>
        <v>2024</v>
      </c>
      <c r="F93">
        <f t="shared" si="72"/>
        <v>13</v>
      </c>
      <c r="G93">
        <f t="shared" si="73"/>
        <v>1</v>
      </c>
      <c r="H93" s="4" t="str">
        <f t="shared" si="75"/>
        <v>product 1</v>
      </c>
      <c r="I93" s="5">
        <v>18</v>
      </c>
      <c r="J93" s="5">
        <v>179.82</v>
      </c>
      <c r="AH93" s="56">
        <v>11</v>
      </c>
      <c r="AI93">
        <v>532</v>
      </c>
      <c r="AJ93">
        <v>418</v>
      </c>
      <c r="AK93">
        <v>288</v>
      </c>
      <c r="AL93">
        <v>590</v>
      </c>
      <c r="AM93">
        <v>442</v>
      </c>
      <c r="AN93">
        <v>332</v>
      </c>
      <c r="AO93">
        <v>532</v>
      </c>
      <c r="AP93">
        <v>224</v>
      </c>
      <c r="AQ93">
        <v>82</v>
      </c>
      <c r="AR93">
        <v>370</v>
      </c>
      <c r="AS93">
        <v>458</v>
      </c>
      <c r="AT93">
        <v>328</v>
      </c>
      <c r="AU93">
        <v>310</v>
      </c>
      <c r="AV93">
        <v>134</v>
      </c>
      <c r="AW93">
        <v>348</v>
      </c>
      <c r="AX93">
        <v>448</v>
      </c>
      <c r="AY93">
        <v>402</v>
      </c>
      <c r="AZ93">
        <v>638</v>
      </c>
      <c r="BA93">
        <v>306</v>
      </c>
      <c r="BB93">
        <v>198</v>
      </c>
      <c r="BC93">
        <v>488</v>
      </c>
      <c r="BD93">
        <v>460</v>
      </c>
      <c r="BE93">
        <v>606</v>
      </c>
      <c r="BF93">
        <v>452</v>
      </c>
      <c r="BG93">
        <v>670</v>
      </c>
      <c r="BH93">
        <v>372</v>
      </c>
      <c r="BI93">
        <v>564</v>
      </c>
      <c r="BJ93">
        <v>88</v>
      </c>
      <c r="BK93">
        <v>684</v>
      </c>
      <c r="BL93">
        <v>408</v>
      </c>
      <c r="BN93">
        <v>12172</v>
      </c>
      <c r="BO93" s="64">
        <f t="shared" ref="BO93:BO96" si="101">SUM(AI93:BM93)/$BL$2</f>
        <v>405.73333333333335</v>
      </c>
      <c r="BS93" s="77"/>
    </row>
    <row r="94" spans="1:73" ht="13.2" x14ac:dyDescent="0.25">
      <c r="A94" s="3">
        <v>45304</v>
      </c>
      <c r="B94" s="4" t="s">
        <v>12</v>
      </c>
      <c r="C94" s="3" t="str">
        <f t="shared" si="70"/>
        <v>net sales</v>
      </c>
      <c r="D94" s="49">
        <v>24.99</v>
      </c>
      <c r="E94">
        <f t="shared" si="71"/>
        <v>2024</v>
      </c>
      <c r="F94">
        <f t="shared" si="72"/>
        <v>13</v>
      </c>
      <c r="G94">
        <f t="shared" si="73"/>
        <v>1</v>
      </c>
      <c r="H94" s="4" t="str">
        <f t="shared" si="75"/>
        <v>product 2</v>
      </c>
      <c r="I94" s="5">
        <v>2</v>
      </c>
      <c r="J94" s="5">
        <v>49.98</v>
      </c>
      <c r="AH94" s="58" t="s">
        <v>57</v>
      </c>
      <c r="AI94">
        <v>132</v>
      </c>
      <c r="AJ94">
        <v>190</v>
      </c>
      <c r="AK94">
        <v>18</v>
      </c>
      <c r="AL94">
        <v>184</v>
      </c>
      <c r="AM94">
        <v>16</v>
      </c>
      <c r="AN94">
        <v>140</v>
      </c>
      <c r="AO94">
        <v>144</v>
      </c>
      <c r="AP94">
        <v>6</v>
      </c>
      <c r="AQ94">
        <v>32</v>
      </c>
      <c r="AR94">
        <v>92</v>
      </c>
      <c r="AS94">
        <v>20</v>
      </c>
      <c r="AT94">
        <v>144</v>
      </c>
      <c r="AU94">
        <v>92</v>
      </c>
      <c r="AV94">
        <v>86</v>
      </c>
      <c r="AW94">
        <v>68</v>
      </c>
      <c r="AX94">
        <v>156</v>
      </c>
      <c r="AY94">
        <v>170</v>
      </c>
      <c r="AZ94">
        <v>148</v>
      </c>
      <c r="BA94">
        <v>68</v>
      </c>
      <c r="BB94">
        <v>6</v>
      </c>
      <c r="BC94">
        <v>94</v>
      </c>
      <c r="BD94">
        <v>124</v>
      </c>
      <c r="BE94">
        <v>170</v>
      </c>
      <c r="BF94">
        <v>178</v>
      </c>
      <c r="BG94">
        <v>168</v>
      </c>
      <c r="BH94">
        <v>84</v>
      </c>
      <c r="BI94">
        <v>184</v>
      </c>
      <c r="BJ94">
        <v>78</v>
      </c>
      <c r="BK94">
        <v>192</v>
      </c>
      <c r="BL94">
        <v>132</v>
      </c>
      <c r="BN94">
        <v>3316</v>
      </c>
      <c r="BO94" s="64">
        <f t="shared" si="101"/>
        <v>110.53333333333333</v>
      </c>
      <c r="BP94">
        <f>MEDIAN(AI94:BK94)</f>
        <v>124</v>
      </c>
      <c r="BQ94">
        <f>MODE(AI94:BM94)</f>
        <v>132</v>
      </c>
      <c r="BR94">
        <f t="shared" si="62"/>
        <v>192</v>
      </c>
      <c r="BS94" s="77">
        <f t="shared" ref="BS94" si="102">BR94</f>
        <v>192</v>
      </c>
    </row>
    <row r="95" spans="1:73" ht="13.2" x14ac:dyDescent="0.25">
      <c r="A95" s="3">
        <v>45304</v>
      </c>
      <c r="B95" s="4" t="s">
        <v>13</v>
      </c>
      <c r="C95" s="3" t="str">
        <f t="shared" si="70"/>
        <v>net sales</v>
      </c>
      <c r="D95" s="49">
        <v>12.49</v>
      </c>
      <c r="E95">
        <f t="shared" si="71"/>
        <v>2024</v>
      </c>
      <c r="F95">
        <f t="shared" si="72"/>
        <v>13</v>
      </c>
      <c r="G95">
        <f t="shared" si="73"/>
        <v>1</v>
      </c>
      <c r="H95" s="4" t="str">
        <f t="shared" si="75"/>
        <v>product 3</v>
      </c>
      <c r="I95" s="5">
        <v>112</v>
      </c>
      <c r="J95" s="5">
        <v>1398.88</v>
      </c>
      <c r="AH95" s="58" t="s">
        <v>58</v>
      </c>
      <c r="AI95">
        <v>14</v>
      </c>
      <c r="AJ95">
        <v>8</v>
      </c>
      <c r="AK95">
        <v>4</v>
      </c>
      <c r="AL95">
        <v>14</v>
      </c>
      <c r="AM95">
        <v>14</v>
      </c>
      <c r="AN95">
        <v>12</v>
      </c>
      <c r="AO95">
        <v>0</v>
      </c>
      <c r="AP95">
        <v>4</v>
      </c>
      <c r="AQ95">
        <v>2</v>
      </c>
      <c r="AR95">
        <v>2</v>
      </c>
      <c r="AS95">
        <v>4</v>
      </c>
      <c r="AT95">
        <v>12</v>
      </c>
      <c r="AU95">
        <v>10</v>
      </c>
      <c r="AV95">
        <v>2</v>
      </c>
      <c r="AW95">
        <v>14</v>
      </c>
      <c r="AX95">
        <v>8</v>
      </c>
      <c r="AY95">
        <v>0</v>
      </c>
      <c r="AZ95">
        <v>4</v>
      </c>
      <c r="BA95">
        <v>4</v>
      </c>
      <c r="BB95">
        <v>0</v>
      </c>
      <c r="BC95">
        <v>8</v>
      </c>
      <c r="BD95">
        <v>4</v>
      </c>
      <c r="BE95">
        <v>0</v>
      </c>
      <c r="BF95">
        <v>6</v>
      </c>
      <c r="BG95">
        <v>12</v>
      </c>
      <c r="BH95">
        <v>2</v>
      </c>
      <c r="BI95">
        <v>0</v>
      </c>
      <c r="BJ95">
        <v>10</v>
      </c>
      <c r="BK95">
        <v>16</v>
      </c>
      <c r="BL95">
        <v>6</v>
      </c>
      <c r="BN95">
        <v>196</v>
      </c>
      <c r="BO95" s="64">
        <f t="shared" si="101"/>
        <v>6.5333333333333332</v>
      </c>
      <c r="BP95">
        <f>MEDIAN(AI95:BL95)</f>
        <v>5</v>
      </c>
      <c r="BQ95">
        <f>MODE(AI95:BM95)</f>
        <v>4</v>
      </c>
      <c r="BR95">
        <f t="shared" si="62"/>
        <v>16</v>
      </c>
      <c r="BS95" s="77"/>
      <c r="BT95">
        <f t="shared" ref="BT95" si="103">BR95</f>
        <v>16</v>
      </c>
    </row>
    <row r="96" spans="1:73" ht="13.2" x14ac:dyDescent="0.25">
      <c r="A96" s="3">
        <v>45305</v>
      </c>
      <c r="B96" s="4" t="s">
        <v>7</v>
      </c>
      <c r="C96" s="3" t="str">
        <f t="shared" si="70"/>
        <v>cogs</v>
      </c>
      <c r="D96" s="49">
        <v>5.99</v>
      </c>
      <c r="E96">
        <f t="shared" si="71"/>
        <v>2024</v>
      </c>
      <c r="F96">
        <f t="shared" si="72"/>
        <v>14</v>
      </c>
      <c r="G96">
        <f t="shared" si="73"/>
        <v>1</v>
      </c>
      <c r="H96" s="4" t="str">
        <f t="shared" si="75"/>
        <v>product 1</v>
      </c>
      <c r="I96" s="5">
        <v>81</v>
      </c>
      <c r="J96" s="5">
        <v>485.19</v>
      </c>
      <c r="AH96" s="58" t="s">
        <v>59</v>
      </c>
      <c r="AI96">
        <v>386</v>
      </c>
      <c r="AJ96">
        <v>220</v>
      </c>
      <c r="AK96">
        <v>266</v>
      </c>
      <c r="AL96">
        <v>392</v>
      </c>
      <c r="AM96">
        <v>412</v>
      </c>
      <c r="AN96">
        <v>180</v>
      </c>
      <c r="AO96">
        <v>388</v>
      </c>
      <c r="AP96">
        <v>214</v>
      </c>
      <c r="AQ96">
        <v>48</v>
      </c>
      <c r="AR96">
        <v>276</v>
      </c>
      <c r="AS96">
        <v>434</v>
      </c>
      <c r="AT96">
        <v>172</v>
      </c>
      <c r="AU96">
        <v>208</v>
      </c>
      <c r="AV96">
        <v>46</v>
      </c>
      <c r="AW96">
        <v>266</v>
      </c>
      <c r="AX96">
        <v>284</v>
      </c>
      <c r="AY96">
        <v>232</v>
      </c>
      <c r="AZ96">
        <v>486</v>
      </c>
      <c r="BA96">
        <v>234</v>
      </c>
      <c r="BB96">
        <v>192</v>
      </c>
      <c r="BC96">
        <v>386</v>
      </c>
      <c r="BD96">
        <v>332</v>
      </c>
      <c r="BE96">
        <v>436</v>
      </c>
      <c r="BF96">
        <v>268</v>
      </c>
      <c r="BG96">
        <v>490</v>
      </c>
      <c r="BH96">
        <v>286</v>
      </c>
      <c r="BI96">
        <v>380</v>
      </c>
      <c r="BJ96">
        <v>0</v>
      </c>
      <c r="BK96">
        <v>476</v>
      </c>
      <c r="BL96">
        <v>270</v>
      </c>
      <c r="BN96">
        <v>8660</v>
      </c>
      <c r="BO96" s="64">
        <f t="shared" si="101"/>
        <v>288.66666666666669</v>
      </c>
      <c r="BP96">
        <f>MEDIAN(AI96:BL96)</f>
        <v>273</v>
      </c>
      <c r="BQ96">
        <f>MODE(AI96:BM96)</f>
        <v>386</v>
      </c>
      <c r="BR96">
        <f t="shared" si="67"/>
        <v>490</v>
      </c>
      <c r="BS96" s="77"/>
      <c r="BU96">
        <f t="shared" ref="BU96" si="104">BR96</f>
        <v>490</v>
      </c>
    </row>
    <row r="97" spans="1:73" ht="13.2" x14ac:dyDescent="0.25">
      <c r="A97" s="3">
        <v>45305</v>
      </c>
      <c r="B97" s="4" t="s">
        <v>8</v>
      </c>
      <c r="C97" s="3" t="str">
        <f t="shared" si="70"/>
        <v>cogs</v>
      </c>
      <c r="D97" s="49">
        <v>16.989999999999998</v>
      </c>
      <c r="E97">
        <f t="shared" si="71"/>
        <v>2024</v>
      </c>
      <c r="F97">
        <f t="shared" si="72"/>
        <v>14</v>
      </c>
      <c r="G97">
        <f t="shared" si="73"/>
        <v>1</v>
      </c>
      <c r="H97" s="4" t="str">
        <f t="shared" si="75"/>
        <v>product 2</v>
      </c>
      <c r="I97" s="5">
        <v>1</v>
      </c>
      <c r="J97" s="5">
        <v>16.989999999999998</v>
      </c>
      <c r="AH97" s="56">
        <v>12</v>
      </c>
      <c r="AI97">
        <v>214</v>
      </c>
      <c r="AJ97">
        <v>694</v>
      </c>
      <c r="AK97">
        <v>226</v>
      </c>
      <c r="AL97">
        <v>288</v>
      </c>
      <c r="AM97">
        <v>414</v>
      </c>
      <c r="AN97">
        <v>92</v>
      </c>
      <c r="AO97">
        <v>426</v>
      </c>
      <c r="AP97">
        <v>380</v>
      </c>
      <c r="AQ97">
        <v>244</v>
      </c>
      <c r="AR97">
        <v>658</v>
      </c>
      <c r="AS97">
        <v>460</v>
      </c>
      <c r="AT97">
        <v>362</v>
      </c>
      <c r="AU97">
        <v>70</v>
      </c>
      <c r="AV97">
        <v>182</v>
      </c>
      <c r="AW97">
        <v>420</v>
      </c>
      <c r="AX97">
        <v>410</v>
      </c>
      <c r="AY97">
        <v>490</v>
      </c>
      <c r="AZ97">
        <v>448</v>
      </c>
      <c r="BA97">
        <v>198</v>
      </c>
      <c r="BB97">
        <v>202</v>
      </c>
      <c r="BC97">
        <v>416</v>
      </c>
      <c r="BD97">
        <v>534</v>
      </c>
      <c r="BE97">
        <v>300</v>
      </c>
      <c r="BF97">
        <v>84</v>
      </c>
      <c r="BG97">
        <v>376</v>
      </c>
      <c r="BH97">
        <v>116</v>
      </c>
      <c r="BI97">
        <v>200</v>
      </c>
      <c r="BJ97">
        <v>588</v>
      </c>
      <c r="BK97">
        <v>622</v>
      </c>
      <c r="BL97">
        <v>578</v>
      </c>
      <c r="BM97">
        <v>400</v>
      </c>
      <c r="BN97">
        <v>11092</v>
      </c>
      <c r="BO97" s="64">
        <f t="shared" ref="BO97:BO100" si="105">SUM(AI97:BM97)/$BM$2</f>
        <v>357.80645161290323</v>
      </c>
      <c r="BS97" s="77"/>
    </row>
    <row r="98" spans="1:73" ht="13.2" x14ac:dyDescent="0.25">
      <c r="A98" s="3">
        <v>45305</v>
      </c>
      <c r="B98" s="4" t="s">
        <v>9</v>
      </c>
      <c r="C98" s="3" t="str">
        <f t="shared" si="70"/>
        <v>cogs</v>
      </c>
      <c r="D98" s="49">
        <v>8.49</v>
      </c>
      <c r="E98">
        <f t="shared" si="71"/>
        <v>2024</v>
      </c>
      <c r="F98">
        <f t="shared" si="72"/>
        <v>14</v>
      </c>
      <c r="G98">
        <f t="shared" si="73"/>
        <v>1</v>
      </c>
      <c r="H98" s="4" t="str">
        <f t="shared" si="75"/>
        <v>product 3</v>
      </c>
      <c r="I98" s="5">
        <v>134</v>
      </c>
      <c r="J98" s="5">
        <v>1137.6600000000001</v>
      </c>
      <c r="AH98" s="58" t="s">
        <v>57</v>
      </c>
      <c r="AI98">
        <v>2</v>
      </c>
      <c r="AJ98">
        <v>132</v>
      </c>
      <c r="AK98">
        <v>142</v>
      </c>
      <c r="AL98">
        <v>92</v>
      </c>
      <c r="AM98">
        <v>28</v>
      </c>
      <c r="AN98">
        <v>76</v>
      </c>
      <c r="AO98">
        <v>168</v>
      </c>
      <c r="AP98">
        <v>74</v>
      </c>
      <c r="AQ98">
        <v>32</v>
      </c>
      <c r="AR98">
        <v>164</v>
      </c>
      <c r="AS98">
        <v>106</v>
      </c>
      <c r="AT98">
        <v>60</v>
      </c>
      <c r="AU98">
        <v>38</v>
      </c>
      <c r="AV98">
        <v>90</v>
      </c>
      <c r="AW98">
        <v>14</v>
      </c>
      <c r="AX98">
        <v>6</v>
      </c>
      <c r="AY98">
        <v>160</v>
      </c>
      <c r="AZ98">
        <v>150</v>
      </c>
      <c r="BA98">
        <v>132</v>
      </c>
      <c r="BB98">
        <v>182</v>
      </c>
      <c r="BC98">
        <v>36</v>
      </c>
      <c r="BD98">
        <v>92</v>
      </c>
      <c r="BE98">
        <v>184</v>
      </c>
      <c r="BF98">
        <v>74</v>
      </c>
      <c r="BG98">
        <v>182</v>
      </c>
      <c r="BH98">
        <v>106</v>
      </c>
      <c r="BI98">
        <v>136</v>
      </c>
      <c r="BJ98">
        <v>96</v>
      </c>
      <c r="BK98">
        <v>120</v>
      </c>
      <c r="BL98">
        <v>184</v>
      </c>
      <c r="BM98">
        <v>70</v>
      </c>
      <c r="BN98">
        <v>3128</v>
      </c>
      <c r="BO98" s="64">
        <f t="shared" si="105"/>
        <v>100.90322580645162</v>
      </c>
      <c r="BP98">
        <f>MEDIAN(AI98:BK98)</f>
        <v>96</v>
      </c>
      <c r="BQ98">
        <f>MODE(AI98:BM98)</f>
        <v>132</v>
      </c>
      <c r="BR98">
        <f t="shared" si="57"/>
        <v>184</v>
      </c>
      <c r="BS98" s="77">
        <f t="shared" ref="BS98" si="106">BR98</f>
        <v>184</v>
      </c>
    </row>
    <row r="99" spans="1:73" ht="13.2" x14ac:dyDescent="0.25">
      <c r="A99" s="3">
        <v>45305</v>
      </c>
      <c r="B99" s="4" t="s">
        <v>10</v>
      </c>
      <c r="C99" s="3" t="str">
        <f t="shared" si="70"/>
        <v>marketing</v>
      </c>
      <c r="D99" s="50" t="s">
        <v>6</v>
      </c>
      <c r="E99">
        <f t="shared" si="71"/>
        <v>2024</v>
      </c>
      <c r="F99">
        <f t="shared" si="72"/>
        <v>14</v>
      </c>
      <c r="G99">
        <f t="shared" si="73"/>
        <v>1</v>
      </c>
      <c r="H99" s="4" t="str">
        <f t="shared" si="75"/>
        <v>N/A</v>
      </c>
      <c r="I99" s="4" t="s">
        <v>6</v>
      </c>
      <c r="J99" s="5">
        <v>99.9</v>
      </c>
      <c r="AH99" s="58" t="s">
        <v>58</v>
      </c>
      <c r="AI99">
        <v>6</v>
      </c>
      <c r="AJ99">
        <v>16</v>
      </c>
      <c r="AK99">
        <v>0</v>
      </c>
      <c r="AL99">
        <v>14</v>
      </c>
      <c r="AM99">
        <v>8</v>
      </c>
      <c r="AN99">
        <v>16</v>
      </c>
      <c r="AO99">
        <v>8</v>
      </c>
      <c r="AP99">
        <v>6</v>
      </c>
      <c r="AQ99">
        <v>0</v>
      </c>
      <c r="AR99">
        <v>2</v>
      </c>
      <c r="AS99">
        <v>4</v>
      </c>
      <c r="AT99">
        <v>12</v>
      </c>
      <c r="AU99">
        <v>0</v>
      </c>
      <c r="AV99">
        <v>10</v>
      </c>
      <c r="AW99">
        <v>16</v>
      </c>
      <c r="AX99">
        <v>10</v>
      </c>
      <c r="AY99">
        <v>10</v>
      </c>
      <c r="AZ99">
        <v>14</v>
      </c>
      <c r="BA99">
        <v>8</v>
      </c>
      <c r="BB99">
        <v>2</v>
      </c>
      <c r="BC99">
        <v>0</v>
      </c>
      <c r="BD99">
        <v>6</v>
      </c>
      <c r="BE99">
        <v>4</v>
      </c>
      <c r="BF99">
        <v>0</v>
      </c>
      <c r="BG99">
        <v>0</v>
      </c>
      <c r="BH99">
        <v>10</v>
      </c>
      <c r="BI99">
        <v>2</v>
      </c>
      <c r="BJ99">
        <v>2</v>
      </c>
      <c r="BK99">
        <v>12</v>
      </c>
      <c r="BL99">
        <v>14</v>
      </c>
      <c r="BM99">
        <v>8</v>
      </c>
      <c r="BN99">
        <v>220</v>
      </c>
      <c r="BO99" s="64">
        <f t="shared" si="105"/>
        <v>7.096774193548387</v>
      </c>
      <c r="BP99">
        <f>MEDIAN(AI99:BL99)</f>
        <v>7</v>
      </c>
      <c r="BQ99">
        <f>MODE(AI99:BM99)</f>
        <v>0</v>
      </c>
      <c r="BR99">
        <f t="shared" si="58"/>
        <v>16</v>
      </c>
      <c r="BS99" s="77"/>
      <c r="BT99">
        <f t="shared" ref="BT99" si="107">BR99</f>
        <v>16</v>
      </c>
    </row>
    <row r="100" spans="1:73" ht="13.2" x14ac:dyDescent="0.25">
      <c r="A100" s="3">
        <v>45305</v>
      </c>
      <c r="B100" s="4" t="s">
        <v>11</v>
      </c>
      <c r="C100" s="3" t="str">
        <f t="shared" si="70"/>
        <v>net sales</v>
      </c>
      <c r="D100" s="49">
        <v>9.99</v>
      </c>
      <c r="E100">
        <f t="shared" si="71"/>
        <v>2024</v>
      </c>
      <c r="F100">
        <f t="shared" si="72"/>
        <v>14</v>
      </c>
      <c r="G100">
        <f t="shared" si="73"/>
        <v>1</v>
      </c>
      <c r="H100" s="4" t="str">
        <f t="shared" si="75"/>
        <v>product 1</v>
      </c>
      <c r="I100" s="5">
        <v>81</v>
      </c>
      <c r="J100" s="5">
        <v>809.19</v>
      </c>
      <c r="AH100" s="58" t="s">
        <v>59</v>
      </c>
      <c r="AI100">
        <v>206</v>
      </c>
      <c r="AJ100" s="75">
        <v>546</v>
      </c>
      <c r="AK100">
        <v>84</v>
      </c>
      <c r="AL100">
        <v>182</v>
      </c>
      <c r="AM100">
        <v>378</v>
      </c>
      <c r="AN100">
        <v>0</v>
      </c>
      <c r="AO100">
        <v>250</v>
      </c>
      <c r="AP100">
        <v>300</v>
      </c>
      <c r="AQ100">
        <v>212</v>
      </c>
      <c r="AR100">
        <v>492</v>
      </c>
      <c r="AS100">
        <v>350</v>
      </c>
      <c r="AT100">
        <v>290</v>
      </c>
      <c r="AU100">
        <v>32</v>
      </c>
      <c r="AV100">
        <v>82</v>
      </c>
      <c r="AW100">
        <v>390</v>
      </c>
      <c r="AX100">
        <v>394</v>
      </c>
      <c r="AY100">
        <v>320</v>
      </c>
      <c r="AZ100">
        <v>284</v>
      </c>
      <c r="BA100">
        <v>58</v>
      </c>
      <c r="BB100">
        <v>18</v>
      </c>
      <c r="BC100">
        <v>380</v>
      </c>
      <c r="BD100">
        <v>436</v>
      </c>
      <c r="BE100">
        <v>112</v>
      </c>
      <c r="BF100">
        <v>10</v>
      </c>
      <c r="BG100">
        <v>194</v>
      </c>
      <c r="BH100">
        <v>0</v>
      </c>
      <c r="BI100">
        <v>62</v>
      </c>
      <c r="BJ100">
        <v>490</v>
      </c>
      <c r="BK100">
        <v>490</v>
      </c>
      <c r="BL100">
        <v>380</v>
      </c>
      <c r="BM100">
        <v>322</v>
      </c>
      <c r="BN100">
        <v>7744</v>
      </c>
      <c r="BO100" s="64">
        <f t="shared" si="105"/>
        <v>249.80645161290323</v>
      </c>
      <c r="BP100">
        <f>MEDIAN(AI100:BL100)</f>
        <v>267</v>
      </c>
      <c r="BQ100">
        <f>MODE(AI100:BM100)</f>
        <v>0</v>
      </c>
      <c r="BR100">
        <f t="shared" si="58"/>
        <v>546</v>
      </c>
      <c r="BS100" s="77"/>
      <c r="BU100" s="75">
        <f t="shared" ref="BU100" si="108">BR100</f>
        <v>546</v>
      </c>
    </row>
    <row r="101" spans="1:73" ht="13.2" x14ac:dyDescent="0.25">
      <c r="A101" s="3">
        <v>45305</v>
      </c>
      <c r="B101" s="4" t="s">
        <v>12</v>
      </c>
      <c r="C101" s="3" t="str">
        <f t="shared" si="70"/>
        <v>net sales</v>
      </c>
      <c r="D101" s="49">
        <v>24.99</v>
      </c>
      <c r="E101">
        <f t="shared" si="71"/>
        <v>2024</v>
      </c>
      <c r="F101">
        <f t="shared" si="72"/>
        <v>14</v>
      </c>
      <c r="G101">
        <f t="shared" si="73"/>
        <v>1</v>
      </c>
      <c r="H101" s="4" t="str">
        <f t="shared" si="75"/>
        <v>product 2</v>
      </c>
      <c r="I101" s="5">
        <v>1</v>
      </c>
      <c r="J101" s="5">
        <v>24.99</v>
      </c>
      <c r="AH101" s="55" t="s">
        <v>60</v>
      </c>
      <c r="AI101">
        <v>7162</v>
      </c>
      <c r="AJ101">
        <v>9834</v>
      </c>
      <c r="AK101">
        <v>6956</v>
      </c>
      <c r="AL101">
        <v>7954</v>
      </c>
      <c r="AM101">
        <v>8744</v>
      </c>
      <c r="AN101">
        <v>8754</v>
      </c>
      <c r="AO101">
        <v>7438</v>
      </c>
      <c r="AP101">
        <v>8282</v>
      </c>
      <c r="AQ101">
        <v>7592</v>
      </c>
      <c r="AR101">
        <v>6426</v>
      </c>
      <c r="AS101">
        <v>8444</v>
      </c>
      <c r="AT101">
        <v>8522</v>
      </c>
      <c r="AU101">
        <v>7390</v>
      </c>
      <c r="AV101">
        <v>6920</v>
      </c>
      <c r="AW101">
        <v>8448</v>
      </c>
      <c r="AX101">
        <v>7622</v>
      </c>
      <c r="AY101">
        <v>8948</v>
      </c>
      <c r="AZ101">
        <v>9652</v>
      </c>
      <c r="BA101">
        <v>8258</v>
      </c>
      <c r="BB101">
        <v>6188</v>
      </c>
      <c r="BC101">
        <v>7788</v>
      </c>
      <c r="BD101">
        <v>8404</v>
      </c>
      <c r="BE101">
        <v>9650</v>
      </c>
      <c r="BF101">
        <v>8536</v>
      </c>
      <c r="BG101">
        <v>7666</v>
      </c>
      <c r="BH101">
        <v>8602</v>
      </c>
      <c r="BI101">
        <v>9076</v>
      </c>
      <c r="BJ101">
        <v>8672</v>
      </c>
      <c r="BK101">
        <v>8124</v>
      </c>
      <c r="BL101">
        <v>6914</v>
      </c>
      <c r="BM101">
        <v>4454</v>
      </c>
      <c r="BN101">
        <v>247420</v>
      </c>
      <c r="BS101" s="78">
        <f>MAX(BS54:BS100)</f>
        <v>206</v>
      </c>
      <c r="BT101">
        <f>MAX(BT54:BT100)</f>
        <v>18</v>
      </c>
      <c r="BU101">
        <f>MAX(BU54:BU100)</f>
        <v>546</v>
      </c>
    </row>
    <row r="102" spans="1:73" ht="13.2" x14ac:dyDescent="0.25">
      <c r="A102" s="3">
        <v>45305</v>
      </c>
      <c r="B102" s="4" t="s">
        <v>13</v>
      </c>
      <c r="C102" s="3" t="str">
        <f t="shared" si="70"/>
        <v>net sales</v>
      </c>
      <c r="D102" s="49">
        <v>12.49</v>
      </c>
      <c r="E102">
        <f t="shared" si="71"/>
        <v>2024</v>
      </c>
      <c r="F102">
        <f t="shared" si="72"/>
        <v>14</v>
      </c>
      <c r="G102">
        <f t="shared" si="73"/>
        <v>1</v>
      </c>
      <c r="H102" s="4" t="str">
        <f t="shared" si="75"/>
        <v>product 3</v>
      </c>
      <c r="I102" s="5">
        <v>134</v>
      </c>
      <c r="J102" s="5">
        <v>1673.66</v>
      </c>
    </row>
    <row r="103" spans="1:73" ht="13.2" x14ac:dyDescent="0.25">
      <c r="A103" s="3">
        <v>45306</v>
      </c>
      <c r="B103" s="4" t="s">
        <v>7</v>
      </c>
      <c r="C103" s="3" t="str">
        <f t="shared" si="70"/>
        <v>cogs</v>
      </c>
      <c r="D103" s="49">
        <v>5.99</v>
      </c>
      <c r="E103">
        <f t="shared" si="71"/>
        <v>2024</v>
      </c>
      <c r="F103">
        <f t="shared" si="72"/>
        <v>15</v>
      </c>
      <c r="G103">
        <f t="shared" si="73"/>
        <v>1</v>
      </c>
      <c r="H103" s="4" t="str">
        <f t="shared" si="75"/>
        <v>product 1</v>
      </c>
      <c r="I103" s="5">
        <v>19</v>
      </c>
      <c r="J103" s="5">
        <v>113.81</v>
      </c>
    </row>
    <row r="104" spans="1:73" ht="13.2" x14ac:dyDescent="0.25">
      <c r="A104" s="3">
        <v>45306</v>
      </c>
      <c r="B104" s="4" t="s">
        <v>8</v>
      </c>
      <c r="C104" s="3" t="str">
        <f t="shared" si="70"/>
        <v>cogs</v>
      </c>
      <c r="D104" s="49">
        <v>16.989999999999998</v>
      </c>
      <c r="E104">
        <f t="shared" si="71"/>
        <v>2024</v>
      </c>
      <c r="F104">
        <f t="shared" si="72"/>
        <v>15</v>
      </c>
      <c r="G104">
        <f t="shared" si="73"/>
        <v>1</v>
      </c>
      <c r="H104" s="4" t="str">
        <f t="shared" si="75"/>
        <v>product 2</v>
      </c>
      <c r="I104" s="5">
        <v>5</v>
      </c>
      <c r="J104" s="5">
        <v>84.949999999999989</v>
      </c>
    </row>
    <row r="105" spans="1:73" ht="13.2" x14ac:dyDescent="0.25">
      <c r="A105" s="3">
        <v>45306</v>
      </c>
      <c r="B105" s="4" t="s">
        <v>9</v>
      </c>
      <c r="C105" s="3" t="str">
        <f t="shared" si="70"/>
        <v>cogs</v>
      </c>
      <c r="D105" s="49">
        <v>8.49</v>
      </c>
      <c r="E105">
        <f t="shared" si="71"/>
        <v>2024</v>
      </c>
      <c r="F105">
        <f t="shared" si="72"/>
        <v>15</v>
      </c>
      <c r="G105">
        <f t="shared" si="73"/>
        <v>1</v>
      </c>
      <c r="H105" s="4" t="str">
        <f t="shared" si="75"/>
        <v>product 3</v>
      </c>
      <c r="I105" s="5">
        <v>150</v>
      </c>
      <c r="J105" s="5">
        <v>1273.5</v>
      </c>
    </row>
    <row r="106" spans="1:73" ht="13.2" x14ac:dyDescent="0.25">
      <c r="A106" s="3">
        <v>45306</v>
      </c>
      <c r="B106" s="4" t="s">
        <v>16</v>
      </c>
      <c r="C106" s="3" t="str">
        <f t="shared" si="70"/>
        <v>interest</v>
      </c>
      <c r="D106" s="50" t="s">
        <v>6</v>
      </c>
      <c r="E106">
        <f t="shared" si="71"/>
        <v>2024</v>
      </c>
      <c r="F106">
        <f t="shared" si="72"/>
        <v>15</v>
      </c>
      <c r="G106">
        <f t="shared" si="73"/>
        <v>1</v>
      </c>
      <c r="H106" s="4" t="str">
        <f t="shared" si="75"/>
        <v>N/A</v>
      </c>
      <c r="I106" s="4" t="s">
        <v>6</v>
      </c>
      <c r="J106" s="5">
        <v>1297</v>
      </c>
    </row>
    <row r="107" spans="1:73" ht="13.2" x14ac:dyDescent="0.25">
      <c r="A107" s="3">
        <v>45306</v>
      </c>
      <c r="B107" s="4" t="s">
        <v>10</v>
      </c>
      <c r="C107" s="3" t="str">
        <f t="shared" si="70"/>
        <v>marketing</v>
      </c>
      <c r="D107" s="50" t="s">
        <v>6</v>
      </c>
      <c r="E107">
        <f t="shared" si="71"/>
        <v>2024</v>
      </c>
      <c r="F107">
        <f t="shared" si="72"/>
        <v>15</v>
      </c>
      <c r="G107">
        <f t="shared" si="73"/>
        <v>1</v>
      </c>
      <c r="H107" s="4" t="str">
        <f t="shared" si="75"/>
        <v>N/A</v>
      </c>
      <c r="I107" s="4" t="s">
        <v>6</v>
      </c>
      <c r="J107" s="5">
        <v>99.91</v>
      </c>
    </row>
    <row r="108" spans="1:73" ht="13.2" x14ac:dyDescent="0.25">
      <c r="A108" s="3">
        <v>45306</v>
      </c>
      <c r="B108" s="4" t="s">
        <v>11</v>
      </c>
      <c r="C108" s="3" t="str">
        <f t="shared" si="70"/>
        <v>net sales</v>
      </c>
      <c r="D108" s="49">
        <v>9.99</v>
      </c>
      <c r="E108">
        <f t="shared" si="71"/>
        <v>2024</v>
      </c>
      <c r="F108">
        <f t="shared" si="72"/>
        <v>15</v>
      </c>
      <c r="G108">
        <f t="shared" si="73"/>
        <v>1</v>
      </c>
      <c r="H108" s="4" t="str">
        <f t="shared" si="75"/>
        <v>product 1</v>
      </c>
      <c r="I108" s="5">
        <v>19</v>
      </c>
      <c r="J108" s="5">
        <v>189.81</v>
      </c>
    </row>
    <row r="109" spans="1:73" ht="13.2" x14ac:dyDescent="0.25">
      <c r="A109" s="3">
        <v>45306</v>
      </c>
      <c r="B109" s="4" t="s">
        <v>12</v>
      </c>
      <c r="C109" s="3" t="str">
        <f t="shared" si="70"/>
        <v>net sales</v>
      </c>
      <c r="D109" s="49">
        <v>24.99</v>
      </c>
      <c r="E109">
        <f t="shared" si="71"/>
        <v>2024</v>
      </c>
      <c r="F109">
        <f t="shared" si="72"/>
        <v>15</v>
      </c>
      <c r="G109">
        <f t="shared" si="73"/>
        <v>1</v>
      </c>
      <c r="H109" s="4" t="str">
        <f t="shared" si="75"/>
        <v>product 2</v>
      </c>
      <c r="I109" s="5">
        <v>5</v>
      </c>
      <c r="J109" s="5">
        <v>124.94999999999999</v>
      </c>
    </row>
    <row r="110" spans="1:73" ht="13.2" x14ac:dyDescent="0.25">
      <c r="A110" s="3">
        <v>45306</v>
      </c>
      <c r="B110" s="4" t="s">
        <v>13</v>
      </c>
      <c r="C110" s="3" t="str">
        <f t="shared" si="70"/>
        <v>net sales</v>
      </c>
      <c r="D110" s="49">
        <v>12.49</v>
      </c>
      <c r="E110">
        <f t="shared" si="71"/>
        <v>2024</v>
      </c>
      <c r="F110">
        <f t="shared" si="72"/>
        <v>15</v>
      </c>
      <c r="G110">
        <f t="shared" si="73"/>
        <v>1</v>
      </c>
      <c r="H110" s="4" t="str">
        <f t="shared" si="75"/>
        <v>product 3</v>
      </c>
      <c r="I110" s="5">
        <v>150</v>
      </c>
      <c r="J110" s="5">
        <v>1873.5</v>
      </c>
    </row>
    <row r="111" spans="1:73" ht="13.2" x14ac:dyDescent="0.25">
      <c r="A111" s="3">
        <v>45306</v>
      </c>
      <c r="B111" s="4" t="s">
        <v>14</v>
      </c>
      <c r="C111" s="3" t="str">
        <f t="shared" si="70"/>
        <v>overhead</v>
      </c>
      <c r="D111" s="50" t="s">
        <v>6</v>
      </c>
      <c r="E111">
        <f t="shared" si="71"/>
        <v>2024</v>
      </c>
      <c r="F111">
        <f t="shared" si="72"/>
        <v>15</v>
      </c>
      <c r="G111">
        <f t="shared" si="73"/>
        <v>1</v>
      </c>
      <c r="H111" s="4" t="str">
        <f t="shared" si="75"/>
        <v>N/A</v>
      </c>
      <c r="I111" s="4" t="s">
        <v>6</v>
      </c>
      <c r="J111" s="5">
        <v>324.25</v>
      </c>
    </row>
    <row r="112" spans="1:73" ht="13.2" x14ac:dyDescent="0.25">
      <c r="A112" s="3">
        <v>45307</v>
      </c>
      <c r="B112" s="4" t="s">
        <v>7</v>
      </c>
      <c r="C112" s="3" t="str">
        <f t="shared" si="70"/>
        <v>cogs</v>
      </c>
      <c r="D112" s="49">
        <v>5.99</v>
      </c>
      <c r="E112">
        <f t="shared" si="71"/>
        <v>2024</v>
      </c>
      <c r="F112">
        <f t="shared" si="72"/>
        <v>16</v>
      </c>
      <c r="G112">
        <f t="shared" si="73"/>
        <v>1</v>
      </c>
      <c r="H112" s="4" t="str">
        <f t="shared" si="75"/>
        <v>product 1</v>
      </c>
      <c r="I112" s="5">
        <v>8</v>
      </c>
      <c r="J112" s="5">
        <v>47.92</v>
      </c>
    </row>
    <row r="113" spans="1:10" ht="13.2" x14ac:dyDescent="0.25">
      <c r="A113" s="3">
        <v>45307</v>
      </c>
      <c r="B113" s="4" t="s">
        <v>8</v>
      </c>
      <c r="C113" s="3" t="str">
        <f t="shared" si="70"/>
        <v>cogs</v>
      </c>
      <c r="D113" s="49">
        <v>16.989999999999998</v>
      </c>
      <c r="E113">
        <f t="shared" si="71"/>
        <v>2024</v>
      </c>
      <c r="F113">
        <f t="shared" si="72"/>
        <v>16</v>
      </c>
      <c r="G113">
        <f t="shared" si="73"/>
        <v>1</v>
      </c>
      <c r="H113" s="4" t="str">
        <f t="shared" si="75"/>
        <v>product 2</v>
      </c>
      <c r="I113" s="5">
        <v>8</v>
      </c>
      <c r="J113" s="5">
        <v>135.91999999999999</v>
      </c>
    </row>
    <row r="114" spans="1:10" ht="13.2" x14ac:dyDescent="0.25">
      <c r="A114" s="3">
        <v>45307</v>
      </c>
      <c r="B114" s="4" t="s">
        <v>9</v>
      </c>
      <c r="C114" s="3" t="str">
        <f t="shared" si="70"/>
        <v>cogs</v>
      </c>
      <c r="D114" s="49">
        <v>8.49</v>
      </c>
      <c r="E114">
        <f t="shared" si="71"/>
        <v>2024</v>
      </c>
      <c r="F114">
        <f t="shared" si="72"/>
        <v>16</v>
      </c>
      <c r="G114">
        <f t="shared" si="73"/>
        <v>1</v>
      </c>
      <c r="H114" s="4" t="str">
        <f t="shared" si="75"/>
        <v>product 3</v>
      </c>
      <c r="I114" s="5">
        <v>204</v>
      </c>
      <c r="J114" s="5">
        <v>1731.96</v>
      </c>
    </row>
    <row r="115" spans="1:10" ht="13.2" x14ac:dyDescent="0.25">
      <c r="A115" s="3">
        <v>45307</v>
      </c>
      <c r="B115" s="4" t="s">
        <v>10</v>
      </c>
      <c r="C115" s="3" t="str">
        <f t="shared" si="70"/>
        <v>marketing</v>
      </c>
      <c r="D115" s="50" t="s">
        <v>6</v>
      </c>
      <c r="E115">
        <f t="shared" si="71"/>
        <v>2024</v>
      </c>
      <c r="F115">
        <f t="shared" si="72"/>
        <v>16</v>
      </c>
      <c r="G115">
        <f t="shared" si="73"/>
        <v>1</v>
      </c>
      <c r="H115" s="4" t="str">
        <f t="shared" si="75"/>
        <v>N/A</v>
      </c>
      <c r="I115" s="4" t="s">
        <v>6</v>
      </c>
      <c r="J115" s="5">
        <v>99.990000000000009</v>
      </c>
    </row>
    <row r="116" spans="1:10" ht="13.2" x14ac:dyDescent="0.25">
      <c r="A116" s="3">
        <v>45307</v>
      </c>
      <c r="B116" s="4" t="s">
        <v>11</v>
      </c>
      <c r="C116" s="3" t="str">
        <f t="shared" si="70"/>
        <v>net sales</v>
      </c>
      <c r="D116" s="49">
        <v>9.99</v>
      </c>
      <c r="E116">
        <f t="shared" si="71"/>
        <v>2024</v>
      </c>
      <c r="F116">
        <f t="shared" si="72"/>
        <v>16</v>
      </c>
      <c r="G116">
        <f t="shared" si="73"/>
        <v>1</v>
      </c>
      <c r="H116" s="4" t="str">
        <f t="shared" si="75"/>
        <v>product 1</v>
      </c>
      <c r="I116" s="5">
        <v>8</v>
      </c>
      <c r="J116" s="5">
        <v>79.92</v>
      </c>
    </row>
    <row r="117" spans="1:10" ht="13.2" x14ac:dyDescent="0.25">
      <c r="A117" s="3">
        <v>45307</v>
      </c>
      <c r="B117" s="4" t="s">
        <v>12</v>
      </c>
      <c r="C117" s="3" t="str">
        <f t="shared" si="70"/>
        <v>net sales</v>
      </c>
      <c r="D117" s="49">
        <v>24.99</v>
      </c>
      <c r="E117">
        <f t="shared" si="71"/>
        <v>2024</v>
      </c>
      <c r="F117">
        <f t="shared" si="72"/>
        <v>16</v>
      </c>
      <c r="G117">
        <f t="shared" si="73"/>
        <v>1</v>
      </c>
      <c r="H117" s="4" t="str">
        <f t="shared" si="75"/>
        <v>product 2</v>
      </c>
      <c r="I117" s="5">
        <v>8</v>
      </c>
      <c r="J117" s="5">
        <v>199.92</v>
      </c>
    </row>
    <row r="118" spans="1:10" ht="13.2" x14ac:dyDescent="0.25">
      <c r="A118" s="3">
        <v>45307</v>
      </c>
      <c r="B118" s="4" t="s">
        <v>13</v>
      </c>
      <c r="C118" s="3" t="str">
        <f t="shared" si="70"/>
        <v>net sales</v>
      </c>
      <c r="D118" s="49">
        <v>12.49</v>
      </c>
      <c r="E118">
        <f t="shared" si="71"/>
        <v>2024</v>
      </c>
      <c r="F118">
        <f t="shared" si="72"/>
        <v>16</v>
      </c>
      <c r="G118">
        <f t="shared" si="73"/>
        <v>1</v>
      </c>
      <c r="H118" s="4" t="str">
        <f t="shared" si="75"/>
        <v>product 3</v>
      </c>
      <c r="I118" s="5">
        <v>204</v>
      </c>
      <c r="J118" s="5">
        <v>2547.96</v>
      </c>
    </row>
    <row r="119" spans="1:10" ht="13.2" x14ac:dyDescent="0.25">
      <c r="A119" s="3">
        <v>45308</v>
      </c>
      <c r="B119" s="4" t="s">
        <v>7</v>
      </c>
      <c r="C119" s="3" t="str">
        <f t="shared" si="70"/>
        <v>cogs</v>
      </c>
      <c r="D119" s="49">
        <v>5.99</v>
      </c>
      <c r="E119">
        <f t="shared" si="71"/>
        <v>2024</v>
      </c>
      <c r="F119">
        <f t="shared" si="72"/>
        <v>17</v>
      </c>
      <c r="G119">
        <f t="shared" si="73"/>
        <v>1</v>
      </c>
      <c r="H119" s="4" t="str">
        <f t="shared" si="75"/>
        <v>product 1</v>
      </c>
      <c r="I119" s="5">
        <v>66</v>
      </c>
      <c r="J119" s="5">
        <v>395.34000000000003</v>
      </c>
    </row>
    <row r="120" spans="1:10" ht="13.2" x14ac:dyDescent="0.25">
      <c r="A120" s="3">
        <v>45308</v>
      </c>
      <c r="B120" s="4" t="s">
        <v>8</v>
      </c>
      <c r="C120" s="3" t="str">
        <f t="shared" si="70"/>
        <v>cogs</v>
      </c>
      <c r="D120" s="49">
        <v>16.989999999999998</v>
      </c>
      <c r="E120">
        <f t="shared" si="71"/>
        <v>2024</v>
      </c>
      <c r="F120">
        <f t="shared" si="72"/>
        <v>17</v>
      </c>
      <c r="G120">
        <f t="shared" si="73"/>
        <v>1</v>
      </c>
      <c r="H120" s="4" t="str">
        <f t="shared" si="75"/>
        <v>product 2</v>
      </c>
      <c r="I120" s="5">
        <v>2</v>
      </c>
      <c r="J120" s="5">
        <v>33.979999999999997</v>
      </c>
    </row>
    <row r="121" spans="1:10" ht="13.2" x14ac:dyDescent="0.25">
      <c r="A121" s="3">
        <v>45308</v>
      </c>
      <c r="B121" s="4" t="s">
        <v>9</v>
      </c>
      <c r="C121" s="3" t="str">
        <f t="shared" si="70"/>
        <v>cogs</v>
      </c>
      <c r="D121" s="49">
        <v>8.49</v>
      </c>
      <c r="E121">
        <f t="shared" si="71"/>
        <v>2024</v>
      </c>
      <c r="F121">
        <f t="shared" si="72"/>
        <v>17</v>
      </c>
      <c r="G121">
        <f t="shared" si="73"/>
        <v>1</v>
      </c>
      <c r="H121" s="4" t="str">
        <f t="shared" si="75"/>
        <v>product 3</v>
      </c>
      <c r="I121" s="5">
        <v>25</v>
      </c>
      <c r="J121" s="5">
        <v>212.25</v>
      </c>
    </row>
    <row r="122" spans="1:10" ht="13.2" x14ac:dyDescent="0.25">
      <c r="A122" s="3">
        <v>45308</v>
      </c>
      <c r="B122" s="4" t="s">
        <v>10</v>
      </c>
      <c r="C122" s="3" t="str">
        <f t="shared" si="70"/>
        <v>marketing</v>
      </c>
      <c r="D122" s="50" t="s">
        <v>6</v>
      </c>
      <c r="E122">
        <f t="shared" si="71"/>
        <v>2024</v>
      </c>
      <c r="F122">
        <f t="shared" si="72"/>
        <v>17</v>
      </c>
      <c r="G122">
        <f t="shared" si="73"/>
        <v>1</v>
      </c>
      <c r="H122" s="4" t="str">
        <f t="shared" si="75"/>
        <v>N/A</v>
      </c>
      <c r="I122" s="4" t="s">
        <v>6</v>
      </c>
      <c r="J122" s="5">
        <v>99.98</v>
      </c>
    </row>
    <row r="123" spans="1:10" ht="13.2" x14ac:dyDescent="0.25">
      <c r="A123" s="3">
        <v>45308</v>
      </c>
      <c r="B123" s="4" t="s">
        <v>11</v>
      </c>
      <c r="C123" s="3" t="str">
        <f t="shared" si="70"/>
        <v>net sales</v>
      </c>
      <c r="D123" s="49">
        <v>9.99</v>
      </c>
      <c r="E123">
        <f t="shared" si="71"/>
        <v>2024</v>
      </c>
      <c r="F123">
        <f t="shared" si="72"/>
        <v>17</v>
      </c>
      <c r="G123">
        <f t="shared" si="73"/>
        <v>1</v>
      </c>
      <c r="H123" s="4" t="str">
        <f t="shared" si="75"/>
        <v>product 1</v>
      </c>
      <c r="I123" s="5">
        <v>66</v>
      </c>
      <c r="J123" s="5">
        <v>659.34</v>
      </c>
    </row>
    <row r="124" spans="1:10" ht="13.2" x14ac:dyDescent="0.25">
      <c r="A124" s="3">
        <v>45308</v>
      </c>
      <c r="B124" s="4" t="s">
        <v>12</v>
      </c>
      <c r="C124" s="3" t="str">
        <f t="shared" si="70"/>
        <v>net sales</v>
      </c>
      <c r="D124" s="49">
        <v>24.99</v>
      </c>
      <c r="E124">
        <f t="shared" si="71"/>
        <v>2024</v>
      </c>
      <c r="F124">
        <f t="shared" si="72"/>
        <v>17</v>
      </c>
      <c r="G124">
        <f t="shared" si="73"/>
        <v>1</v>
      </c>
      <c r="H124" s="4" t="str">
        <f t="shared" si="75"/>
        <v>product 2</v>
      </c>
      <c r="I124" s="5">
        <v>2</v>
      </c>
      <c r="J124" s="5">
        <v>49.98</v>
      </c>
    </row>
    <row r="125" spans="1:10" ht="13.2" x14ac:dyDescent="0.25">
      <c r="A125" s="3">
        <v>45308</v>
      </c>
      <c r="B125" s="4" t="s">
        <v>13</v>
      </c>
      <c r="C125" s="3" t="str">
        <f t="shared" si="70"/>
        <v>net sales</v>
      </c>
      <c r="D125" s="49">
        <v>12.49</v>
      </c>
      <c r="E125">
        <f t="shared" si="71"/>
        <v>2024</v>
      </c>
      <c r="F125">
        <f t="shared" si="72"/>
        <v>17</v>
      </c>
      <c r="G125">
        <f t="shared" si="73"/>
        <v>1</v>
      </c>
      <c r="H125" s="4" t="str">
        <f t="shared" si="75"/>
        <v>product 3</v>
      </c>
      <c r="I125" s="5">
        <v>25</v>
      </c>
      <c r="J125" s="5">
        <v>312.25</v>
      </c>
    </row>
    <row r="126" spans="1:10" ht="13.2" x14ac:dyDescent="0.25">
      <c r="A126" s="3">
        <v>45309</v>
      </c>
      <c r="B126" s="4" t="s">
        <v>7</v>
      </c>
      <c r="C126" s="3" t="str">
        <f t="shared" si="70"/>
        <v>cogs</v>
      </c>
      <c r="D126" s="49">
        <v>5.99</v>
      </c>
      <c r="E126">
        <f t="shared" si="71"/>
        <v>2024</v>
      </c>
      <c r="F126">
        <f t="shared" si="72"/>
        <v>18</v>
      </c>
      <c r="G126">
        <f t="shared" si="73"/>
        <v>1</v>
      </c>
      <c r="H126" s="4" t="str">
        <f t="shared" si="75"/>
        <v>product 1</v>
      </c>
      <c r="I126" s="5">
        <v>85</v>
      </c>
      <c r="J126" s="5">
        <v>509.15000000000003</v>
      </c>
    </row>
    <row r="127" spans="1:10" ht="13.2" x14ac:dyDescent="0.25">
      <c r="A127" s="3">
        <v>45309</v>
      </c>
      <c r="B127" s="4" t="s">
        <v>8</v>
      </c>
      <c r="C127" s="3" t="str">
        <f t="shared" si="70"/>
        <v>cogs</v>
      </c>
      <c r="D127" s="49">
        <v>16.989999999999998</v>
      </c>
      <c r="E127">
        <f t="shared" si="71"/>
        <v>2024</v>
      </c>
      <c r="F127">
        <f t="shared" si="72"/>
        <v>18</v>
      </c>
      <c r="G127">
        <f t="shared" si="73"/>
        <v>1</v>
      </c>
      <c r="H127" s="4" t="str">
        <f t="shared" si="75"/>
        <v>product 2</v>
      </c>
      <c r="I127" s="5">
        <v>7</v>
      </c>
      <c r="J127" s="5">
        <v>118.92999999999999</v>
      </c>
    </row>
    <row r="128" spans="1:10" ht="13.2" x14ac:dyDescent="0.25">
      <c r="A128" s="3">
        <v>45309</v>
      </c>
      <c r="B128" s="4" t="s">
        <v>9</v>
      </c>
      <c r="C128" s="3" t="str">
        <f t="shared" si="70"/>
        <v>cogs</v>
      </c>
      <c r="D128" s="49">
        <v>8.49</v>
      </c>
      <c r="E128">
        <f t="shared" si="71"/>
        <v>2024</v>
      </c>
      <c r="F128">
        <f t="shared" si="72"/>
        <v>18</v>
      </c>
      <c r="G128">
        <f t="shared" si="73"/>
        <v>1</v>
      </c>
      <c r="H128" s="4" t="str">
        <f t="shared" si="75"/>
        <v>product 3</v>
      </c>
      <c r="I128" s="5">
        <v>237</v>
      </c>
      <c r="J128" s="5">
        <v>2012.13</v>
      </c>
    </row>
    <row r="129" spans="1:10" ht="13.2" x14ac:dyDescent="0.25">
      <c r="A129" s="3">
        <v>45309</v>
      </c>
      <c r="B129" s="4" t="s">
        <v>10</v>
      </c>
      <c r="C129" s="3" t="str">
        <f t="shared" si="70"/>
        <v>marketing</v>
      </c>
      <c r="D129" s="50" t="s">
        <v>6</v>
      </c>
      <c r="E129">
        <f t="shared" si="71"/>
        <v>2024</v>
      </c>
      <c r="F129">
        <f t="shared" si="72"/>
        <v>18</v>
      </c>
      <c r="G129">
        <f t="shared" si="73"/>
        <v>1</v>
      </c>
      <c r="H129" s="4" t="str">
        <f t="shared" si="75"/>
        <v>N/A</v>
      </c>
      <c r="I129" s="4" t="s">
        <v>6</v>
      </c>
      <c r="J129" s="5">
        <v>100.09</v>
      </c>
    </row>
    <row r="130" spans="1:10" ht="13.2" x14ac:dyDescent="0.25">
      <c r="A130" s="3">
        <v>45309</v>
      </c>
      <c r="B130" s="4" t="s">
        <v>11</v>
      </c>
      <c r="C130" s="3" t="str">
        <f t="shared" ref="C130:C193" si="109">IFERROR(LEFT(B130, FIND(":", B130) -1),B130)</f>
        <v>net sales</v>
      </c>
      <c r="D130" s="49">
        <v>9.99</v>
      </c>
      <c r="E130">
        <f t="shared" ref="E130:E193" si="110">YEAR(A130)</f>
        <v>2024</v>
      </c>
      <c r="F130">
        <f t="shared" ref="F130:F193" si="111">DAY(A130)</f>
        <v>18</v>
      </c>
      <c r="G130">
        <f t="shared" ref="G130:G193" si="112">MONTH(A130)</f>
        <v>1</v>
      </c>
      <c r="H130" s="4" t="str">
        <f t="shared" si="75"/>
        <v>product 1</v>
      </c>
      <c r="I130" s="5">
        <v>85</v>
      </c>
      <c r="J130" s="5">
        <v>849.15</v>
      </c>
    </row>
    <row r="131" spans="1:10" ht="13.2" x14ac:dyDescent="0.25">
      <c r="A131" s="3">
        <v>45309</v>
      </c>
      <c r="B131" s="4" t="s">
        <v>12</v>
      </c>
      <c r="C131" s="3" t="str">
        <f t="shared" si="109"/>
        <v>net sales</v>
      </c>
      <c r="D131" s="49">
        <v>24.99</v>
      </c>
      <c r="E131">
        <f t="shared" si="110"/>
        <v>2024</v>
      </c>
      <c r="F131">
        <f t="shared" si="111"/>
        <v>18</v>
      </c>
      <c r="G131">
        <f t="shared" si="112"/>
        <v>1</v>
      </c>
      <c r="H131" s="4" t="str">
        <f t="shared" ref="H131:H194" si="113">IFERROR(RIGHT(B131, LEN(B131) - FIND(":", B131)),"N/A")</f>
        <v>product 2</v>
      </c>
      <c r="I131" s="5">
        <v>7</v>
      </c>
      <c r="J131" s="5">
        <v>174.92999999999998</v>
      </c>
    </row>
    <row r="132" spans="1:10" ht="13.2" x14ac:dyDescent="0.25">
      <c r="A132" s="3">
        <v>45309</v>
      </c>
      <c r="B132" s="4" t="s">
        <v>13</v>
      </c>
      <c r="C132" s="3" t="str">
        <f t="shared" si="109"/>
        <v>net sales</v>
      </c>
      <c r="D132" s="49">
        <v>12.49</v>
      </c>
      <c r="E132">
        <f t="shared" si="110"/>
        <v>2024</v>
      </c>
      <c r="F132">
        <f t="shared" si="111"/>
        <v>18</v>
      </c>
      <c r="G132">
        <f t="shared" si="112"/>
        <v>1</v>
      </c>
      <c r="H132" s="4" t="str">
        <f t="shared" si="113"/>
        <v>product 3</v>
      </c>
      <c r="I132" s="5">
        <v>237</v>
      </c>
      <c r="J132" s="5">
        <v>2960.13</v>
      </c>
    </row>
    <row r="133" spans="1:10" ht="13.2" x14ac:dyDescent="0.25">
      <c r="A133" s="3">
        <v>45310</v>
      </c>
      <c r="B133" s="4" t="s">
        <v>7</v>
      </c>
      <c r="C133" s="3" t="str">
        <f t="shared" si="109"/>
        <v>cogs</v>
      </c>
      <c r="D133" s="49">
        <v>5.99</v>
      </c>
      <c r="E133">
        <f t="shared" si="110"/>
        <v>2024</v>
      </c>
      <c r="F133">
        <f t="shared" si="111"/>
        <v>19</v>
      </c>
      <c r="G133">
        <f t="shared" si="112"/>
        <v>1</v>
      </c>
      <c r="H133" s="4" t="str">
        <f t="shared" si="113"/>
        <v>product 1</v>
      </c>
      <c r="I133" s="5">
        <v>92</v>
      </c>
      <c r="J133" s="5">
        <v>551.08000000000004</v>
      </c>
    </row>
    <row r="134" spans="1:10" ht="13.2" x14ac:dyDescent="0.25">
      <c r="A134" s="3">
        <v>45310</v>
      </c>
      <c r="B134" s="4" t="s">
        <v>8</v>
      </c>
      <c r="C134" s="3" t="str">
        <f t="shared" si="109"/>
        <v>cogs</v>
      </c>
      <c r="D134" s="49">
        <v>16.989999999999998</v>
      </c>
      <c r="E134">
        <f t="shared" si="110"/>
        <v>2024</v>
      </c>
      <c r="F134">
        <f t="shared" si="111"/>
        <v>19</v>
      </c>
      <c r="G134">
        <f t="shared" si="112"/>
        <v>1</v>
      </c>
      <c r="H134" s="4" t="str">
        <f t="shared" si="113"/>
        <v>product 2</v>
      </c>
      <c r="I134" s="5">
        <v>6</v>
      </c>
      <c r="J134" s="5">
        <v>101.94</v>
      </c>
    </row>
    <row r="135" spans="1:10" ht="13.2" x14ac:dyDescent="0.25">
      <c r="A135" s="3">
        <v>45310</v>
      </c>
      <c r="B135" s="4" t="s">
        <v>9</v>
      </c>
      <c r="C135" s="3" t="str">
        <f t="shared" si="109"/>
        <v>cogs</v>
      </c>
      <c r="D135" s="49">
        <v>8.49</v>
      </c>
      <c r="E135">
        <f t="shared" si="110"/>
        <v>2024</v>
      </c>
      <c r="F135">
        <f t="shared" si="111"/>
        <v>19</v>
      </c>
      <c r="G135">
        <f t="shared" si="112"/>
        <v>1</v>
      </c>
      <c r="H135" s="4" t="str">
        <f t="shared" si="113"/>
        <v>product 3</v>
      </c>
      <c r="I135" s="5">
        <v>217</v>
      </c>
      <c r="J135" s="5">
        <v>1842.3300000000002</v>
      </c>
    </row>
    <row r="136" spans="1:10" ht="13.2" x14ac:dyDescent="0.25">
      <c r="A136" s="3">
        <v>45310</v>
      </c>
      <c r="B136" s="4" t="s">
        <v>10</v>
      </c>
      <c r="C136" s="3" t="str">
        <f t="shared" si="109"/>
        <v>marketing</v>
      </c>
      <c r="D136" s="50" t="s">
        <v>6</v>
      </c>
      <c r="E136">
        <f t="shared" si="110"/>
        <v>2024</v>
      </c>
      <c r="F136">
        <f t="shared" si="111"/>
        <v>19</v>
      </c>
      <c r="G136">
        <f t="shared" si="112"/>
        <v>1</v>
      </c>
      <c r="H136" s="4" t="str">
        <f t="shared" si="113"/>
        <v>N/A</v>
      </c>
      <c r="I136" s="4" t="s">
        <v>6</v>
      </c>
      <c r="J136" s="5">
        <v>99.93</v>
      </c>
    </row>
    <row r="137" spans="1:10" ht="13.2" x14ac:dyDescent="0.25">
      <c r="A137" s="3">
        <v>45310</v>
      </c>
      <c r="B137" s="4" t="s">
        <v>11</v>
      </c>
      <c r="C137" s="3" t="str">
        <f t="shared" si="109"/>
        <v>net sales</v>
      </c>
      <c r="D137" s="49">
        <v>9.99</v>
      </c>
      <c r="E137">
        <f t="shared" si="110"/>
        <v>2024</v>
      </c>
      <c r="F137">
        <f t="shared" si="111"/>
        <v>19</v>
      </c>
      <c r="G137">
        <f t="shared" si="112"/>
        <v>1</v>
      </c>
      <c r="H137" s="4" t="str">
        <f t="shared" si="113"/>
        <v>product 1</v>
      </c>
      <c r="I137" s="5">
        <v>92</v>
      </c>
      <c r="J137" s="5">
        <v>919.08</v>
      </c>
    </row>
    <row r="138" spans="1:10" ht="13.2" x14ac:dyDescent="0.25">
      <c r="A138" s="3">
        <v>45310</v>
      </c>
      <c r="B138" s="4" t="s">
        <v>12</v>
      </c>
      <c r="C138" s="3" t="str">
        <f t="shared" si="109"/>
        <v>net sales</v>
      </c>
      <c r="D138" s="49">
        <v>24.99</v>
      </c>
      <c r="E138">
        <f t="shared" si="110"/>
        <v>2024</v>
      </c>
      <c r="F138">
        <f t="shared" si="111"/>
        <v>19</v>
      </c>
      <c r="G138">
        <f t="shared" si="112"/>
        <v>1</v>
      </c>
      <c r="H138" s="4" t="str">
        <f t="shared" si="113"/>
        <v>product 2</v>
      </c>
      <c r="I138" s="5">
        <v>6</v>
      </c>
      <c r="J138" s="5">
        <v>149.94</v>
      </c>
    </row>
    <row r="139" spans="1:10" ht="13.2" x14ac:dyDescent="0.25">
      <c r="A139" s="3">
        <v>45310</v>
      </c>
      <c r="B139" s="4" t="s">
        <v>13</v>
      </c>
      <c r="C139" s="3" t="str">
        <f t="shared" si="109"/>
        <v>net sales</v>
      </c>
      <c r="D139" s="49">
        <v>12.49</v>
      </c>
      <c r="E139">
        <f t="shared" si="110"/>
        <v>2024</v>
      </c>
      <c r="F139">
        <f t="shared" si="111"/>
        <v>19</v>
      </c>
      <c r="G139">
        <f t="shared" si="112"/>
        <v>1</v>
      </c>
      <c r="H139" s="4" t="str">
        <f t="shared" si="113"/>
        <v>product 3</v>
      </c>
      <c r="I139" s="5">
        <v>217</v>
      </c>
      <c r="J139" s="5">
        <v>2710.33</v>
      </c>
    </row>
    <row r="140" spans="1:10" ht="13.2" x14ac:dyDescent="0.25">
      <c r="A140" s="3">
        <v>45310</v>
      </c>
      <c r="B140" s="4" t="s">
        <v>15</v>
      </c>
      <c r="C140" s="3" t="str">
        <f t="shared" si="109"/>
        <v>payroll</v>
      </c>
      <c r="D140" s="50" t="s">
        <v>6</v>
      </c>
      <c r="E140">
        <f t="shared" si="110"/>
        <v>2024</v>
      </c>
      <c r="F140">
        <f t="shared" si="111"/>
        <v>19</v>
      </c>
      <c r="G140">
        <f t="shared" si="112"/>
        <v>1</v>
      </c>
      <c r="H140" s="4" t="str">
        <f t="shared" si="113"/>
        <v>N/A</v>
      </c>
      <c r="I140" s="4" t="s">
        <v>6</v>
      </c>
      <c r="J140" s="5">
        <v>1200</v>
      </c>
    </row>
    <row r="141" spans="1:10" ht="13.2" x14ac:dyDescent="0.25">
      <c r="A141" s="3">
        <v>45311</v>
      </c>
      <c r="B141" s="4" t="s">
        <v>7</v>
      </c>
      <c r="C141" s="3" t="str">
        <f t="shared" si="109"/>
        <v>cogs</v>
      </c>
      <c r="D141" s="49">
        <v>5.99</v>
      </c>
      <c r="E141">
        <f t="shared" si="110"/>
        <v>2024</v>
      </c>
      <c r="F141">
        <f t="shared" si="111"/>
        <v>20</v>
      </c>
      <c r="G141">
        <f t="shared" si="112"/>
        <v>1</v>
      </c>
      <c r="H141" s="4" t="str">
        <f t="shared" si="113"/>
        <v>product 1</v>
      </c>
      <c r="I141" s="5">
        <v>32</v>
      </c>
      <c r="J141" s="5">
        <v>191.68</v>
      </c>
    </row>
    <row r="142" spans="1:10" ht="13.2" x14ac:dyDescent="0.25">
      <c r="A142" s="3">
        <v>45311</v>
      </c>
      <c r="B142" s="4" t="s">
        <v>8</v>
      </c>
      <c r="C142" s="3" t="str">
        <f t="shared" si="109"/>
        <v>cogs</v>
      </c>
      <c r="D142" s="49">
        <v>16.989999999999998</v>
      </c>
      <c r="E142">
        <f t="shared" si="110"/>
        <v>2024</v>
      </c>
      <c r="F142">
        <f t="shared" si="111"/>
        <v>20</v>
      </c>
      <c r="G142">
        <f t="shared" si="112"/>
        <v>1</v>
      </c>
      <c r="H142" s="4" t="str">
        <f t="shared" si="113"/>
        <v>product 2</v>
      </c>
      <c r="I142" s="5">
        <v>4</v>
      </c>
      <c r="J142" s="5">
        <v>67.959999999999994</v>
      </c>
    </row>
    <row r="143" spans="1:10" ht="13.2" x14ac:dyDescent="0.25">
      <c r="A143" s="3">
        <v>45311</v>
      </c>
      <c r="B143" s="4" t="s">
        <v>9</v>
      </c>
      <c r="C143" s="3" t="str">
        <f t="shared" si="109"/>
        <v>cogs</v>
      </c>
      <c r="D143" s="49">
        <v>8.49</v>
      </c>
      <c r="E143">
        <f t="shared" si="110"/>
        <v>2024</v>
      </c>
      <c r="F143">
        <f t="shared" si="111"/>
        <v>20</v>
      </c>
      <c r="G143">
        <f t="shared" si="112"/>
        <v>1</v>
      </c>
      <c r="H143" s="4" t="str">
        <f t="shared" si="113"/>
        <v>product 3</v>
      </c>
      <c r="I143" s="5">
        <v>11</v>
      </c>
      <c r="J143" s="5">
        <v>93.39</v>
      </c>
    </row>
    <row r="144" spans="1:10" ht="13.2" x14ac:dyDescent="0.25">
      <c r="A144" s="3">
        <v>45311</v>
      </c>
      <c r="B144" s="4" t="s">
        <v>10</v>
      </c>
      <c r="C144" s="3" t="str">
        <f t="shared" si="109"/>
        <v>marketing</v>
      </c>
      <c r="D144" s="50" t="s">
        <v>6</v>
      </c>
      <c r="E144">
        <f t="shared" si="110"/>
        <v>2024</v>
      </c>
      <c r="F144">
        <f t="shared" si="111"/>
        <v>20</v>
      </c>
      <c r="G144">
        <f t="shared" si="112"/>
        <v>1</v>
      </c>
      <c r="H144" s="4" t="str">
        <f t="shared" si="113"/>
        <v>N/A</v>
      </c>
      <c r="I144" s="4" t="s">
        <v>6</v>
      </c>
      <c r="J144" s="5">
        <v>99.960000000000008</v>
      </c>
    </row>
    <row r="145" spans="1:10" ht="13.2" x14ac:dyDescent="0.25">
      <c r="A145" s="3">
        <v>45311</v>
      </c>
      <c r="B145" s="4" t="s">
        <v>11</v>
      </c>
      <c r="C145" s="3" t="str">
        <f t="shared" si="109"/>
        <v>net sales</v>
      </c>
      <c r="D145" s="49">
        <v>9.99</v>
      </c>
      <c r="E145">
        <f t="shared" si="110"/>
        <v>2024</v>
      </c>
      <c r="F145">
        <f t="shared" si="111"/>
        <v>20</v>
      </c>
      <c r="G145">
        <f t="shared" si="112"/>
        <v>1</v>
      </c>
      <c r="H145" s="4" t="str">
        <f t="shared" si="113"/>
        <v>product 1</v>
      </c>
      <c r="I145" s="5">
        <v>32</v>
      </c>
      <c r="J145" s="5">
        <v>319.68</v>
      </c>
    </row>
    <row r="146" spans="1:10" ht="13.2" x14ac:dyDescent="0.25">
      <c r="A146" s="3">
        <v>45311</v>
      </c>
      <c r="B146" s="4" t="s">
        <v>12</v>
      </c>
      <c r="C146" s="3" t="str">
        <f t="shared" si="109"/>
        <v>net sales</v>
      </c>
      <c r="D146" s="49">
        <v>24.99</v>
      </c>
      <c r="E146">
        <f t="shared" si="110"/>
        <v>2024</v>
      </c>
      <c r="F146">
        <f t="shared" si="111"/>
        <v>20</v>
      </c>
      <c r="G146">
        <f t="shared" si="112"/>
        <v>1</v>
      </c>
      <c r="H146" s="4" t="str">
        <f t="shared" si="113"/>
        <v>product 2</v>
      </c>
      <c r="I146" s="5">
        <v>4</v>
      </c>
      <c r="J146" s="5">
        <v>99.96</v>
      </c>
    </row>
    <row r="147" spans="1:10" ht="13.2" x14ac:dyDescent="0.25">
      <c r="A147" s="3">
        <v>45311</v>
      </c>
      <c r="B147" s="4" t="s">
        <v>13</v>
      </c>
      <c r="C147" s="3" t="str">
        <f t="shared" si="109"/>
        <v>net sales</v>
      </c>
      <c r="D147" s="49">
        <v>12.49</v>
      </c>
      <c r="E147">
        <f t="shared" si="110"/>
        <v>2024</v>
      </c>
      <c r="F147">
        <f t="shared" si="111"/>
        <v>20</v>
      </c>
      <c r="G147">
        <f t="shared" si="112"/>
        <v>1</v>
      </c>
      <c r="H147" s="4" t="str">
        <f t="shared" si="113"/>
        <v>product 3</v>
      </c>
      <c r="I147" s="5">
        <v>11</v>
      </c>
      <c r="J147" s="5">
        <v>137.39000000000001</v>
      </c>
    </row>
    <row r="148" spans="1:10" ht="13.2" x14ac:dyDescent="0.25">
      <c r="A148" s="3">
        <v>45312</v>
      </c>
      <c r="B148" s="4" t="s">
        <v>7</v>
      </c>
      <c r="C148" s="3" t="str">
        <f t="shared" si="109"/>
        <v>cogs</v>
      </c>
      <c r="D148" s="49">
        <v>5.99</v>
      </c>
      <c r="E148">
        <f t="shared" si="110"/>
        <v>2024</v>
      </c>
      <c r="F148">
        <f t="shared" si="111"/>
        <v>21</v>
      </c>
      <c r="G148">
        <f t="shared" si="112"/>
        <v>1</v>
      </c>
      <c r="H148" s="4" t="str">
        <f t="shared" si="113"/>
        <v>product 1</v>
      </c>
      <c r="I148" s="5">
        <v>5</v>
      </c>
      <c r="J148" s="5">
        <v>29.950000000000003</v>
      </c>
    </row>
    <row r="149" spans="1:10" ht="13.2" x14ac:dyDescent="0.25">
      <c r="A149" s="3">
        <v>45312</v>
      </c>
      <c r="B149" s="4" t="s">
        <v>8</v>
      </c>
      <c r="C149" s="3" t="str">
        <f t="shared" si="109"/>
        <v>cogs</v>
      </c>
      <c r="D149" s="49">
        <v>16.989999999999998</v>
      </c>
      <c r="E149">
        <f t="shared" si="110"/>
        <v>2024</v>
      </c>
      <c r="F149">
        <f t="shared" si="111"/>
        <v>21</v>
      </c>
      <c r="G149">
        <f t="shared" si="112"/>
        <v>1</v>
      </c>
      <c r="H149" s="4" t="str">
        <f t="shared" si="113"/>
        <v>product 2</v>
      </c>
      <c r="I149" s="5">
        <v>2</v>
      </c>
      <c r="J149" s="5">
        <v>33.979999999999997</v>
      </c>
    </row>
    <row r="150" spans="1:10" ht="13.2" x14ac:dyDescent="0.25">
      <c r="A150" s="3">
        <v>45312</v>
      </c>
      <c r="B150" s="4" t="s">
        <v>9</v>
      </c>
      <c r="C150" s="3" t="str">
        <f t="shared" si="109"/>
        <v>cogs</v>
      </c>
      <c r="D150" s="49">
        <v>8.49</v>
      </c>
      <c r="E150">
        <f t="shared" si="110"/>
        <v>2024</v>
      </c>
      <c r="F150">
        <f t="shared" si="111"/>
        <v>21</v>
      </c>
      <c r="G150">
        <f t="shared" si="112"/>
        <v>1</v>
      </c>
      <c r="H150" s="4" t="str">
        <f t="shared" si="113"/>
        <v>product 3</v>
      </c>
      <c r="I150" s="5">
        <v>10</v>
      </c>
      <c r="J150" s="5">
        <v>84.9</v>
      </c>
    </row>
    <row r="151" spans="1:10" ht="13.2" x14ac:dyDescent="0.25">
      <c r="A151" s="3">
        <v>45312</v>
      </c>
      <c r="B151" s="4" t="s">
        <v>10</v>
      </c>
      <c r="C151" s="3" t="str">
        <f t="shared" si="109"/>
        <v>marketing</v>
      </c>
      <c r="D151" s="50" t="s">
        <v>6</v>
      </c>
      <c r="E151">
        <f t="shared" si="110"/>
        <v>2024</v>
      </c>
      <c r="F151">
        <f t="shared" si="111"/>
        <v>21</v>
      </c>
      <c r="G151">
        <f t="shared" si="112"/>
        <v>1</v>
      </c>
      <c r="H151" s="4" t="str">
        <f t="shared" si="113"/>
        <v>N/A</v>
      </c>
      <c r="I151" s="4" t="s">
        <v>6</v>
      </c>
      <c r="J151" s="5">
        <v>100.03</v>
      </c>
    </row>
    <row r="152" spans="1:10" ht="13.2" x14ac:dyDescent="0.25">
      <c r="A152" s="3">
        <v>45312</v>
      </c>
      <c r="B152" s="4" t="s">
        <v>11</v>
      </c>
      <c r="C152" s="3" t="str">
        <f t="shared" si="109"/>
        <v>net sales</v>
      </c>
      <c r="D152" s="49">
        <v>9.99</v>
      </c>
      <c r="E152">
        <f t="shared" si="110"/>
        <v>2024</v>
      </c>
      <c r="F152">
        <f t="shared" si="111"/>
        <v>21</v>
      </c>
      <c r="G152">
        <f t="shared" si="112"/>
        <v>1</v>
      </c>
      <c r="H152" s="4" t="str">
        <f t="shared" si="113"/>
        <v>product 1</v>
      </c>
      <c r="I152" s="5">
        <v>5</v>
      </c>
      <c r="J152" s="5">
        <v>49.95</v>
      </c>
    </row>
    <row r="153" spans="1:10" ht="13.2" x14ac:dyDescent="0.25">
      <c r="A153" s="3">
        <v>45312</v>
      </c>
      <c r="B153" s="4" t="s">
        <v>12</v>
      </c>
      <c r="C153" s="3" t="str">
        <f t="shared" si="109"/>
        <v>net sales</v>
      </c>
      <c r="D153" s="49">
        <v>24.99</v>
      </c>
      <c r="E153">
        <f t="shared" si="110"/>
        <v>2024</v>
      </c>
      <c r="F153">
        <f t="shared" si="111"/>
        <v>21</v>
      </c>
      <c r="G153">
        <f t="shared" si="112"/>
        <v>1</v>
      </c>
      <c r="H153" s="4" t="str">
        <f t="shared" si="113"/>
        <v>product 2</v>
      </c>
      <c r="I153" s="5">
        <v>2</v>
      </c>
      <c r="J153" s="5">
        <v>49.98</v>
      </c>
    </row>
    <row r="154" spans="1:10" ht="13.2" x14ac:dyDescent="0.25">
      <c r="A154" s="3">
        <v>45312</v>
      </c>
      <c r="B154" s="4" t="s">
        <v>13</v>
      </c>
      <c r="C154" s="3" t="str">
        <f t="shared" si="109"/>
        <v>net sales</v>
      </c>
      <c r="D154" s="49">
        <v>12.49</v>
      </c>
      <c r="E154">
        <f t="shared" si="110"/>
        <v>2024</v>
      </c>
      <c r="F154">
        <f t="shared" si="111"/>
        <v>21</v>
      </c>
      <c r="G154">
        <f t="shared" si="112"/>
        <v>1</v>
      </c>
      <c r="H154" s="4" t="str">
        <f t="shared" si="113"/>
        <v>product 3</v>
      </c>
      <c r="I154" s="5">
        <v>10</v>
      </c>
      <c r="J154" s="5">
        <v>124.9</v>
      </c>
    </row>
    <row r="155" spans="1:10" ht="13.2" x14ac:dyDescent="0.25">
      <c r="A155" s="3">
        <v>45313</v>
      </c>
      <c r="B155" s="4" t="s">
        <v>7</v>
      </c>
      <c r="C155" s="3" t="str">
        <f t="shared" si="109"/>
        <v>cogs</v>
      </c>
      <c r="D155" s="49">
        <v>5.99</v>
      </c>
      <c r="E155">
        <f t="shared" si="110"/>
        <v>2024</v>
      </c>
      <c r="F155">
        <f t="shared" si="111"/>
        <v>22</v>
      </c>
      <c r="G155">
        <f t="shared" si="112"/>
        <v>1</v>
      </c>
      <c r="H155" s="4" t="str">
        <f t="shared" si="113"/>
        <v>product 1</v>
      </c>
      <c r="I155" s="5">
        <v>68</v>
      </c>
      <c r="J155" s="5">
        <v>407.32</v>
      </c>
    </row>
    <row r="156" spans="1:10" ht="13.2" x14ac:dyDescent="0.25">
      <c r="A156" s="3">
        <v>45313</v>
      </c>
      <c r="B156" s="4" t="s">
        <v>8</v>
      </c>
      <c r="C156" s="3" t="str">
        <f t="shared" si="109"/>
        <v>cogs</v>
      </c>
      <c r="D156" s="49">
        <v>16.989999999999998</v>
      </c>
      <c r="E156">
        <f t="shared" si="110"/>
        <v>2024</v>
      </c>
      <c r="F156">
        <f t="shared" si="111"/>
        <v>22</v>
      </c>
      <c r="G156">
        <f t="shared" si="112"/>
        <v>1</v>
      </c>
      <c r="H156" s="4" t="str">
        <f t="shared" si="113"/>
        <v>product 2</v>
      </c>
      <c r="I156" s="5">
        <v>6</v>
      </c>
      <c r="J156" s="5">
        <v>101.94</v>
      </c>
    </row>
    <row r="157" spans="1:10" ht="13.2" x14ac:dyDescent="0.25">
      <c r="A157" s="3">
        <v>45313</v>
      </c>
      <c r="B157" s="4" t="s">
        <v>9</v>
      </c>
      <c r="C157" s="3" t="str">
        <f t="shared" si="109"/>
        <v>cogs</v>
      </c>
      <c r="D157" s="49">
        <v>8.49</v>
      </c>
      <c r="E157">
        <f t="shared" si="110"/>
        <v>2024</v>
      </c>
      <c r="F157">
        <f t="shared" si="111"/>
        <v>22</v>
      </c>
      <c r="G157">
        <f t="shared" si="112"/>
        <v>1</v>
      </c>
      <c r="H157" s="4" t="str">
        <f t="shared" si="113"/>
        <v>product 3</v>
      </c>
      <c r="I157" s="5">
        <v>246</v>
      </c>
      <c r="J157" s="5">
        <v>2088.54</v>
      </c>
    </row>
    <row r="158" spans="1:10" ht="13.2" x14ac:dyDescent="0.25">
      <c r="A158" s="3">
        <v>45313</v>
      </c>
      <c r="B158" s="4" t="s">
        <v>10</v>
      </c>
      <c r="C158" s="3" t="str">
        <f t="shared" si="109"/>
        <v>marketing</v>
      </c>
      <c r="D158" s="50" t="s">
        <v>6</v>
      </c>
      <c r="E158">
        <f t="shared" si="110"/>
        <v>2024</v>
      </c>
      <c r="F158">
        <f t="shared" si="111"/>
        <v>22</v>
      </c>
      <c r="G158">
        <f t="shared" si="112"/>
        <v>1</v>
      </c>
      <c r="H158" s="4" t="str">
        <f t="shared" si="113"/>
        <v>N/A</v>
      </c>
      <c r="I158" s="4" t="s">
        <v>6</v>
      </c>
      <c r="J158" s="5">
        <v>99.97</v>
      </c>
    </row>
    <row r="159" spans="1:10" ht="13.2" x14ac:dyDescent="0.25">
      <c r="A159" s="3">
        <v>45313</v>
      </c>
      <c r="B159" s="4" t="s">
        <v>11</v>
      </c>
      <c r="C159" s="3" t="str">
        <f t="shared" si="109"/>
        <v>net sales</v>
      </c>
      <c r="D159" s="49">
        <v>9.99</v>
      </c>
      <c r="E159">
        <f t="shared" si="110"/>
        <v>2024</v>
      </c>
      <c r="F159">
        <f t="shared" si="111"/>
        <v>22</v>
      </c>
      <c r="G159">
        <f t="shared" si="112"/>
        <v>1</v>
      </c>
      <c r="H159" s="4" t="str">
        <f t="shared" si="113"/>
        <v>product 1</v>
      </c>
      <c r="I159" s="5">
        <v>68</v>
      </c>
      <c r="J159" s="5">
        <v>679.32</v>
      </c>
    </row>
    <row r="160" spans="1:10" ht="13.2" x14ac:dyDescent="0.25">
      <c r="A160" s="3">
        <v>45313</v>
      </c>
      <c r="B160" s="4" t="s">
        <v>12</v>
      </c>
      <c r="C160" s="3" t="str">
        <f t="shared" si="109"/>
        <v>net sales</v>
      </c>
      <c r="D160" s="49">
        <v>24.99</v>
      </c>
      <c r="E160">
        <f t="shared" si="110"/>
        <v>2024</v>
      </c>
      <c r="F160">
        <f t="shared" si="111"/>
        <v>22</v>
      </c>
      <c r="G160">
        <f t="shared" si="112"/>
        <v>1</v>
      </c>
      <c r="H160" s="4" t="str">
        <f t="shared" si="113"/>
        <v>product 2</v>
      </c>
      <c r="I160" s="5">
        <v>6</v>
      </c>
      <c r="J160" s="5">
        <v>149.94</v>
      </c>
    </row>
    <row r="161" spans="1:10" ht="13.2" x14ac:dyDescent="0.25">
      <c r="A161" s="3">
        <v>45313</v>
      </c>
      <c r="B161" s="4" t="s">
        <v>13</v>
      </c>
      <c r="C161" s="3" t="str">
        <f t="shared" si="109"/>
        <v>net sales</v>
      </c>
      <c r="D161" s="49">
        <v>12.49</v>
      </c>
      <c r="E161">
        <f t="shared" si="110"/>
        <v>2024</v>
      </c>
      <c r="F161">
        <f t="shared" si="111"/>
        <v>22</v>
      </c>
      <c r="G161">
        <f t="shared" si="112"/>
        <v>1</v>
      </c>
      <c r="H161" s="4" t="str">
        <f t="shared" si="113"/>
        <v>product 3</v>
      </c>
      <c r="I161" s="5">
        <v>246</v>
      </c>
      <c r="J161" s="5">
        <v>3072.54</v>
      </c>
    </row>
    <row r="162" spans="1:10" ht="13.2" x14ac:dyDescent="0.25">
      <c r="A162" s="3">
        <v>45314</v>
      </c>
      <c r="B162" s="4" t="s">
        <v>7</v>
      </c>
      <c r="C162" s="3" t="str">
        <f t="shared" si="109"/>
        <v>cogs</v>
      </c>
      <c r="D162" s="49">
        <v>5.99</v>
      </c>
      <c r="E162">
        <f t="shared" si="110"/>
        <v>2024</v>
      </c>
      <c r="F162">
        <f t="shared" si="111"/>
        <v>23</v>
      </c>
      <c r="G162">
        <f t="shared" si="112"/>
        <v>1</v>
      </c>
      <c r="H162" s="4" t="str">
        <f t="shared" si="113"/>
        <v>product 1</v>
      </c>
      <c r="I162" s="5">
        <v>62</v>
      </c>
      <c r="J162" s="5">
        <v>371.38</v>
      </c>
    </row>
    <row r="163" spans="1:10" ht="13.2" x14ac:dyDescent="0.25">
      <c r="A163" s="3">
        <v>45314</v>
      </c>
      <c r="B163" s="4" t="s">
        <v>8</v>
      </c>
      <c r="C163" s="3" t="str">
        <f t="shared" si="109"/>
        <v>cogs</v>
      </c>
      <c r="D163" s="49">
        <v>16.989999999999998</v>
      </c>
      <c r="E163">
        <f t="shared" si="110"/>
        <v>2024</v>
      </c>
      <c r="F163">
        <f t="shared" si="111"/>
        <v>23</v>
      </c>
      <c r="G163">
        <f t="shared" si="112"/>
        <v>1</v>
      </c>
      <c r="H163" s="4" t="str">
        <f t="shared" si="113"/>
        <v>product 2</v>
      </c>
      <c r="I163" s="5">
        <v>3</v>
      </c>
      <c r="J163" s="5">
        <v>50.97</v>
      </c>
    </row>
    <row r="164" spans="1:10" ht="13.2" x14ac:dyDescent="0.25">
      <c r="A164" s="3">
        <v>45314</v>
      </c>
      <c r="B164" s="4" t="s">
        <v>9</v>
      </c>
      <c r="C164" s="3" t="str">
        <f t="shared" si="109"/>
        <v>cogs</v>
      </c>
      <c r="D164" s="49">
        <v>8.49</v>
      </c>
      <c r="E164">
        <f t="shared" si="110"/>
        <v>2024</v>
      </c>
      <c r="F164">
        <f t="shared" si="111"/>
        <v>23</v>
      </c>
      <c r="G164">
        <f t="shared" si="112"/>
        <v>1</v>
      </c>
      <c r="H164" s="4" t="str">
        <f t="shared" si="113"/>
        <v>product 3</v>
      </c>
      <c r="I164" s="5">
        <v>233</v>
      </c>
      <c r="J164" s="5">
        <v>1978.17</v>
      </c>
    </row>
    <row r="165" spans="1:10" ht="13.2" x14ac:dyDescent="0.25">
      <c r="A165" s="3">
        <v>45314</v>
      </c>
      <c r="B165" s="4" t="s">
        <v>10</v>
      </c>
      <c r="C165" s="3" t="str">
        <f t="shared" si="109"/>
        <v>marketing</v>
      </c>
      <c r="D165" s="50" t="s">
        <v>6</v>
      </c>
      <c r="E165">
        <f t="shared" si="110"/>
        <v>2024</v>
      </c>
      <c r="F165">
        <f t="shared" si="111"/>
        <v>23</v>
      </c>
      <c r="G165">
        <f t="shared" si="112"/>
        <v>1</v>
      </c>
      <c r="H165" s="4" t="str">
        <f t="shared" si="113"/>
        <v>N/A</v>
      </c>
      <c r="I165" s="4" t="s">
        <v>6</v>
      </c>
      <c r="J165" s="5">
        <v>99.94</v>
      </c>
    </row>
    <row r="166" spans="1:10" ht="13.2" x14ac:dyDescent="0.25">
      <c r="A166" s="3">
        <v>45314</v>
      </c>
      <c r="B166" s="4" t="s">
        <v>11</v>
      </c>
      <c r="C166" s="3" t="str">
        <f t="shared" si="109"/>
        <v>net sales</v>
      </c>
      <c r="D166" s="49">
        <v>9.99</v>
      </c>
      <c r="E166">
        <f t="shared" si="110"/>
        <v>2024</v>
      </c>
      <c r="F166">
        <f t="shared" si="111"/>
        <v>23</v>
      </c>
      <c r="G166">
        <f t="shared" si="112"/>
        <v>1</v>
      </c>
      <c r="H166" s="4" t="str">
        <f t="shared" si="113"/>
        <v>product 1</v>
      </c>
      <c r="I166" s="5">
        <v>62</v>
      </c>
      <c r="J166" s="5">
        <v>619.38</v>
      </c>
    </row>
    <row r="167" spans="1:10" ht="13.2" x14ac:dyDescent="0.25">
      <c r="A167" s="3">
        <v>45314</v>
      </c>
      <c r="B167" s="4" t="s">
        <v>12</v>
      </c>
      <c r="C167" s="3" t="str">
        <f t="shared" si="109"/>
        <v>net sales</v>
      </c>
      <c r="D167" s="49">
        <v>24.99</v>
      </c>
      <c r="E167">
        <f t="shared" si="110"/>
        <v>2024</v>
      </c>
      <c r="F167">
        <f t="shared" si="111"/>
        <v>23</v>
      </c>
      <c r="G167">
        <f t="shared" si="112"/>
        <v>1</v>
      </c>
      <c r="H167" s="4" t="str">
        <f t="shared" si="113"/>
        <v>product 2</v>
      </c>
      <c r="I167" s="5">
        <v>3</v>
      </c>
      <c r="J167" s="5">
        <v>74.97</v>
      </c>
    </row>
    <row r="168" spans="1:10" ht="13.2" x14ac:dyDescent="0.25">
      <c r="A168" s="3">
        <v>45314</v>
      </c>
      <c r="B168" s="4" t="s">
        <v>13</v>
      </c>
      <c r="C168" s="3" t="str">
        <f t="shared" si="109"/>
        <v>net sales</v>
      </c>
      <c r="D168" s="49">
        <v>12.49</v>
      </c>
      <c r="E168">
        <f t="shared" si="110"/>
        <v>2024</v>
      </c>
      <c r="F168">
        <f t="shared" si="111"/>
        <v>23</v>
      </c>
      <c r="G168">
        <f t="shared" si="112"/>
        <v>1</v>
      </c>
      <c r="H168" s="4" t="str">
        <f t="shared" si="113"/>
        <v>product 3</v>
      </c>
      <c r="I168" s="5">
        <v>233</v>
      </c>
      <c r="J168" s="5">
        <v>2910.17</v>
      </c>
    </row>
    <row r="169" spans="1:10" ht="13.2" x14ac:dyDescent="0.25">
      <c r="A169" s="3">
        <v>45315</v>
      </c>
      <c r="B169" s="4" t="s">
        <v>7</v>
      </c>
      <c r="C169" s="3" t="str">
        <f t="shared" si="109"/>
        <v>cogs</v>
      </c>
      <c r="D169" s="49">
        <v>5.99</v>
      </c>
      <c r="E169">
        <f t="shared" si="110"/>
        <v>2024</v>
      </c>
      <c r="F169">
        <f t="shared" si="111"/>
        <v>24</v>
      </c>
      <c r="G169">
        <f t="shared" si="112"/>
        <v>1</v>
      </c>
      <c r="H169" s="4" t="str">
        <f t="shared" si="113"/>
        <v>product 1</v>
      </c>
      <c r="I169" s="5">
        <v>90</v>
      </c>
      <c r="J169" s="5">
        <v>539.1</v>
      </c>
    </row>
    <row r="170" spans="1:10" ht="13.2" x14ac:dyDescent="0.25">
      <c r="A170" s="3">
        <v>45315</v>
      </c>
      <c r="B170" s="4" t="s">
        <v>8</v>
      </c>
      <c r="C170" s="3" t="str">
        <f t="shared" si="109"/>
        <v>cogs</v>
      </c>
      <c r="D170" s="49">
        <v>16.989999999999998</v>
      </c>
      <c r="E170">
        <f t="shared" si="110"/>
        <v>2024</v>
      </c>
      <c r="F170">
        <f t="shared" si="111"/>
        <v>24</v>
      </c>
      <c r="G170">
        <f t="shared" si="112"/>
        <v>1</v>
      </c>
      <c r="H170" s="4" t="str">
        <f t="shared" si="113"/>
        <v>product 2</v>
      </c>
      <c r="I170" s="5">
        <v>4</v>
      </c>
      <c r="J170" s="5">
        <v>67.959999999999994</v>
      </c>
    </row>
    <row r="171" spans="1:10" ht="13.2" x14ac:dyDescent="0.25">
      <c r="A171" s="3">
        <v>45315</v>
      </c>
      <c r="B171" s="4" t="s">
        <v>9</v>
      </c>
      <c r="C171" s="3" t="str">
        <f t="shared" si="109"/>
        <v>cogs</v>
      </c>
      <c r="D171" s="49">
        <v>8.49</v>
      </c>
      <c r="E171">
        <f t="shared" si="110"/>
        <v>2024</v>
      </c>
      <c r="F171">
        <f t="shared" si="111"/>
        <v>24</v>
      </c>
      <c r="G171">
        <f t="shared" si="112"/>
        <v>1</v>
      </c>
      <c r="H171" s="4" t="str">
        <f t="shared" si="113"/>
        <v>product 3</v>
      </c>
      <c r="I171" s="5">
        <v>21</v>
      </c>
      <c r="J171" s="5">
        <v>178.29</v>
      </c>
    </row>
    <row r="172" spans="1:10" ht="13.2" x14ac:dyDescent="0.25">
      <c r="A172" s="3">
        <v>45315</v>
      </c>
      <c r="B172" s="4" t="s">
        <v>10</v>
      </c>
      <c r="C172" s="3" t="str">
        <f t="shared" si="109"/>
        <v>marketing</v>
      </c>
      <c r="D172" s="50" t="s">
        <v>6</v>
      </c>
      <c r="E172">
        <f t="shared" si="110"/>
        <v>2024</v>
      </c>
      <c r="F172">
        <f t="shared" si="111"/>
        <v>24</v>
      </c>
      <c r="G172">
        <f t="shared" si="112"/>
        <v>1</v>
      </c>
      <c r="H172" s="4" t="str">
        <f t="shared" si="113"/>
        <v>N/A</v>
      </c>
      <c r="I172" s="4" t="s">
        <v>6</v>
      </c>
      <c r="J172" s="5">
        <v>99.93</v>
      </c>
    </row>
    <row r="173" spans="1:10" ht="13.2" x14ac:dyDescent="0.25">
      <c r="A173" s="3">
        <v>45315</v>
      </c>
      <c r="B173" s="4" t="s">
        <v>11</v>
      </c>
      <c r="C173" s="3" t="str">
        <f t="shared" si="109"/>
        <v>net sales</v>
      </c>
      <c r="D173" s="49">
        <v>9.99</v>
      </c>
      <c r="E173">
        <f t="shared" si="110"/>
        <v>2024</v>
      </c>
      <c r="F173">
        <f t="shared" si="111"/>
        <v>24</v>
      </c>
      <c r="G173">
        <f t="shared" si="112"/>
        <v>1</v>
      </c>
      <c r="H173" s="4" t="str">
        <f t="shared" si="113"/>
        <v>product 1</v>
      </c>
      <c r="I173" s="5">
        <v>90</v>
      </c>
      <c r="J173" s="5">
        <v>899.1</v>
      </c>
    </row>
    <row r="174" spans="1:10" ht="13.2" x14ac:dyDescent="0.25">
      <c r="A174" s="3">
        <v>45315</v>
      </c>
      <c r="B174" s="4" t="s">
        <v>12</v>
      </c>
      <c r="C174" s="3" t="str">
        <f t="shared" si="109"/>
        <v>net sales</v>
      </c>
      <c r="D174" s="49">
        <v>24.99</v>
      </c>
      <c r="E174">
        <f t="shared" si="110"/>
        <v>2024</v>
      </c>
      <c r="F174">
        <f t="shared" si="111"/>
        <v>24</v>
      </c>
      <c r="G174">
        <f t="shared" si="112"/>
        <v>1</v>
      </c>
      <c r="H174" s="4" t="str">
        <f t="shared" si="113"/>
        <v>product 2</v>
      </c>
      <c r="I174" s="5">
        <v>4</v>
      </c>
      <c r="J174" s="5">
        <v>99.96</v>
      </c>
    </row>
    <row r="175" spans="1:10" ht="13.2" x14ac:dyDescent="0.25">
      <c r="A175" s="3">
        <v>45315</v>
      </c>
      <c r="B175" s="4" t="s">
        <v>13</v>
      </c>
      <c r="C175" s="3" t="str">
        <f t="shared" si="109"/>
        <v>net sales</v>
      </c>
      <c r="D175" s="49">
        <v>12.49</v>
      </c>
      <c r="E175">
        <f t="shared" si="110"/>
        <v>2024</v>
      </c>
      <c r="F175">
        <f t="shared" si="111"/>
        <v>24</v>
      </c>
      <c r="G175">
        <f t="shared" si="112"/>
        <v>1</v>
      </c>
      <c r="H175" s="4" t="str">
        <f t="shared" si="113"/>
        <v>product 3</v>
      </c>
      <c r="I175" s="5">
        <v>21</v>
      </c>
      <c r="J175" s="5">
        <v>262.29000000000002</v>
      </c>
    </row>
    <row r="176" spans="1:10" ht="13.2" x14ac:dyDescent="0.25">
      <c r="A176" s="3">
        <v>45316</v>
      </c>
      <c r="B176" s="4" t="s">
        <v>7</v>
      </c>
      <c r="C176" s="3" t="str">
        <f t="shared" si="109"/>
        <v>cogs</v>
      </c>
      <c r="D176" s="49">
        <v>5.99</v>
      </c>
      <c r="E176">
        <f t="shared" si="110"/>
        <v>2024</v>
      </c>
      <c r="F176">
        <f t="shared" si="111"/>
        <v>25</v>
      </c>
      <c r="G176">
        <f t="shared" si="112"/>
        <v>1</v>
      </c>
      <c r="H176" s="4" t="str">
        <f t="shared" si="113"/>
        <v>product 1</v>
      </c>
      <c r="I176" s="5">
        <v>39</v>
      </c>
      <c r="J176" s="5">
        <v>233.61</v>
      </c>
    </row>
    <row r="177" spans="1:10" ht="13.2" x14ac:dyDescent="0.25">
      <c r="A177" s="3">
        <v>45316</v>
      </c>
      <c r="B177" s="4" t="s">
        <v>8</v>
      </c>
      <c r="C177" s="3" t="str">
        <f t="shared" si="109"/>
        <v>cogs</v>
      </c>
      <c r="D177" s="49">
        <v>16.989999999999998</v>
      </c>
      <c r="E177">
        <f t="shared" si="110"/>
        <v>2024</v>
      </c>
      <c r="F177">
        <f t="shared" si="111"/>
        <v>25</v>
      </c>
      <c r="G177">
        <f t="shared" si="112"/>
        <v>1</v>
      </c>
      <c r="H177" s="4" t="str">
        <f t="shared" si="113"/>
        <v>product 2</v>
      </c>
      <c r="I177" s="5">
        <v>3</v>
      </c>
      <c r="J177" s="5">
        <v>50.97</v>
      </c>
    </row>
    <row r="178" spans="1:10" ht="13.2" x14ac:dyDescent="0.25">
      <c r="A178" s="3">
        <v>45316</v>
      </c>
      <c r="B178" s="4" t="s">
        <v>9</v>
      </c>
      <c r="C178" s="3" t="str">
        <f t="shared" si="109"/>
        <v>cogs</v>
      </c>
      <c r="D178" s="49">
        <v>8.49</v>
      </c>
      <c r="E178">
        <f t="shared" si="110"/>
        <v>2024</v>
      </c>
      <c r="F178">
        <f t="shared" si="111"/>
        <v>25</v>
      </c>
      <c r="G178">
        <f t="shared" si="112"/>
        <v>1</v>
      </c>
      <c r="H178" s="4" t="str">
        <f t="shared" si="113"/>
        <v>product 3</v>
      </c>
      <c r="I178" s="5">
        <v>39</v>
      </c>
      <c r="J178" s="5">
        <v>331.11</v>
      </c>
    </row>
    <row r="179" spans="1:10" ht="13.2" x14ac:dyDescent="0.25">
      <c r="A179" s="3">
        <v>45316</v>
      </c>
      <c r="B179" s="4" t="s">
        <v>10</v>
      </c>
      <c r="C179" s="3" t="str">
        <f t="shared" si="109"/>
        <v>marketing</v>
      </c>
      <c r="D179" s="50" t="s">
        <v>6</v>
      </c>
      <c r="E179">
        <f t="shared" si="110"/>
        <v>2024</v>
      </c>
      <c r="F179">
        <f t="shared" si="111"/>
        <v>25</v>
      </c>
      <c r="G179">
        <f t="shared" si="112"/>
        <v>1</v>
      </c>
      <c r="H179" s="4" t="str">
        <f t="shared" si="113"/>
        <v>N/A</v>
      </c>
      <c r="I179" s="4" t="s">
        <v>6</v>
      </c>
      <c r="J179" s="5">
        <v>99.92</v>
      </c>
    </row>
    <row r="180" spans="1:10" ht="13.2" x14ac:dyDescent="0.25">
      <c r="A180" s="3">
        <v>45316</v>
      </c>
      <c r="B180" s="4" t="s">
        <v>11</v>
      </c>
      <c r="C180" s="3" t="str">
        <f t="shared" si="109"/>
        <v>net sales</v>
      </c>
      <c r="D180" s="49">
        <v>9.99</v>
      </c>
      <c r="E180">
        <f t="shared" si="110"/>
        <v>2024</v>
      </c>
      <c r="F180">
        <f t="shared" si="111"/>
        <v>25</v>
      </c>
      <c r="G180">
        <f t="shared" si="112"/>
        <v>1</v>
      </c>
      <c r="H180" s="4" t="str">
        <f t="shared" si="113"/>
        <v>product 1</v>
      </c>
      <c r="I180" s="5">
        <v>39</v>
      </c>
      <c r="J180" s="5">
        <v>389.61</v>
      </c>
    </row>
    <row r="181" spans="1:10" ht="13.2" x14ac:dyDescent="0.25">
      <c r="A181" s="3">
        <v>45316</v>
      </c>
      <c r="B181" s="4" t="s">
        <v>12</v>
      </c>
      <c r="C181" s="3" t="str">
        <f t="shared" si="109"/>
        <v>net sales</v>
      </c>
      <c r="D181" s="49">
        <v>24.99</v>
      </c>
      <c r="E181">
        <f t="shared" si="110"/>
        <v>2024</v>
      </c>
      <c r="F181">
        <f t="shared" si="111"/>
        <v>25</v>
      </c>
      <c r="G181">
        <f t="shared" si="112"/>
        <v>1</v>
      </c>
      <c r="H181" s="4" t="str">
        <f t="shared" si="113"/>
        <v>product 2</v>
      </c>
      <c r="I181" s="5">
        <v>3</v>
      </c>
      <c r="J181" s="5">
        <v>74.97</v>
      </c>
    </row>
    <row r="182" spans="1:10" ht="13.2" x14ac:dyDescent="0.25">
      <c r="A182" s="3">
        <v>45316</v>
      </c>
      <c r="B182" s="4" t="s">
        <v>13</v>
      </c>
      <c r="C182" s="3" t="str">
        <f t="shared" si="109"/>
        <v>net sales</v>
      </c>
      <c r="D182" s="49">
        <v>12.49</v>
      </c>
      <c r="E182">
        <f t="shared" si="110"/>
        <v>2024</v>
      </c>
      <c r="F182">
        <f t="shared" si="111"/>
        <v>25</v>
      </c>
      <c r="G182">
        <f t="shared" si="112"/>
        <v>1</v>
      </c>
      <c r="H182" s="4" t="str">
        <f t="shared" si="113"/>
        <v>product 3</v>
      </c>
      <c r="I182" s="5">
        <v>39</v>
      </c>
      <c r="J182" s="5">
        <v>487.11</v>
      </c>
    </row>
    <row r="183" spans="1:10" ht="13.2" x14ac:dyDescent="0.25">
      <c r="A183" s="3">
        <v>45317</v>
      </c>
      <c r="B183" s="4" t="s">
        <v>7</v>
      </c>
      <c r="C183" s="3" t="str">
        <f t="shared" si="109"/>
        <v>cogs</v>
      </c>
      <c r="D183" s="49">
        <v>5.99</v>
      </c>
      <c r="E183">
        <f t="shared" si="110"/>
        <v>2024</v>
      </c>
      <c r="F183">
        <f t="shared" si="111"/>
        <v>26</v>
      </c>
      <c r="G183">
        <f t="shared" si="112"/>
        <v>1</v>
      </c>
      <c r="H183" s="4" t="str">
        <f t="shared" si="113"/>
        <v>product 1</v>
      </c>
      <c r="I183" s="5">
        <v>21</v>
      </c>
      <c r="J183" s="5">
        <v>125.79</v>
      </c>
    </row>
    <row r="184" spans="1:10" ht="13.2" x14ac:dyDescent="0.25">
      <c r="A184" s="3">
        <v>45317</v>
      </c>
      <c r="B184" s="4" t="s">
        <v>8</v>
      </c>
      <c r="C184" s="3" t="str">
        <f t="shared" si="109"/>
        <v>cogs</v>
      </c>
      <c r="D184" s="49">
        <v>16.989999999999998</v>
      </c>
      <c r="E184">
        <f t="shared" si="110"/>
        <v>2024</v>
      </c>
      <c r="F184">
        <f t="shared" si="111"/>
        <v>26</v>
      </c>
      <c r="G184">
        <f t="shared" si="112"/>
        <v>1</v>
      </c>
      <c r="H184" s="4" t="str">
        <f t="shared" si="113"/>
        <v>product 2</v>
      </c>
      <c r="I184" s="5">
        <v>0</v>
      </c>
      <c r="J184" s="4">
        <v>0</v>
      </c>
    </row>
    <row r="185" spans="1:10" ht="13.2" x14ac:dyDescent="0.25">
      <c r="A185" s="3">
        <v>45317</v>
      </c>
      <c r="B185" s="4" t="s">
        <v>9</v>
      </c>
      <c r="C185" s="3" t="str">
        <f t="shared" si="109"/>
        <v>cogs</v>
      </c>
      <c r="D185" s="49">
        <v>8.49</v>
      </c>
      <c r="E185">
        <f t="shared" si="110"/>
        <v>2024</v>
      </c>
      <c r="F185">
        <f t="shared" si="111"/>
        <v>26</v>
      </c>
      <c r="G185">
        <f t="shared" si="112"/>
        <v>1</v>
      </c>
      <c r="H185" s="4" t="str">
        <f t="shared" si="113"/>
        <v>product 3</v>
      </c>
      <c r="I185" s="5">
        <v>137</v>
      </c>
      <c r="J185" s="5">
        <v>1163.1300000000001</v>
      </c>
    </row>
    <row r="186" spans="1:10" ht="13.2" x14ac:dyDescent="0.25">
      <c r="A186" s="3">
        <v>45317</v>
      </c>
      <c r="B186" s="4" t="s">
        <v>10</v>
      </c>
      <c r="C186" s="3" t="str">
        <f t="shared" si="109"/>
        <v>marketing</v>
      </c>
      <c r="D186" s="50" t="s">
        <v>6</v>
      </c>
      <c r="E186">
        <f t="shared" si="110"/>
        <v>2024</v>
      </c>
      <c r="F186">
        <f t="shared" si="111"/>
        <v>26</v>
      </c>
      <c r="G186">
        <f t="shared" si="112"/>
        <v>1</v>
      </c>
      <c r="H186" s="4" t="str">
        <f t="shared" si="113"/>
        <v>N/A</v>
      </c>
      <c r="I186" s="4" t="s">
        <v>6</v>
      </c>
      <c r="J186" s="5">
        <v>99.95</v>
      </c>
    </row>
    <row r="187" spans="1:10" ht="13.2" x14ac:dyDescent="0.25">
      <c r="A187" s="3">
        <v>45317</v>
      </c>
      <c r="B187" s="4" t="s">
        <v>11</v>
      </c>
      <c r="C187" s="3" t="str">
        <f t="shared" si="109"/>
        <v>net sales</v>
      </c>
      <c r="D187" s="49">
        <v>9.99</v>
      </c>
      <c r="E187">
        <f t="shared" si="110"/>
        <v>2024</v>
      </c>
      <c r="F187">
        <f t="shared" si="111"/>
        <v>26</v>
      </c>
      <c r="G187">
        <f t="shared" si="112"/>
        <v>1</v>
      </c>
      <c r="H187" s="4" t="str">
        <f t="shared" si="113"/>
        <v>product 1</v>
      </c>
      <c r="I187" s="5">
        <v>21</v>
      </c>
      <c r="J187" s="5">
        <v>209.79</v>
      </c>
    </row>
    <row r="188" spans="1:10" ht="13.2" x14ac:dyDescent="0.25">
      <c r="A188" s="3">
        <v>45317</v>
      </c>
      <c r="B188" s="4" t="s">
        <v>12</v>
      </c>
      <c r="C188" s="3" t="str">
        <f t="shared" si="109"/>
        <v>net sales</v>
      </c>
      <c r="D188" s="49">
        <v>24.99</v>
      </c>
      <c r="E188">
        <f t="shared" si="110"/>
        <v>2024</v>
      </c>
      <c r="F188">
        <f t="shared" si="111"/>
        <v>26</v>
      </c>
      <c r="G188">
        <f t="shared" si="112"/>
        <v>1</v>
      </c>
      <c r="H188" s="4" t="str">
        <f t="shared" si="113"/>
        <v>product 2</v>
      </c>
      <c r="I188" s="5">
        <v>0</v>
      </c>
      <c r="J188" s="4">
        <v>0</v>
      </c>
    </row>
    <row r="189" spans="1:10" ht="13.2" x14ac:dyDescent="0.25">
      <c r="A189" s="3">
        <v>45317</v>
      </c>
      <c r="B189" s="4" t="s">
        <v>13</v>
      </c>
      <c r="C189" s="3" t="str">
        <f t="shared" si="109"/>
        <v>net sales</v>
      </c>
      <c r="D189" s="49">
        <v>12.49</v>
      </c>
      <c r="E189">
        <f t="shared" si="110"/>
        <v>2024</v>
      </c>
      <c r="F189">
        <f t="shared" si="111"/>
        <v>26</v>
      </c>
      <c r="G189">
        <f t="shared" si="112"/>
        <v>1</v>
      </c>
      <c r="H189" s="4" t="str">
        <f t="shared" si="113"/>
        <v>product 3</v>
      </c>
      <c r="I189" s="5">
        <v>137</v>
      </c>
      <c r="J189" s="5">
        <v>1711.13</v>
      </c>
    </row>
    <row r="190" spans="1:10" ht="13.2" x14ac:dyDescent="0.25">
      <c r="A190" s="3">
        <v>45318</v>
      </c>
      <c r="B190" s="4" t="s">
        <v>7</v>
      </c>
      <c r="C190" s="3" t="str">
        <f t="shared" si="109"/>
        <v>cogs</v>
      </c>
      <c r="D190" s="49">
        <v>5.99</v>
      </c>
      <c r="E190">
        <f t="shared" si="110"/>
        <v>2024</v>
      </c>
      <c r="F190">
        <f t="shared" si="111"/>
        <v>27</v>
      </c>
      <c r="G190">
        <f t="shared" si="112"/>
        <v>1</v>
      </c>
      <c r="H190" s="4" t="str">
        <f t="shared" si="113"/>
        <v>product 1</v>
      </c>
      <c r="I190" s="5">
        <v>91</v>
      </c>
      <c r="J190" s="5">
        <v>545.09</v>
      </c>
    </row>
    <row r="191" spans="1:10" ht="13.2" x14ac:dyDescent="0.25">
      <c r="A191" s="3">
        <v>45318</v>
      </c>
      <c r="B191" s="4" t="s">
        <v>8</v>
      </c>
      <c r="C191" s="3" t="str">
        <f t="shared" si="109"/>
        <v>cogs</v>
      </c>
      <c r="D191" s="49">
        <v>16.989999999999998</v>
      </c>
      <c r="E191">
        <f t="shared" si="110"/>
        <v>2024</v>
      </c>
      <c r="F191">
        <f t="shared" si="111"/>
        <v>27</v>
      </c>
      <c r="G191">
        <f t="shared" si="112"/>
        <v>1</v>
      </c>
      <c r="H191" s="4" t="str">
        <f t="shared" si="113"/>
        <v>product 2</v>
      </c>
      <c r="I191" s="5">
        <v>7</v>
      </c>
      <c r="J191" s="5">
        <v>118.92999999999999</v>
      </c>
    </row>
    <row r="192" spans="1:10" ht="13.2" x14ac:dyDescent="0.25">
      <c r="A192" s="3">
        <v>45318</v>
      </c>
      <c r="B192" s="4" t="s">
        <v>9</v>
      </c>
      <c r="C192" s="3" t="str">
        <f t="shared" si="109"/>
        <v>cogs</v>
      </c>
      <c r="D192" s="49">
        <v>8.49</v>
      </c>
      <c r="E192">
        <f t="shared" si="110"/>
        <v>2024</v>
      </c>
      <c r="F192">
        <f t="shared" si="111"/>
        <v>27</v>
      </c>
      <c r="G192">
        <f t="shared" si="112"/>
        <v>1</v>
      </c>
      <c r="H192" s="4" t="str">
        <f t="shared" si="113"/>
        <v>product 3</v>
      </c>
      <c r="I192" s="5">
        <v>147</v>
      </c>
      <c r="J192" s="5">
        <v>1248.03</v>
      </c>
    </row>
    <row r="193" spans="1:10" ht="13.2" x14ac:dyDescent="0.25">
      <c r="A193" s="3">
        <v>45318</v>
      </c>
      <c r="B193" s="4" t="s">
        <v>10</v>
      </c>
      <c r="C193" s="3" t="str">
        <f t="shared" si="109"/>
        <v>marketing</v>
      </c>
      <c r="D193" s="50" t="s">
        <v>6</v>
      </c>
      <c r="E193">
        <f t="shared" si="110"/>
        <v>2024</v>
      </c>
      <c r="F193">
        <f t="shared" si="111"/>
        <v>27</v>
      </c>
      <c r="G193">
        <f t="shared" si="112"/>
        <v>1</v>
      </c>
      <c r="H193" s="4" t="str">
        <f t="shared" si="113"/>
        <v>N/A</v>
      </c>
      <c r="I193" s="4" t="s">
        <v>6</v>
      </c>
      <c r="J193" s="5">
        <v>100</v>
      </c>
    </row>
    <row r="194" spans="1:10" ht="13.2" x14ac:dyDescent="0.25">
      <c r="A194" s="3">
        <v>45318</v>
      </c>
      <c r="B194" s="4" t="s">
        <v>11</v>
      </c>
      <c r="C194" s="3" t="str">
        <f t="shared" ref="C194:C257" si="114">IFERROR(LEFT(B194, FIND(":", B194) -1),B194)</f>
        <v>net sales</v>
      </c>
      <c r="D194" s="49">
        <v>9.99</v>
      </c>
      <c r="E194">
        <f t="shared" ref="E194:E257" si="115">YEAR(A194)</f>
        <v>2024</v>
      </c>
      <c r="F194">
        <f t="shared" ref="F194:F257" si="116">DAY(A194)</f>
        <v>27</v>
      </c>
      <c r="G194">
        <f t="shared" ref="G194:G257" si="117">MONTH(A194)</f>
        <v>1</v>
      </c>
      <c r="H194" s="4" t="str">
        <f t="shared" si="113"/>
        <v>product 1</v>
      </c>
      <c r="I194" s="5">
        <v>91</v>
      </c>
      <c r="J194" s="5">
        <v>909.09</v>
      </c>
    </row>
    <row r="195" spans="1:10" ht="13.2" x14ac:dyDescent="0.25">
      <c r="A195" s="3">
        <v>45318</v>
      </c>
      <c r="B195" s="4" t="s">
        <v>12</v>
      </c>
      <c r="C195" s="3" t="str">
        <f t="shared" si="114"/>
        <v>net sales</v>
      </c>
      <c r="D195" s="49">
        <v>24.99</v>
      </c>
      <c r="E195">
        <f t="shared" si="115"/>
        <v>2024</v>
      </c>
      <c r="F195">
        <f t="shared" si="116"/>
        <v>27</v>
      </c>
      <c r="G195">
        <f t="shared" si="117"/>
        <v>1</v>
      </c>
      <c r="H195" s="4" t="str">
        <f t="shared" ref="H195:H258" si="118">IFERROR(RIGHT(B195, LEN(B195) - FIND(":", B195)),"N/A")</f>
        <v>product 2</v>
      </c>
      <c r="I195" s="5">
        <v>7</v>
      </c>
      <c r="J195" s="5">
        <v>174.92999999999998</v>
      </c>
    </row>
    <row r="196" spans="1:10" ht="13.2" x14ac:dyDescent="0.25">
      <c r="A196" s="3">
        <v>45318</v>
      </c>
      <c r="B196" s="4" t="s">
        <v>13</v>
      </c>
      <c r="C196" s="3" t="str">
        <f t="shared" si="114"/>
        <v>net sales</v>
      </c>
      <c r="D196" s="49">
        <v>12.49</v>
      </c>
      <c r="E196">
        <f t="shared" si="115"/>
        <v>2024</v>
      </c>
      <c r="F196">
        <f t="shared" si="116"/>
        <v>27</v>
      </c>
      <c r="G196">
        <f t="shared" si="117"/>
        <v>1</v>
      </c>
      <c r="H196" s="4" t="str">
        <f t="shared" si="118"/>
        <v>product 3</v>
      </c>
      <c r="I196" s="5">
        <v>147</v>
      </c>
      <c r="J196" s="5">
        <v>1836.03</v>
      </c>
    </row>
    <row r="197" spans="1:10" ht="13.2" x14ac:dyDescent="0.25">
      <c r="A197" s="3">
        <v>45319</v>
      </c>
      <c r="B197" s="4" t="s">
        <v>7</v>
      </c>
      <c r="C197" s="3" t="str">
        <f t="shared" si="114"/>
        <v>cogs</v>
      </c>
      <c r="D197" s="49">
        <v>5.99</v>
      </c>
      <c r="E197">
        <f t="shared" si="115"/>
        <v>2024</v>
      </c>
      <c r="F197">
        <f t="shared" si="116"/>
        <v>28</v>
      </c>
      <c r="G197">
        <f t="shared" si="117"/>
        <v>1</v>
      </c>
      <c r="H197" s="4" t="str">
        <f t="shared" si="118"/>
        <v>product 1</v>
      </c>
      <c r="I197" s="5">
        <v>44</v>
      </c>
      <c r="J197" s="5">
        <v>263.56</v>
      </c>
    </row>
    <row r="198" spans="1:10" ht="13.2" x14ac:dyDescent="0.25">
      <c r="A198" s="3">
        <v>45319</v>
      </c>
      <c r="B198" s="4" t="s">
        <v>8</v>
      </c>
      <c r="C198" s="3" t="str">
        <f t="shared" si="114"/>
        <v>cogs</v>
      </c>
      <c r="D198" s="49">
        <v>16.989999999999998</v>
      </c>
      <c r="E198">
        <f t="shared" si="115"/>
        <v>2024</v>
      </c>
      <c r="F198">
        <f t="shared" si="116"/>
        <v>28</v>
      </c>
      <c r="G198">
        <f t="shared" si="117"/>
        <v>1</v>
      </c>
      <c r="H198" s="4" t="str">
        <f t="shared" si="118"/>
        <v>product 2</v>
      </c>
      <c r="I198" s="5">
        <v>6</v>
      </c>
      <c r="J198" s="5">
        <v>101.94</v>
      </c>
    </row>
    <row r="199" spans="1:10" ht="13.2" x14ac:dyDescent="0.25">
      <c r="A199" s="3">
        <v>45319</v>
      </c>
      <c r="B199" s="4" t="s">
        <v>9</v>
      </c>
      <c r="C199" s="3" t="str">
        <f t="shared" si="114"/>
        <v>cogs</v>
      </c>
      <c r="D199" s="49">
        <v>8.49</v>
      </c>
      <c r="E199">
        <f t="shared" si="115"/>
        <v>2024</v>
      </c>
      <c r="F199">
        <f t="shared" si="116"/>
        <v>28</v>
      </c>
      <c r="G199">
        <f t="shared" si="117"/>
        <v>1</v>
      </c>
      <c r="H199" s="4" t="str">
        <f t="shared" si="118"/>
        <v>product 3</v>
      </c>
      <c r="I199" s="5">
        <v>225</v>
      </c>
      <c r="J199" s="5">
        <v>1910.25</v>
      </c>
    </row>
    <row r="200" spans="1:10" ht="13.2" x14ac:dyDescent="0.25">
      <c r="A200" s="3">
        <v>45319</v>
      </c>
      <c r="B200" s="4" t="s">
        <v>10</v>
      </c>
      <c r="C200" s="3" t="str">
        <f t="shared" si="114"/>
        <v>marketing</v>
      </c>
      <c r="D200" s="50" t="s">
        <v>6</v>
      </c>
      <c r="E200">
        <f t="shared" si="115"/>
        <v>2024</v>
      </c>
      <c r="F200">
        <f t="shared" si="116"/>
        <v>28</v>
      </c>
      <c r="G200">
        <f t="shared" si="117"/>
        <v>1</v>
      </c>
      <c r="H200" s="4" t="str">
        <f t="shared" si="118"/>
        <v>N/A</v>
      </c>
      <c r="I200" s="4" t="s">
        <v>6</v>
      </c>
      <c r="J200" s="5">
        <v>100.06</v>
      </c>
    </row>
    <row r="201" spans="1:10" ht="13.2" x14ac:dyDescent="0.25">
      <c r="A201" s="3">
        <v>45319</v>
      </c>
      <c r="B201" s="4" t="s">
        <v>11</v>
      </c>
      <c r="C201" s="3" t="str">
        <f t="shared" si="114"/>
        <v>net sales</v>
      </c>
      <c r="D201" s="49">
        <v>9.99</v>
      </c>
      <c r="E201">
        <f t="shared" si="115"/>
        <v>2024</v>
      </c>
      <c r="F201">
        <f t="shared" si="116"/>
        <v>28</v>
      </c>
      <c r="G201">
        <f t="shared" si="117"/>
        <v>1</v>
      </c>
      <c r="H201" s="4" t="str">
        <f t="shared" si="118"/>
        <v>product 1</v>
      </c>
      <c r="I201" s="5">
        <v>44</v>
      </c>
      <c r="J201" s="5">
        <v>439.56</v>
      </c>
    </row>
    <row r="202" spans="1:10" ht="13.2" x14ac:dyDescent="0.25">
      <c r="A202" s="3">
        <v>45319</v>
      </c>
      <c r="B202" s="4" t="s">
        <v>12</v>
      </c>
      <c r="C202" s="3" t="str">
        <f t="shared" si="114"/>
        <v>net sales</v>
      </c>
      <c r="D202" s="49">
        <v>24.99</v>
      </c>
      <c r="E202">
        <f t="shared" si="115"/>
        <v>2024</v>
      </c>
      <c r="F202">
        <f t="shared" si="116"/>
        <v>28</v>
      </c>
      <c r="G202">
        <f t="shared" si="117"/>
        <v>1</v>
      </c>
      <c r="H202" s="4" t="str">
        <f t="shared" si="118"/>
        <v>product 2</v>
      </c>
      <c r="I202" s="5">
        <v>6</v>
      </c>
      <c r="J202" s="5">
        <v>149.94</v>
      </c>
    </row>
    <row r="203" spans="1:10" ht="13.2" x14ac:dyDescent="0.25">
      <c r="A203" s="3">
        <v>45319</v>
      </c>
      <c r="B203" s="4" t="s">
        <v>13</v>
      </c>
      <c r="C203" s="3" t="str">
        <f t="shared" si="114"/>
        <v>net sales</v>
      </c>
      <c r="D203" s="49">
        <v>12.49</v>
      </c>
      <c r="E203">
        <f t="shared" si="115"/>
        <v>2024</v>
      </c>
      <c r="F203">
        <f t="shared" si="116"/>
        <v>28</v>
      </c>
      <c r="G203">
        <f t="shared" si="117"/>
        <v>1</v>
      </c>
      <c r="H203" s="4" t="str">
        <f t="shared" si="118"/>
        <v>product 3</v>
      </c>
      <c r="I203" s="5">
        <v>225</v>
      </c>
      <c r="J203" s="5">
        <v>2810.25</v>
      </c>
    </row>
    <row r="204" spans="1:10" ht="13.2" x14ac:dyDescent="0.25">
      <c r="A204" s="3">
        <v>45320</v>
      </c>
      <c r="B204" s="4" t="s">
        <v>7</v>
      </c>
      <c r="C204" s="3" t="str">
        <f t="shared" si="114"/>
        <v>cogs</v>
      </c>
      <c r="D204" s="49">
        <v>5.99</v>
      </c>
      <c r="E204">
        <f t="shared" si="115"/>
        <v>2024</v>
      </c>
      <c r="F204">
        <f t="shared" si="116"/>
        <v>29</v>
      </c>
      <c r="G204">
        <f t="shared" si="117"/>
        <v>1</v>
      </c>
      <c r="H204" s="4" t="str">
        <f t="shared" si="118"/>
        <v>product 1</v>
      </c>
      <c r="I204" s="5">
        <v>87</v>
      </c>
      <c r="J204" s="5">
        <v>521.13</v>
      </c>
    </row>
    <row r="205" spans="1:10" ht="13.2" x14ac:dyDescent="0.25">
      <c r="A205" s="3">
        <v>45320</v>
      </c>
      <c r="B205" s="4" t="s">
        <v>8</v>
      </c>
      <c r="C205" s="3" t="str">
        <f t="shared" si="114"/>
        <v>cogs</v>
      </c>
      <c r="D205" s="49">
        <v>16.989999999999998</v>
      </c>
      <c r="E205">
        <f t="shared" si="115"/>
        <v>2024</v>
      </c>
      <c r="F205">
        <f t="shared" si="116"/>
        <v>29</v>
      </c>
      <c r="G205">
        <f t="shared" si="117"/>
        <v>1</v>
      </c>
      <c r="H205" s="4" t="str">
        <f t="shared" si="118"/>
        <v>product 2</v>
      </c>
      <c r="I205" s="5">
        <v>1</v>
      </c>
      <c r="J205" s="5">
        <v>16.989999999999998</v>
      </c>
    </row>
    <row r="206" spans="1:10" ht="13.2" x14ac:dyDescent="0.25">
      <c r="A206" s="3">
        <v>45320</v>
      </c>
      <c r="B206" s="4" t="s">
        <v>9</v>
      </c>
      <c r="C206" s="3" t="str">
        <f t="shared" si="114"/>
        <v>cogs</v>
      </c>
      <c r="D206" s="49">
        <v>8.49</v>
      </c>
      <c r="E206">
        <f t="shared" si="115"/>
        <v>2024</v>
      </c>
      <c r="F206">
        <f t="shared" si="116"/>
        <v>29</v>
      </c>
      <c r="G206">
        <f t="shared" si="117"/>
        <v>1</v>
      </c>
      <c r="H206" s="4" t="str">
        <f t="shared" si="118"/>
        <v>product 3</v>
      </c>
      <c r="I206" s="5">
        <v>171</v>
      </c>
      <c r="J206" s="5">
        <v>1451.79</v>
      </c>
    </row>
    <row r="207" spans="1:10" ht="13.2" x14ac:dyDescent="0.25">
      <c r="A207" s="3">
        <v>45320</v>
      </c>
      <c r="B207" s="4" t="s">
        <v>10</v>
      </c>
      <c r="C207" s="3" t="str">
        <f t="shared" si="114"/>
        <v>marketing</v>
      </c>
      <c r="D207" s="50" t="s">
        <v>6</v>
      </c>
      <c r="E207">
        <f t="shared" si="115"/>
        <v>2024</v>
      </c>
      <c r="F207">
        <f t="shared" si="116"/>
        <v>29</v>
      </c>
      <c r="G207">
        <f t="shared" si="117"/>
        <v>1</v>
      </c>
      <c r="H207" s="4" t="str">
        <f t="shared" si="118"/>
        <v>N/A</v>
      </c>
      <c r="I207" s="4" t="s">
        <v>6</v>
      </c>
      <c r="J207" s="5">
        <v>100.01</v>
      </c>
    </row>
    <row r="208" spans="1:10" ht="13.2" x14ac:dyDescent="0.25">
      <c r="A208" s="3">
        <v>45320</v>
      </c>
      <c r="B208" s="4" t="s">
        <v>11</v>
      </c>
      <c r="C208" s="3" t="str">
        <f t="shared" si="114"/>
        <v>net sales</v>
      </c>
      <c r="D208" s="49">
        <v>9.99</v>
      </c>
      <c r="E208">
        <f t="shared" si="115"/>
        <v>2024</v>
      </c>
      <c r="F208">
        <f t="shared" si="116"/>
        <v>29</v>
      </c>
      <c r="G208">
        <f t="shared" si="117"/>
        <v>1</v>
      </c>
      <c r="H208" s="4" t="str">
        <f t="shared" si="118"/>
        <v>product 1</v>
      </c>
      <c r="I208" s="5">
        <v>87</v>
      </c>
      <c r="J208" s="5">
        <v>869.13</v>
      </c>
    </row>
    <row r="209" spans="1:10" ht="13.2" x14ac:dyDescent="0.25">
      <c r="A209" s="3">
        <v>45320</v>
      </c>
      <c r="B209" s="4" t="s">
        <v>12</v>
      </c>
      <c r="C209" s="3" t="str">
        <f t="shared" si="114"/>
        <v>net sales</v>
      </c>
      <c r="D209" s="49">
        <v>24.99</v>
      </c>
      <c r="E209">
        <f t="shared" si="115"/>
        <v>2024</v>
      </c>
      <c r="F209">
        <f t="shared" si="116"/>
        <v>29</v>
      </c>
      <c r="G209">
        <f t="shared" si="117"/>
        <v>1</v>
      </c>
      <c r="H209" s="4" t="str">
        <f t="shared" si="118"/>
        <v>product 2</v>
      </c>
      <c r="I209" s="5">
        <v>1</v>
      </c>
      <c r="J209" s="5">
        <v>24.99</v>
      </c>
    </row>
    <row r="210" spans="1:10" ht="13.2" x14ac:dyDescent="0.25">
      <c r="A210" s="3">
        <v>45320</v>
      </c>
      <c r="B210" s="4" t="s">
        <v>13</v>
      </c>
      <c r="C210" s="3" t="str">
        <f t="shared" si="114"/>
        <v>net sales</v>
      </c>
      <c r="D210" s="49">
        <v>12.49</v>
      </c>
      <c r="E210">
        <f t="shared" si="115"/>
        <v>2024</v>
      </c>
      <c r="F210">
        <f t="shared" si="116"/>
        <v>29</v>
      </c>
      <c r="G210">
        <f t="shared" si="117"/>
        <v>1</v>
      </c>
      <c r="H210" s="4" t="str">
        <f t="shared" si="118"/>
        <v>product 3</v>
      </c>
      <c r="I210" s="5">
        <v>171</v>
      </c>
      <c r="J210" s="5">
        <v>2135.79</v>
      </c>
    </row>
    <row r="211" spans="1:10" ht="13.2" x14ac:dyDescent="0.25">
      <c r="A211" s="3">
        <v>45321</v>
      </c>
      <c r="B211" s="4" t="s">
        <v>7</v>
      </c>
      <c r="C211" s="3" t="str">
        <f t="shared" si="114"/>
        <v>cogs</v>
      </c>
      <c r="D211" s="49">
        <v>5.99</v>
      </c>
      <c r="E211">
        <f t="shared" si="115"/>
        <v>2024</v>
      </c>
      <c r="F211">
        <f t="shared" si="116"/>
        <v>30</v>
      </c>
      <c r="G211">
        <f t="shared" si="117"/>
        <v>1</v>
      </c>
      <c r="H211" s="4" t="str">
        <f t="shared" si="118"/>
        <v>product 1</v>
      </c>
      <c r="I211" s="5">
        <v>42</v>
      </c>
      <c r="J211" s="5">
        <v>251.58</v>
      </c>
    </row>
    <row r="212" spans="1:10" ht="13.2" x14ac:dyDescent="0.25">
      <c r="A212" s="3">
        <v>45321</v>
      </c>
      <c r="B212" s="4" t="s">
        <v>8</v>
      </c>
      <c r="C212" s="3" t="str">
        <f t="shared" si="114"/>
        <v>cogs</v>
      </c>
      <c r="D212" s="49">
        <v>16.989999999999998</v>
      </c>
      <c r="E212">
        <f t="shared" si="115"/>
        <v>2024</v>
      </c>
      <c r="F212">
        <f t="shared" si="116"/>
        <v>30</v>
      </c>
      <c r="G212">
        <f t="shared" si="117"/>
        <v>1</v>
      </c>
      <c r="H212" s="4" t="str">
        <f t="shared" si="118"/>
        <v>product 2</v>
      </c>
      <c r="I212" s="5">
        <v>10</v>
      </c>
      <c r="J212" s="5">
        <v>169.89999999999998</v>
      </c>
    </row>
    <row r="213" spans="1:10" ht="13.2" x14ac:dyDescent="0.25">
      <c r="A213" s="3">
        <v>45321</v>
      </c>
      <c r="B213" s="4" t="s">
        <v>9</v>
      </c>
      <c r="C213" s="3" t="str">
        <f t="shared" si="114"/>
        <v>cogs</v>
      </c>
      <c r="D213" s="49">
        <v>8.49</v>
      </c>
      <c r="E213">
        <f t="shared" si="115"/>
        <v>2024</v>
      </c>
      <c r="F213">
        <f t="shared" si="116"/>
        <v>30</v>
      </c>
      <c r="G213">
        <f t="shared" si="117"/>
        <v>1</v>
      </c>
      <c r="H213" s="4" t="str">
        <f t="shared" si="118"/>
        <v>product 3</v>
      </c>
      <c r="I213" s="5">
        <v>59</v>
      </c>
      <c r="J213" s="5">
        <v>500.91</v>
      </c>
    </row>
    <row r="214" spans="1:10" ht="13.2" x14ac:dyDescent="0.25">
      <c r="A214" s="3">
        <v>45321</v>
      </c>
      <c r="B214" s="4" t="s">
        <v>10</v>
      </c>
      <c r="C214" s="3" t="str">
        <f t="shared" si="114"/>
        <v>marketing</v>
      </c>
      <c r="D214" s="50" t="s">
        <v>6</v>
      </c>
      <c r="E214">
        <f t="shared" si="115"/>
        <v>2024</v>
      </c>
      <c r="F214">
        <f t="shared" si="116"/>
        <v>30</v>
      </c>
      <c r="G214">
        <f t="shared" si="117"/>
        <v>1</v>
      </c>
      <c r="H214" s="4" t="str">
        <f t="shared" si="118"/>
        <v>N/A</v>
      </c>
      <c r="I214" s="4" t="s">
        <v>6</v>
      </c>
      <c r="J214" s="5">
        <v>99.94</v>
      </c>
    </row>
    <row r="215" spans="1:10" ht="13.2" x14ac:dyDescent="0.25">
      <c r="A215" s="3">
        <v>45321</v>
      </c>
      <c r="B215" s="4" t="s">
        <v>11</v>
      </c>
      <c r="C215" s="3" t="str">
        <f t="shared" si="114"/>
        <v>net sales</v>
      </c>
      <c r="D215" s="49">
        <v>9.99</v>
      </c>
      <c r="E215">
        <f t="shared" si="115"/>
        <v>2024</v>
      </c>
      <c r="F215">
        <f t="shared" si="116"/>
        <v>30</v>
      </c>
      <c r="G215">
        <f t="shared" si="117"/>
        <v>1</v>
      </c>
      <c r="H215" s="4" t="str">
        <f t="shared" si="118"/>
        <v>product 1</v>
      </c>
      <c r="I215" s="5">
        <v>42</v>
      </c>
      <c r="J215" s="5">
        <v>419.58</v>
      </c>
    </row>
    <row r="216" spans="1:10" ht="13.2" x14ac:dyDescent="0.25">
      <c r="A216" s="3">
        <v>45321</v>
      </c>
      <c r="B216" s="4" t="s">
        <v>12</v>
      </c>
      <c r="C216" s="3" t="str">
        <f t="shared" si="114"/>
        <v>net sales</v>
      </c>
      <c r="D216" s="49">
        <v>24.99</v>
      </c>
      <c r="E216">
        <f t="shared" si="115"/>
        <v>2024</v>
      </c>
      <c r="F216">
        <f t="shared" si="116"/>
        <v>30</v>
      </c>
      <c r="G216">
        <f t="shared" si="117"/>
        <v>1</v>
      </c>
      <c r="H216" s="4" t="str">
        <f t="shared" si="118"/>
        <v>product 2</v>
      </c>
      <c r="I216" s="5">
        <v>10</v>
      </c>
      <c r="J216" s="5">
        <v>249.89999999999998</v>
      </c>
    </row>
    <row r="217" spans="1:10" ht="13.2" x14ac:dyDescent="0.25">
      <c r="A217" s="3">
        <v>45321</v>
      </c>
      <c r="B217" s="4" t="s">
        <v>13</v>
      </c>
      <c r="C217" s="3" t="str">
        <f t="shared" si="114"/>
        <v>net sales</v>
      </c>
      <c r="D217" s="49">
        <v>12.49</v>
      </c>
      <c r="E217">
        <f t="shared" si="115"/>
        <v>2024</v>
      </c>
      <c r="F217">
        <f t="shared" si="116"/>
        <v>30</v>
      </c>
      <c r="G217">
        <f t="shared" si="117"/>
        <v>1</v>
      </c>
      <c r="H217" s="4" t="str">
        <f t="shared" si="118"/>
        <v>product 3</v>
      </c>
      <c r="I217" s="5">
        <v>59</v>
      </c>
      <c r="J217" s="5">
        <v>736.91</v>
      </c>
    </row>
    <row r="218" spans="1:10" ht="13.2" x14ac:dyDescent="0.25">
      <c r="A218" s="3">
        <v>45322</v>
      </c>
      <c r="B218" s="4" t="s">
        <v>7</v>
      </c>
      <c r="C218" s="3" t="str">
        <f t="shared" si="114"/>
        <v>cogs</v>
      </c>
      <c r="D218" s="49">
        <v>5.99</v>
      </c>
      <c r="E218">
        <f t="shared" si="115"/>
        <v>2024</v>
      </c>
      <c r="F218">
        <f t="shared" si="116"/>
        <v>31</v>
      </c>
      <c r="G218">
        <f t="shared" si="117"/>
        <v>1</v>
      </c>
      <c r="H218" s="4" t="str">
        <f t="shared" si="118"/>
        <v>product 1</v>
      </c>
      <c r="I218" s="5">
        <v>23</v>
      </c>
      <c r="J218" s="5">
        <v>137.77000000000001</v>
      </c>
    </row>
    <row r="219" spans="1:10" ht="13.2" x14ac:dyDescent="0.25">
      <c r="A219" s="3">
        <v>45322</v>
      </c>
      <c r="B219" s="4" t="s">
        <v>8</v>
      </c>
      <c r="C219" s="3" t="str">
        <f t="shared" si="114"/>
        <v>cogs</v>
      </c>
      <c r="D219" s="49">
        <v>16.989999999999998</v>
      </c>
      <c r="E219">
        <f t="shared" si="115"/>
        <v>2024</v>
      </c>
      <c r="F219">
        <f t="shared" si="116"/>
        <v>31</v>
      </c>
      <c r="G219">
        <f t="shared" si="117"/>
        <v>1</v>
      </c>
      <c r="H219" s="4" t="str">
        <f t="shared" si="118"/>
        <v>product 2</v>
      </c>
      <c r="I219" s="5">
        <v>3</v>
      </c>
      <c r="J219" s="5">
        <v>50.97</v>
      </c>
    </row>
    <row r="220" spans="1:10" ht="13.2" x14ac:dyDescent="0.25">
      <c r="A220" s="3">
        <v>45322</v>
      </c>
      <c r="B220" s="4" t="s">
        <v>9</v>
      </c>
      <c r="C220" s="3" t="str">
        <f t="shared" si="114"/>
        <v>cogs</v>
      </c>
      <c r="D220" s="49">
        <v>8.49</v>
      </c>
      <c r="E220">
        <f t="shared" si="115"/>
        <v>2024</v>
      </c>
      <c r="F220">
        <f t="shared" si="116"/>
        <v>31</v>
      </c>
      <c r="G220">
        <f t="shared" si="117"/>
        <v>1</v>
      </c>
      <c r="H220" s="4" t="str">
        <f t="shared" si="118"/>
        <v>product 3</v>
      </c>
      <c r="I220" s="5">
        <v>97</v>
      </c>
      <c r="J220" s="5">
        <v>823.53</v>
      </c>
    </row>
    <row r="221" spans="1:10" ht="13.2" x14ac:dyDescent="0.25">
      <c r="A221" s="3">
        <v>45322</v>
      </c>
      <c r="B221" s="4" t="s">
        <v>10</v>
      </c>
      <c r="C221" s="3" t="str">
        <f t="shared" si="114"/>
        <v>marketing</v>
      </c>
      <c r="D221" s="50" t="s">
        <v>6</v>
      </c>
      <c r="E221">
        <f t="shared" si="115"/>
        <v>2024</v>
      </c>
      <c r="F221">
        <f t="shared" si="116"/>
        <v>31</v>
      </c>
      <c r="G221">
        <f t="shared" si="117"/>
        <v>1</v>
      </c>
      <c r="H221" s="4" t="str">
        <f t="shared" si="118"/>
        <v>N/A</v>
      </c>
      <c r="I221" s="4" t="s">
        <v>6</v>
      </c>
      <c r="J221" s="5">
        <v>99.98</v>
      </c>
    </row>
    <row r="222" spans="1:10" ht="13.2" x14ac:dyDescent="0.25">
      <c r="A222" s="3">
        <v>45322</v>
      </c>
      <c r="B222" s="4" t="s">
        <v>11</v>
      </c>
      <c r="C222" s="3" t="str">
        <f t="shared" si="114"/>
        <v>net sales</v>
      </c>
      <c r="D222" s="49">
        <v>9.99</v>
      </c>
      <c r="E222">
        <f t="shared" si="115"/>
        <v>2024</v>
      </c>
      <c r="F222">
        <f t="shared" si="116"/>
        <v>31</v>
      </c>
      <c r="G222">
        <f t="shared" si="117"/>
        <v>1</v>
      </c>
      <c r="H222" s="4" t="str">
        <f t="shared" si="118"/>
        <v>product 1</v>
      </c>
      <c r="I222" s="5">
        <v>23</v>
      </c>
      <c r="J222" s="5">
        <v>229.77</v>
      </c>
    </row>
    <row r="223" spans="1:10" ht="13.2" x14ac:dyDescent="0.25">
      <c r="A223" s="3">
        <v>45322</v>
      </c>
      <c r="B223" s="4" t="s">
        <v>12</v>
      </c>
      <c r="C223" s="3" t="str">
        <f t="shared" si="114"/>
        <v>net sales</v>
      </c>
      <c r="D223" s="49">
        <v>24.99</v>
      </c>
      <c r="E223">
        <f t="shared" si="115"/>
        <v>2024</v>
      </c>
      <c r="F223">
        <f t="shared" si="116"/>
        <v>31</v>
      </c>
      <c r="G223">
        <f t="shared" si="117"/>
        <v>1</v>
      </c>
      <c r="H223" s="4" t="str">
        <f t="shared" si="118"/>
        <v>product 2</v>
      </c>
      <c r="I223" s="5">
        <v>3</v>
      </c>
      <c r="J223" s="5">
        <v>74.97</v>
      </c>
    </row>
    <row r="224" spans="1:10" ht="13.2" x14ac:dyDescent="0.25">
      <c r="A224" s="3">
        <v>45322</v>
      </c>
      <c r="B224" s="4" t="s">
        <v>13</v>
      </c>
      <c r="C224" s="3" t="str">
        <f t="shared" si="114"/>
        <v>net sales</v>
      </c>
      <c r="D224" s="49">
        <v>12.49</v>
      </c>
      <c r="E224">
        <f t="shared" si="115"/>
        <v>2024</v>
      </c>
      <c r="F224">
        <f t="shared" si="116"/>
        <v>31</v>
      </c>
      <c r="G224">
        <f t="shared" si="117"/>
        <v>1</v>
      </c>
      <c r="H224" s="4" t="str">
        <f t="shared" si="118"/>
        <v>product 3</v>
      </c>
      <c r="I224" s="5">
        <v>97</v>
      </c>
      <c r="J224" s="5">
        <v>1211.53</v>
      </c>
    </row>
    <row r="225" spans="1:10" ht="13.2" x14ac:dyDescent="0.25">
      <c r="A225" s="3">
        <v>45323</v>
      </c>
      <c r="B225" s="4" t="s">
        <v>5</v>
      </c>
      <c r="C225" s="3" t="str">
        <f t="shared" si="114"/>
        <v>amortization</v>
      </c>
      <c r="D225" s="50" t="s">
        <v>6</v>
      </c>
      <c r="E225">
        <f t="shared" si="115"/>
        <v>2024</v>
      </c>
      <c r="F225">
        <f t="shared" si="116"/>
        <v>1</v>
      </c>
      <c r="G225">
        <f t="shared" si="117"/>
        <v>2</v>
      </c>
      <c r="H225" s="4" t="str">
        <f t="shared" si="118"/>
        <v>N/A</v>
      </c>
      <c r="I225" s="4" t="s">
        <v>6</v>
      </c>
      <c r="J225" s="5">
        <v>50</v>
      </c>
    </row>
    <row r="226" spans="1:10" ht="13.2" x14ac:dyDescent="0.25">
      <c r="A226" s="3">
        <v>45323</v>
      </c>
      <c r="B226" s="4" t="s">
        <v>7</v>
      </c>
      <c r="C226" s="3" t="str">
        <f t="shared" si="114"/>
        <v>cogs</v>
      </c>
      <c r="D226" s="49">
        <v>5.99</v>
      </c>
      <c r="E226">
        <f t="shared" si="115"/>
        <v>2024</v>
      </c>
      <c r="F226">
        <f t="shared" si="116"/>
        <v>1</v>
      </c>
      <c r="G226">
        <f t="shared" si="117"/>
        <v>2</v>
      </c>
      <c r="H226" s="4" t="str">
        <f t="shared" si="118"/>
        <v>product 1</v>
      </c>
      <c r="I226" s="5">
        <v>70</v>
      </c>
      <c r="J226" s="5">
        <v>419.3</v>
      </c>
    </row>
    <row r="227" spans="1:10" ht="13.2" x14ac:dyDescent="0.25">
      <c r="A227" s="3">
        <v>45323</v>
      </c>
      <c r="B227" s="4" t="s">
        <v>8</v>
      </c>
      <c r="C227" s="3" t="str">
        <f t="shared" si="114"/>
        <v>cogs</v>
      </c>
      <c r="D227" s="49">
        <v>16.989999999999998</v>
      </c>
      <c r="E227">
        <f t="shared" si="115"/>
        <v>2024</v>
      </c>
      <c r="F227">
        <f t="shared" si="116"/>
        <v>1</v>
      </c>
      <c r="G227">
        <f t="shared" si="117"/>
        <v>2</v>
      </c>
      <c r="H227" s="4" t="str">
        <f t="shared" si="118"/>
        <v>product 2</v>
      </c>
      <c r="I227" s="5">
        <v>2</v>
      </c>
      <c r="J227" s="5">
        <v>33.979999999999997</v>
      </c>
    </row>
    <row r="228" spans="1:10" ht="13.2" x14ac:dyDescent="0.25">
      <c r="A228" s="3">
        <v>45323</v>
      </c>
      <c r="B228" s="4" t="s">
        <v>9</v>
      </c>
      <c r="C228" s="3" t="str">
        <f t="shared" si="114"/>
        <v>cogs</v>
      </c>
      <c r="D228" s="49">
        <v>8.49</v>
      </c>
      <c r="E228">
        <f t="shared" si="115"/>
        <v>2024</v>
      </c>
      <c r="F228">
        <f t="shared" si="116"/>
        <v>1</v>
      </c>
      <c r="G228">
        <f t="shared" si="117"/>
        <v>2</v>
      </c>
      <c r="H228" s="4" t="str">
        <f t="shared" si="118"/>
        <v>product 3</v>
      </c>
      <c r="I228" s="5">
        <v>150</v>
      </c>
      <c r="J228" s="5">
        <v>1273.5</v>
      </c>
    </row>
    <row r="229" spans="1:10" ht="13.2" x14ac:dyDescent="0.25">
      <c r="A229" s="3">
        <v>45323</v>
      </c>
      <c r="B229" s="4" t="s">
        <v>10</v>
      </c>
      <c r="C229" s="3" t="str">
        <f t="shared" si="114"/>
        <v>marketing</v>
      </c>
      <c r="D229" s="50" t="s">
        <v>6</v>
      </c>
      <c r="E229">
        <f t="shared" si="115"/>
        <v>2024</v>
      </c>
      <c r="F229">
        <f t="shared" si="116"/>
        <v>1</v>
      </c>
      <c r="G229">
        <f t="shared" si="117"/>
        <v>2</v>
      </c>
      <c r="H229" s="4" t="str">
        <f t="shared" si="118"/>
        <v>N/A</v>
      </c>
      <c r="I229" s="4" t="s">
        <v>6</v>
      </c>
      <c r="J229" s="5">
        <v>100.03</v>
      </c>
    </row>
    <row r="230" spans="1:10" ht="13.2" x14ac:dyDescent="0.25">
      <c r="A230" s="3">
        <v>45323</v>
      </c>
      <c r="B230" s="4" t="s">
        <v>11</v>
      </c>
      <c r="C230" s="3" t="str">
        <f t="shared" si="114"/>
        <v>net sales</v>
      </c>
      <c r="D230" s="49">
        <v>9.99</v>
      </c>
      <c r="E230">
        <f t="shared" si="115"/>
        <v>2024</v>
      </c>
      <c r="F230">
        <f t="shared" si="116"/>
        <v>1</v>
      </c>
      <c r="G230">
        <f t="shared" si="117"/>
        <v>2</v>
      </c>
      <c r="H230" s="4" t="str">
        <f t="shared" si="118"/>
        <v>product 1</v>
      </c>
      <c r="I230" s="5">
        <v>70</v>
      </c>
      <c r="J230" s="5">
        <v>699.30000000000007</v>
      </c>
    </row>
    <row r="231" spans="1:10" ht="13.2" x14ac:dyDescent="0.25">
      <c r="A231" s="3">
        <v>45323</v>
      </c>
      <c r="B231" s="4" t="s">
        <v>12</v>
      </c>
      <c r="C231" s="3" t="str">
        <f t="shared" si="114"/>
        <v>net sales</v>
      </c>
      <c r="D231" s="49">
        <v>24.99</v>
      </c>
      <c r="E231">
        <f t="shared" si="115"/>
        <v>2024</v>
      </c>
      <c r="F231">
        <f t="shared" si="116"/>
        <v>1</v>
      </c>
      <c r="G231">
        <f t="shared" si="117"/>
        <v>2</v>
      </c>
      <c r="H231" s="4" t="str">
        <f t="shared" si="118"/>
        <v>product 2</v>
      </c>
      <c r="I231" s="5">
        <v>2</v>
      </c>
      <c r="J231" s="5">
        <v>49.98</v>
      </c>
    </row>
    <row r="232" spans="1:10" ht="13.2" x14ac:dyDescent="0.25">
      <c r="A232" s="3">
        <v>45323</v>
      </c>
      <c r="B232" s="4" t="s">
        <v>13</v>
      </c>
      <c r="C232" s="3" t="str">
        <f t="shared" si="114"/>
        <v>net sales</v>
      </c>
      <c r="D232" s="49">
        <v>12.49</v>
      </c>
      <c r="E232">
        <f t="shared" si="115"/>
        <v>2024</v>
      </c>
      <c r="F232">
        <f t="shared" si="116"/>
        <v>1</v>
      </c>
      <c r="G232">
        <f t="shared" si="117"/>
        <v>2</v>
      </c>
      <c r="H232" s="4" t="str">
        <f t="shared" si="118"/>
        <v>product 3</v>
      </c>
      <c r="I232" s="5">
        <v>150</v>
      </c>
      <c r="J232" s="5">
        <v>1873.5</v>
      </c>
    </row>
    <row r="233" spans="1:10" ht="13.2" x14ac:dyDescent="0.25">
      <c r="A233" s="3">
        <v>45323</v>
      </c>
      <c r="B233" s="4" t="s">
        <v>14</v>
      </c>
      <c r="C233" s="3" t="str">
        <f t="shared" si="114"/>
        <v>overhead</v>
      </c>
      <c r="D233" s="50" t="s">
        <v>6</v>
      </c>
      <c r="E233">
        <f t="shared" si="115"/>
        <v>2024</v>
      </c>
      <c r="F233">
        <f t="shared" si="116"/>
        <v>1</v>
      </c>
      <c r="G233">
        <f t="shared" si="117"/>
        <v>2</v>
      </c>
      <c r="H233" s="4" t="str">
        <f t="shared" si="118"/>
        <v>N/A</v>
      </c>
      <c r="I233" s="4" t="s">
        <v>6</v>
      </c>
      <c r="J233" s="5">
        <v>2000</v>
      </c>
    </row>
    <row r="234" spans="1:10" ht="13.2" x14ac:dyDescent="0.25">
      <c r="A234" s="3">
        <v>45324</v>
      </c>
      <c r="B234" s="4" t="s">
        <v>7</v>
      </c>
      <c r="C234" s="3" t="str">
        <f t="shared" si="114"/>
        <v>cogs</v>
      </c>
      <c r="D234" s="49">
        <v>5.99</v>
      </c>
      <c r="E234">
        <f t="shared" si="115"/>
        <v>2024</v>
      </c>
      <c r="F234">
        <f t="shared" si="116"/>
        <v>2</v>
      </c>
      <c r="G234">
        <f t="shared" si="117"/>
        <v>2</v>
      </c>
      <c r="H234" s="4" t="str">
        <f t="shared" si="118"/>
        <v>product 1</v>
      </c>
      <c r="I234" s="5">
        <v>85</v>
      </c>
      <c r="J234" s="5">
        <v>509.15000000000003</v>
      </c>
    </row>
    <row r="235" spans="1:10" ht="13.2" x14ac:dyDescent="0.25">
      <c r="A235" s="3">
        <v>45324</v>
      </c>
      <c r="B235" s="4" t="s">
        <v>8</v>
      </c>
      <c r="C235" s="3" t="str">
        <f t="shared" si="114"/>
        <v>cogs</v>
      </c>
      <c r="D235" s="49">
        <v>16.989999999999998</v>
      </c>
      <c r="E235">
        <f t="shared" si="115"/>
        <v>2024</v>
      </c>
      <c r="F235">
        <f t="shared" si="116"/>
        <v>2</v>
      </c>
      <c r="G235">
        <f t="shared" si="117"/>
        <v>2</v>
      </c>
      <c r="H235" s="4" t="str">
        <f t="shared" si="118"/>
        <v>product 2</v>
      </c>
      <c r="I235" s="5">
        <v>7</v>
      </c>
      <c r="J235" s="5">
        <v>118.92999999999999</v>
      </c>
    </row>
    <row r="236" spans="1:10" ht="13.2" x14ac:dyDescent="0.25">
      <c r="A236" s="3">
        <v>45324</v>
      </c>
      <c r="B236" s="4" t="s">
        <v>9</v>
      </c>
      <c r="C236" s="3" t="str">
        <f t="shared" si="114"/>
        <v>cogs</v>
      </c>
      <c r="D236" s="49">
        <v>8.49</v>
      </c>
      <c r="E236">
        <f t="shared" si="115"/>
        <v>2024</v>
      </c>
      <c r="F236">
        <f t="shared" si="116"/>
        <v>2</v>
      </c>
      <c r="G236">
        <f t="shared" si="117"/>
        <v>2</v>
      </c>
      <c r="H236" s="4" t="str">
        <f t="shared" si="118"/>
        <v>product 3</v>
      </c>
      <c r="I236" s="5">
        <v>229</v>
      </c>
      <c r="J236" s="5">
        <v>1944.21</v>
      </c>
    </row>
    <row r="237" spans="1:10" ht="13.2" x14ac:dyDescent="0.25">
      <c r="A237" s="3">
        <v>45324</v>
      </c>
      <c r="B237" s="4" t="s">
        <v>10</v>
      </c>
      <c r="C237" s="3" t="str">
        <f t="shared" si="114"/>
        <v>marketing</v>
      </c>
      <c r="D237" s="50" t="s">
        <v>6</v>
      </c>
      <c r="E237">
        <f t="shared" si="115"/>
        <v>2024</v>
      </c>
      <c r="F237">
        <f t="shared" si="116"/>
        <v>2</v>
      </c>
      <c r="G237">
        <f t="shared" si="117"/>
        <v>2</v>
      </c>
      <c r="H237" s="4" t="str">
        <f t="shared" si="118"/>
        <v>N/A</v>
      </c>
      <c r="I237" s="4" t="s">
        <v>6</v>
      </c>
      <c r="J237" s="5">
        <v>99.97</v>
      </c>
    </row>
    <row r="238" spans="1:10" ht="13.2" x14ac:dyDescent="0.25">
      <c r="A238" s="3">
        <v>45324</v>
      </c>
      <c r="B238" s="4" t="s">
        <v>11</v>
      </c>
      <c r="C238" s="3" t="str">
        <f t="shared" si="114"/>
        <v>net sales</v>
      </c>
      <c r="D238" s="49">
        <v>9.99</v>
      </c>
      <c r="E238">
        <f t="shared" si="115"/>
        <v>2024</v>
      </c>
      <c r="F238">
        <f t="shared" si="116"/>
        <v>2</v>
      </c>
      <c r="G238">
        <f t="shared" si="117"/>
        <v>2</v>
      </c>
      <c r="H238" s="4" t="str">
        <f t="shared" si="118"/>
        <v>product 1</v>
      </c>
      <c r="I238" s="5">
        <v>85</v>
      </c>
      <c r="J238" s="5">
        <v>849.15</v>
      </c>
    </row>
    <row r="239" spans="1:10" ht="13.2" x14ac:dyDescent="0.25">
      <c r="A239" s="3">
        <v>45324</v>
      </c>
      <c r="B239" s="4" t="s">
        <v>12</v>
      </c>
      <c r="C239" s="3" t="str">
        <f t="shared" si="114"/>
        <v>net sales</v>
      </c>
      <c r="D239" s="49">
        <v>24.99</v>
      </c>
      <c r="E239">
        <f t="shared" si="115"/>
        <v>2024</v>
      </c>
      <c r="F239">
        <f t="shared" si="116"/>
        <v>2</v>
      </c>
      <c r="G239">
        <f t="shared" si="117"/>
        <v>2</v>
      </c>
      <c r="H239" s="4" t="str">
        <f t="shared" si="118"/>
        <v>product 2</v>
      </c>
      <c r="I239" s="5">
        <v>7</v>
      </c>
      <c r="J239" s="5">
        <v>174.92999999999998</v>
      </c>
    </row>
    <row r="240" spans="1:10" ht="13.2" x14ac:dyDescent="0.25">
      <c r="A240" s="3">
        <v>45324</v>
      </c>
      <c r="B240" s="4" t="s">
        <v>13</v>
      </c>
      <c r="C240" s="3" t="str">
        <f t="shared" si="114"/>
        <v>net sales</v>
      </c>
      <c r="D240" s="49">
        <v>12.49</v>
      </c>
      <c r="E240">
        <f t="shared" si="115"/>
        <v>2024</v>
      </c>
      <c r="F240">
        <f t="shared" si="116"/>
        <v>2</v>
      </c>
      <c r="G240">
        <f t="shared" si="117"/>
        <v>2</v>
      </c>
      <c r="H240" s="4" t="str">
        <f t="shared" si="118"/>
        <v>product 3</v>
      </c>
      <c r="I240" s="5">
        <v>229</v>
      </c>
      <c r="J240" s="5">
        <v>2860.21</v>
      </c>
    </row>
    <row r="241" spans="1:10" ht="13.2" x14ac:dyDescent="0.25">
      <c r="A241" s="3">
        <v>45324</v>
      </c>
      <c r="B241" s="4" t="s">
        <v>15</v>
      </c>
      <c r="C241" s="3" t="str">
        <f t="shared" si="114"/>
        <v>payroll</v>
      </c>
      <c r="D241" s="50" t="s">
        <v>6</v>
      </c>
      <c r="E241">
        <f t="shared" si="115"/>
        <v>2024</v>
      </c>
      <c r="F241">
        <f t="shared" si="116"/>
        <v>2</v>
      </c>
      <c r="G241">
        <f t="shared" si="117"/>
        <v>2</v>
      </c>
      <c r="H241" s="4" t="str">
        <f t="shared" si="118"/>
        <v>N/A</v>
      </c>
      <c r="I241" s="4" t="s">
        <v>6</v>
      </c>
      <c r="J241" s="5">
        <v>1200</v>
      </c>
    </row>
    <row r="242" spans="1:10" ht="13.2" x14ac:dyDescent="0.25">
      <c r="A242" s="3">
        <v>45325</v>
      </c>
      <c r="B242" s="4" t="s">
        <v>7</v>
      </c>
      <c r="C242" s="3" t="str">
        <f t="shared" si="114"/>
        <v>cogs</v>
      </c>
      <c r="D242" s="49">
        <v>5.99</v>
      </c>
      <c r="E242">
        <f t="shared" si="115"/>
        <v>2024</v>
      </c>
      <c r="F242">
        <f t="shared" si="116"/>
        <v>3</v>
      </c>
      <c r="G242">
        <f t="shared" si="117"/>
        <v>2</v>
      </c>
      <c r="H242" s="4" t="str">
        <f t="shared" si="118"/>
        <v>product 1</v>
      </c>
      <c r="I242" s="5">
        <v>20</v>
      </c>
      <c r="J242" s="5">
        <v>119.80000000000001</v>
      </c>
    </row>
    <row r="243" spans="1:10" ht="13.2" x14ac:dyDescent="0.25">
      <c r="A243" s="3">
        <v>45325</v>
      </c>
      <c r="B243" s="4" t="s">
        <v>8</v>
      </c>
      <c r="C243" s="3" t="str">
        <f t="shared" si="114"/>
        <v>cogs</v>
      </c>
      <c r="D243" s="49">
        <v>16.989999999999998</v>
      </c>
      <c r="E243">
        <f t="shared" si="115"/>
        <v>2024</v>
      </c>
      <c r="F243">
        <f t="shared" si="116"/>
        <v>3</v>
      </c>
      <c r="G243">
        <f t="shared" si="117"/>
        <v>2</v>
      </c>
      <c r="H243" s="4" t="str">
        <f t="shared" si="118"/>
        <v>product 2</v>
      </c>
      <c r="I243" s="5">
        <v>2</v>
      </c>
      <c r="J243" s="5">
        <v>33.979999999999997</v>
      </c>
    </row>
    <row r="244" spans="1:10" ht="13.2" x14ac:dyDescent="0.25">
      <c r="A244" s="3">
        <v>45325</v>
      </c>
      <c r="B244" s="4" t="s">
        <v>9</v>
      </c>
      <c r="C244" s="3" t="str">
        <f t="shared" si="114"/>
        <v>cogs</v>
      </c>
      <c r="D244" s="49">
        <v>8.49</v>
      </c>
      <c r="E244">
        <f t="shared" si="115"/>
        <v>2024</v>
      </c>
      <c r="F244">
        <f t="shared" si="116"/>
        <v>3</v>
      </c>
      <c r="G244">
        <f t="shared" si="117"/>
        <v>2</v>
      </c>
      <c r="H244" s="4" t="str">
        <f t="shared" si="118"/>
        <v>product 3</v>
      </c>
      <c r="I244" s="5">
        <v>164</v>
      </c>
      <c r="J244" s="5">
        <v>1392.3600000000001</v>
      </c>
    </row>
    <row r="245" spans="1:10" ht="13.2" x14ac:dyDescent="0.25">
      <c r="A245" s="3">
        <v>45325</v>
      </c>
      <c r="B245" s="4" t="s">
        <v>10</v>
      </c>
      <c r="C245" s="3" t="str">
        <f t="shared" si="114"/>
        <v>marketing</v>
      </c>
      <c r="D245" s="50" t="s">
        <v>6</v>
      </c>
      <c r="E245">
        <f t="shared" si="115"/>
        <v>2024</v>
      </c>
      <c r="F245">
        <f t="shared" si="116"/>
        <v>3</v>
      </c>
      <c r="G245">
        <f t="shared" si="117"/>
        <v>2</v>
      </c>
      <c r="H245" s="4" t="str">
        <f t="shared" si="118"/>
        <v>N/A</v>
      </c>
      <c r="I245" s="4" t="s">
        <v>6</v>
      </c>
      <c r="J245" s="5">
        <v>99.93</v>
      </c>
    </row>
    <row r="246" spans="1:10" ht="13.2" x14ac:dyDescent="0.25">
      <c r="A246" s="3">
        <v>45325</v>
      </c>
      <c r="B246" s="4" t="s">
        <v>11</v>
      </c>
      <c r="C246" s="3" t="str">
        <f t="shared" si="114"/>
        <v>net sales</v>
      </c>
      <c r="D246" s="49">
        <v>9.99</v>
      </c>
      <c r="E246">
        <f t="shared" si="115"/>
        <v>2024</v>
      </c>
      <c r="F246">
        <f t="shared" si="116"/>
        <v>3</v>
      </c>
      <c r="G246">
        <f t="shared" si="117"/>
        <v>2</v>
      </c>
      <c r="H246" s="4" t="str">
        <f t="shared" si="118"/>
        <v>product 1</v>
      </c>
      <c r="I246" s="5">
        <v>20</v>
      </c>
      <c r="J246" s="5">
        <v>199.8</v>
      </c>
    </row>
    <row r="247" spans="1:10" ht="13.2" x14ac:dyDescent="0.25">
      <c r="A247" s="3">
        <v>45325</v>
      </c>
      <c r="B247" s="4" t="s">
        <v>12</v>
      </c>
      <c r="C247" s="3" t="str">
        <f t="shared" si="114"/>
        <v>net sales</v>
      </c>
      <c r="D247" s="49">
        <v>24.99</v>
      </c>
      <c r="E247">
        <f t="shared" si="115"/>
        <v>2024</v>
      </c>
      <c r="F247">
        <f t="shared" si="116"/>
        <v>3</v>
      </c>
      <c r="G247">
        <f t="shared" si="117"/>
        <v>2</v>
      </c>
      <c r="H247" s="4" t="str">
        <f t="shared" si="118"/>
        <v>product 2</v>
      </c>
      <c r="I247" s="5">
        <v>2</v>
      </c>
      <c r="J247" s="5">
        <v>49.98</v>
      </c>
    </row>
    <row r="248" spans="1:10" ht="13.2" x14ac:dyDescent="0.25">
      <c r="A248" s="3">
        <v>45325</v>
      </c>
      <c r="B248" s="4" t="s">
        <v>13</v>
      </c>
      <c r="C248" s="3" t="str">
        <f t="shared" si="114"/>
        <v>net sales</v>
      </c>
      <c r="D248" s="49">
        <v>12.49</v>
      </c>
      <c r="E248">
        <f t="shared" si="115"/>
        <v>2024</v>
      </c>
      <c r="F248">
        <f t="shared" si="116"/>
        <v>3</v>
      </c>
      <c r="G248">
        <f t="shared" si="117"/>
        <v>2</v>
      </c>
      <c r="H248" s="4" t="str">
        <f t="shared" si="118"/>
        <v>product 3</v>
      </c>
      <c r="I248" s="5">
        <v>164</v>
      </c>
      <c r="J248" s="5">
        <v>2048.36</v>
      </c>
    </row>
    <row r="249" spans="1:10" ht="13.2" x14ac:dyDescent="0.25">
      <c r="A249" s="3">
        <v>45326</v>
      </c>
      <c r="B249" s="4" t="s">
        <v>7</v>
      </c>
      <c r="C249" s="3" t="str">
        <f t="shared" si="114"/>
        <v>cogs</v>
      </c>
      <c r="D249" s="49">
        <v>5.99</v>
      </c>
      <c r="E249">
        <f t="shared" si="115"/>
        <v>2024</v>
      </c>
      <c r="F249">
        <f t="shared" si="116"/>
        <v>4</v>
      </c>
      <c r="G249">
        <f t="shared" si="117"/>
        <v>2</v>
      </c>
      <c r="H249" s="4" t="str">
        <f t="shared" si="118"/>
        <v>product 1</v>
      </c>
      <c r="I249" s="5">
        <v>47</v>
      </c>
      <c r="J249" s="5">
        <v>281.53000000000003</v>
      </c>
    </row>
    <row r="250" spans="1:10" ht="13.2" x14ac:dyDescent="0.25">
      <c r="A250" s="3">
        <v>45326</v>
      </c>
      <c r="B250" s="4" t="s">
        <v>8</v>
      </c>
      <c r="C250" s="3" t="str">
        <f t="shared" si="114"/>
        <v>cogs</v>
      </c>
      <c r="D250" s="49">
        <v>16.989999999999998</v>
      </c>
      <c r="E250">
        <f t="shared" si="115"/>
        <v>2024</v>
      </c>
      <c r="F250">
        <f t="shared" si="116"/>
        <v>4</v>
      </c>
      <c r="G250">
        <f t="shared" si="117"/>
        <v>2</v>
      </c>
      <c r="H250" s="4" t="str">
        <f t="shared" si="118"/>
        <v>product 2</v>
      </c>
      <c r="I250" s="5">
        <v>0</v>
      </c>
      <c r="J250" s="4">
        <v>0</v>
      </c>
    </row>
    <row r="251" spans="1:10" ht="13.2" x14ac:dyDescent="0.25">
      <c r="A251" s="3">
        <v>45326</v>
      </c>
      <c r="B251" s="4" t="s">
        <v>9</v>
      </c>
      <c r="C251" s="3" t="str">
        <f t="shared" si="114"/>
        <v>cogs</v>
      </c>
      <c r="D251" s="49">
        <v>8.49</v>
      </c>
      <c r="E251">
        <f t="shared" si="115"/>
        <v>2024</v>
      </c>
      <c r="F251">
        <f t="shared" si="116"/>
        <v>4</v>
      </c>
      <c r="G251">
        <f t="shared" si="117"/>
        <v>2</v>
      </c>
      <c r="H251" s="4" t="str">
        <f t="shared" si="118"/>
        <v>product 3</v>
      </c>
      <c r="I251" s="5">
        <v>181</v>
      </c>
      <c r="J251" s="5">
        <v>1536.69</v>
      </c>
    </row>
    <row r="252" spans="1:10" ht="13.2" x14ac:dyDescent="0.25">
      <c r="A252" s="3">
        <v>45326</v>
      </c>
      <c r="B252" s="4" t="s">
        <v>10</v>
      </c>
      <c r="C252" s="3" t="str">
        <f t="shared" si="114"/>
        <v>marketing</v>
      </c>
      <c r="D252" s="50" t="s">
        <v>6</v>
      </c>
      <c r="E252">
        <f t="shared" si="115"/>
        <v>2024</v>
      </c>
      <c r="F252">
        <f t="shared" si="116"/>
        <v>4</v>
      </c>
      <c r="G252">
        <f t="shared" si="117"/>
        <v>2</v>
      </c>
      <c r="H252" s="4" t="str">
        <f t="shared" si="118"/>
        <v>N/A</v>
      </c>
      <c r="I252" s="4" t="s">
        <v>6</v>
      </c>
      <c r="J252" s="5">
        <v>99.95</v>
      </c>
    </row>
    <row r="253" spans="1:10" ht="13.2" x14ac:dyDescent="0.25">
      <c r="A253" s="3">
        <v>45326</v>
      </c>
      <c r="B253" s="4" t="s">
        <v>11</v>
      </c>
      <c r="C253" s="3" t="str">
        <f t="shared" si="114"/>
        <v>net sales</v>
      </c>
      <c r="D253" s="49">
        <v>9.99</v>
      </c>
      <c r="E253">
        <f t="shared" si="115"/>
        <v>2024</v>
      </c>
      <c r="F253">
        <f t="shared" si="116"/>
        <v>4</v>
      </c>
      <c r="G253">
        <f t="shared" si="117"/>
        <v>2</v>
      </c>
      <c r="H253" s="4" t="str">
        <f t="shared" si="118"/>
        <v>product 1</v>
      </c>
      <c r="I253" s="5">
        <v>47</v>
      </c>
      <c r="J253" s="5">
        <v>469.53000000000003</v>
      </c>
    </row>
    <row r="254" spans="1:10" ht="13.2" x14ac:dyDescent="0.25">
      <c r="A254" s="3">
        <v>45326</v>
      </c>
      <c r="B254" s="4" t="s">
        <v>12</v>
      </c>
      <c r="C254" s="3" t="str">
        <f t="shared" si="114"/>
        <v>net sales</v>
      </c>
      <c r="D254" s="49">
        <v>24.99</v>
      </c>
      <c r="E254">
        <f t="shared" si="115"/>
        <v>2024</v>
      </c>
      <c r="F254">
        <f t="shared" si="116"/>
        <v>4</v>
      </c>
      <c r="G254">
        <f t="shared" si="117"/>
        <v>2</v>
      </c>
      <c r="H254" s="4" t="str">
        <f t="shared" si="118"/>
        <v>product 2</v>
      </c>
      <c r="I254" s="5">
        <v>0</v>
      </c>
      <c r="J254" s="4">
        <v>0</v>
      </c>
    </row>
    <row r="255" spans="1:10" ht="13.2" x14ac:dyDescent="0.25">
      <c r="A255" s="3">
        <v>45326</v>
      </c>
      <c r="B255" s="4" t="s">
        <v>13</v>
      </c>
      <c r="C255" s="3" t="str">
        <f t="shared" si="114"/>
        <v>net sales</v>
      </c>
      <c r="D255" s="49">
        <v>12.49</v>
      </c>
      <c r="E255">
        <f t="shared" si="115"/>
        <v>2024</v>
      </c>
      <c r="F255">
        <f t="shared" si="116"/>
        <v>4</v>
      </c>
      <c r="G255">
        <f t="shared" si="117"/>
        <v>2</v>
      </c>
      <c r="H255" s="4" t="str">
        <f t="shared" si="118"/>
        <v>product 3</v>
      </c>
      <c r="I255" s="5">
        <v>181</v>
      </c>
      <c r="J255" s="5">
        <v>2260.69</v>
      </c>
    </row>
    <row r="256" spans="1:10" ht="13.2" x14ac:dyDescent="0.25">
      <c r="A256" s="3">
        <v>45327</v>
      </c>
      <c r="B256" s="4" t="s">
        <v>7</v>
      </c>
      <c r="C256" s="3" t="str">
        <f t="shared" si="114"/>
        <v>cogs</v>
      </c>
      <c r="D256" s="49">
        <v>5.99</v>
      </c>
      <c r="E256">
        <f t="shared" si="115"/>
        <v>2024</v>
      </c>
      <c r="F256">
        <f t="shared" si="116"/>
        <v>5</v>
      </c>
      <c r="G256">
        <f t="shared" si="117"/>
        <v>2</v>
      </c>
      <c r="H256" s="4" t="str">
        <f t="shared" si="118"/>
        <v>product 1</v>
      </c>
      <c r="I256" s="5">
        <v>19</v>
      </c>
      <c r="J256" s="5">
        <v>113.81</v>
      </c>
    </row>
    <row r="257" spans="1:10" ht="13.2" x14ac:dyDescent="0.25">
      <c r="A257" s="3">
        <v>45327</v>
      </c>
      <c r="B257" s="4" t="s">
        <v>8</v>
      </c>
      <c r="C257" s="3" t="str">
        <f t="shared" si="114"/>
        <v>cogs</v>
      </c>
      <c r="D257" s="49">
        <v>16.989999999999998</v>
      </c>
      <c r="E257">
        <f t="shared" si="115"/>
        <v>2024</v>
      </c>
      <c r="F257">
        <f t="shared" si="116"/>
        <v>5</v>
      </c>
      <c r="G257">
        <f t="shared" si="117"/>
        <v>2</v>
      </c>
      <c r="H257" s="4" t="str">
        <f t="shared" si="118"/>
        <v>product 2</v>
      </c>
      <c r="I257" s="5">
        <v>4</v>
      </c>
      <c r="J257" s="5">
        <v>67.959999999999994</v>
      </c>
    </row>
    <row r="258" spans="1:10" ht="13.2" x14ac:dyDescent="0.25">
      <c r="A258" s="3">
        <v>45327</v>
      </c>
      <c r="B258" s="4" t="s">
        <v>9</v>
      </c>
      <c r="C258" s="3" t="str">
        <f t="shared" ref="C258:C321" si="119">IFERROR(LEFT(B258, FIND(":", B258) -1),B258)</f>
        <v>cogs</v>
      </c>
      <c r="D258" s="49">
        <v>8.49</v>
      </c>
      <c r="E258">
        <f t="shared" ref="E258:E321" si="120">YEAR(A258)</f>
        <v>2024</v>
      </c>
      <c r="F258">
        <f t="shared" ref="F258:F321" si="121">DAY(A258)</f>
        <v>5</v>
      </c>
      <c r="G258">
        <f t="shared" ref="G258:G321" si="122">MONTH(A258)</f>
        <v>2</v>
      </c>
      <c r="H258" s="4" t="str">
        <f t="shared" si="118"/>
        <v>product 3</v>
      </c>
      <c r="I258" s="5">
        <v>142</v>
      </c>
      <c r="J258" s="5">
        <v>1205.58</v>
      </c>
    </row>
    <row r="259" spans="1:10" ht="13.2" x14ac:dyDescent="0.25">
      <c r="A259" s="3">
        <v>45327</v>
      </c>
      <c r="B259" s="4" t="s">
        <v>10</v>
      </c>
      <c r="C259" s="3" t="str">
        <f t="shared" si="119"/>
        <v>marketing</v>
      </c>
      <c r="D259" s="50" t="s">
        <v>6</v>
      </c>
      <c r="E259">
        <f t="shared" si="120"/>
        <v>2024</v>
      </c>
      <c r="F259">
        <f t="shared" si="121"/>
        <v>5</v>
      </c>
      <c r="G259">
        <f t="shared" si="122"/>
        <v>2</v>
      </c>
      <c r="H259" s="4" t="str">
        <f t="shared" ref="H259:H322" si="123">IFERROR(RIGHT(B259, LEN(B259) - FIND(":", B259)),"N/A")</f>
        <v>N/A</v>
      </c>
      <c r="I259" s="4" t="s">
        <v>6</v>
      </c>
      <c r="J259" s="5">
        <v>100.04</v>
      </c>
    </row>
    <row r="260" spans="1:10" ht="13.2" x14ac:dyDescent="0.25">
      <c r="A260" s="3">
        <v>45327</v>
      </c>
      <c r="B260" s="4" t="s">
        <v>11</v>
      </c>
      <c r="C260" s="3" t="str">
        <f t="shared" si="119"/>
        <v>net sales</v>
      </c>
      <c r="D260" s="49">
        <v>9.99</v>
      </c>
      <c r="E260">
        <f t="shared" si="120"/>
        <v>2024</v>
      </c>
      <c r="F260">
        <f t="shared" si="121"/>
        <v>5</v>
      </c>
      <c r="G260">
        <f t="shared" si="122"/>
        <v>2</v>
      </c>
      <c r="H260" s="4" t="str">
        <f t="shared" si="123"/>
        <v>product 1</v>
      </c>
      <c r="I260" s="5">
        <v>19</v>
      </c>
      <c r="J260" s="5">
        <v>189.81</v>
      </c>
    </row>
    <row r="261" spans="1:10" ht="13.2" x14ac:dyDescent="0.25">
      <c r="A261" s="3">
        <v>45327</v>
      </c>
      <c r="B261" s="4" t="s">
        <v>12</v>
      </c>
      <c r="C261" s="3" t="str">
        <f t="shared" si="119"/>
        <v>net sales</v>
      </c>
      <c r="D261" s="49">
        <v>24.99</v>
      </c>
      <c r="E261">
        <f t="shared" si="120"/>
        <v>2024</v>
      </c>
      <c r="F261">
        <f t="shared" si="121"/>
        <v>5</v>
      </c>
      <c r="G261">
        <f t="shared" si="122"/>
        <v>2</v>
      </c>
      <c r="H261" s="4" t="str">
        <f t="shared" si="123"/>
        <v>product 2</v>
      </c>
      <c r="I261" s="5">
        <v>4</v>
      </c>
      <c r="J261" s="5">
        <v>99.96</v>
      </c>
    </row>
    <row r="262" spans="1:10" ht="13.2" x14ac:dyDescent="0.25">
      <c r="A262" s="3">
        <v>45327</v>
      </c>
      <c r="B262" s="4" t="s">
        <v>13</v>
      </c>
      <c r="C262" s="3" t="str">
        <f t="shared" si="119"/>
        <v>net sales</v>
      </c>
      <c r="D262" s="49">
        <v>12.49</v>
      </c>
      <c r="E262">
        <f t="shared" si="120"/>
        <v>2024</v>
      </c>
      <c r="F262">
        <f t="shared" si="121"/>
        <v>5</v>
      </c>
      <c r="G262">
        <f t="shared" si="122"/>
        <v>2</v>
      </c>
      <c r="H262" s="4" t="str">
        <f t="shared" si="123"/>
        <v>product 3</v>
      </c>
      <c r="I262" s="5">
        <v>142</v>
      </c>
      <c r="J262" s="5">
        <v>1773.58</v>
      </c>
    </row>
    <row r="263" spans="1:10" ht="13.2" x14ac:dyDescent="0.25">
      <c r="A263" s="3">
        <v>45328</v>
      </c>
      <c r="B263" s="4" t="s">
        <v>7</v>
      </c>
      <c r="C263" s="3" t="str">
        <f t="shared" si="119"/>
        <v>cogs</v>
      </c>
      <c r="D263" s="49">
        <v>5.99</v>
      </c>
      <c r="E263">
        <f t="shared" si="120"/>
        <v>2024</v>
      </c>
      <c r="F263">
        <f t="shared" si="121"/>
        <v>6</v>
      </c>
      <c r="G263">
        <f t="shared" si="122"/>
        <v>2</v>
      </c>
      <c r="H263" s="4" t="str">
        <f t="shared" si="123"/>
        <v>product 1</v>
      </c>
      <c r="I263" s="5">
        <v>77</v>
      </c>
      <c r="J263" s="5">
        <v>461.23</v>
      </c>
    </row>
    <row r="264" spans="1:10" ht="13.2" x14ac:dyDescent="0.25">
      <c r="A264" s="3">
        <v>45328</v>
      </c>
      <c r="B264" s="4" t="s">
        <v>8</v>
      </c>
      <c r="C264" s="3" t="str">
        <f t="shared" si="119"/>
        <v>cogs</v>
      </c>
      <c r="D264" s="49">
        <v>16.989999999999998</v>
      </c>
      <c r="E264">
        <f t="shared" si="120"/>
        <v>2024</v>
      </c>
      <c r="F264">
        <f t="shared" si="121"/>
        <v>6</v>
      </c>
      <c r="G264">
        <f t="shared" si="122"/>
        <v>2</v>
      </c>
      <c r="H264" s="4" t="str">
        <f t="shared" si="123"/>
        <v>product 2</v>
      </c>
      <c r="I264" s="5">
        <v>2</v>
      </c>
      <c r="J264" s="5">
        <v>33.979999999999997</v>
      </c>
    </row>
    <row r="265" spans="1:10" ht="13.2" x14ac:dyDescent="0.25">
      <c r="A265" s="3">
        <v>45328</v>
      </c>
      <c r="B265" s="4" t="s">
        <v>9</v>
      </c>
      <c r="C265" s="3" t="str">
        <f t="shared" si="119"/>
        <v>cogs</v>
      </c>
      <c r="D265" s="49">
        <v>8.49</v>
      </c>
      <c r="E265">
        <f t="shared" si="120"/>
        <v>2024</v>
      </c>
      <c r="F265">
        <f t="shared" si="121"/>
        <v>6</v>
      </c>
      <c r="G265">
        <f t="shared" si="122"/>
        <v>2</v>
      </c>
      <c r="H265" s="4" t="str">
        <f t="shared" si="123"/>
        <v>product 3</v>
      </c>
      <c r="I265" s="5">
        <v>198</v>
      </c>
      <c r="J265" s="5">
        <v>1681.02</v>
      </c>
    </row>
    <row r="266" spans="1:10" ht="13.2" x14ac:dyDescent="0.25">
      <c r="A266" s="3">
        <v>45328</v>
      </c>
      <c r="B266" s="4" t="s">
        <v>10</v>
      </c>
      <c r="C266" s="3" t="str">
        <f t="shared" si="119"/>
        <v>marketing</v>
      </c>
      <c r="D266" s="50" t="s">
        <v>6</v>
      </c>
      <c r="E266">
        <f t="shared" si="120"/>
        <v>2024</v>
      </c>
      <c r="F266">
        <f t="shared" si="121"/>
        <v>6</v>
      </c>
      <c r="G266">
        <f t="shared" si="122"/>
        <v>2</v>
      </c>
      <c r="H266" s="4" t="str">
        <f t="shared" si="123"/>
        <v>N/A</v>
      </c>
      <c r="I266" s="4" t="s">
        <v>6</v>
      </c>
      <c r="J266" s="5">
        <v>99.990000000000009</v>
      </c>
    </row>
    <row r="267" spans="1:10" ht="13.2" x14ac:dyDescent="0.25">
      <c r="A267" s="3">
        <v>45328</v>
      </c>
      <c r="B267" s="4" t="s">
        <v>11</v>
      </c>
      <c r="C267" s="3" t="str">
        <f t="shared" si="119"/>
        <v>net sales</v>
      </c>
      <c r="D267" s="49">
        <v>9.99</v>
      </c>
      <c r="E267">
        <f t="shared" si="120"/>
        <v>2024</v>
      </c>
      <c r="F267">
        <f t="shared" si="121"/>
        <v>6</v>
      </c>
      <c r="G267">
        <f t="shared" si="122"/>
        <v>2</v>
      </c>
      <c r="H267" s="4" t="str">
        <f t="shared" si="123"/>
        <v>product 1</v>
      </c>
      <c r="I267" s="5">
        <v>77</v>
      </c>
      <c r="J267" s="5">
        <v>769.23</v>
      </c>
    </row>
    <row r="268" spans="1:10" ht="13.2" x14ac:dyDescent="0.25">
      <c r="A268" s="3">
        <v>45328</v>
      </c>
      <c r="B268" s="4" t="s">
        <v>12</v>
      </c>
      <c r="C268" s="3" t="str">
        <f t="shared" si="119"/>
        <v>net sales</v>
      </c>
      <c r="D268" s="49">
        <v>24.99</v>
      </c>
      <c r="E268">
        <f t="shared" si="120"/>
        <v>2024</v>
      </c>
      <c r="F268">
        <f t="shared" si="121"/>
        <v>6</v>
      </c>
      <c r="G268">
        <f t="shared" si="122"/>
        <v>2</v>
      </c>
      <c r="H268" s="4" t="str">
        <f t="shared" si="123"/>
        <v>product 2</v>
      </c>
      <c r="I268" s="5">
        <v>2</v>
      </c>
      <c r="J268" s="5">
        <v>49.98</v>
      </c>
    </row>
    <row r="269" spans="1:10" ht="13.2" x14ac:dyDescent="0.25">
      <c r="A269" s="3">
        <v>45328</v>
      </c>
      <c r="B269" s="4" t="s">
        <v>13</v>
      </c>
      <c r="C269" s="3" t="str">
        <f t="shared" si="119"/>
        <v>net sales</v>
      </c>
      <c r="D269" s="49">
        <v>12.49</v>
      </c>
      <c r="E269">
        <f t="shared" si="120"/>
        <v>2024</v>
      </c>
      <c r="F269">
        <f t="shared" si="121"/>
        <v>6</v>
      </c>
      <c r="G269">
        <f t="shared" si="122"/>
        <v>2</v>
      </c>
      <c r="H269" s="4" t="str">
        <f t="shared" si="123"/>
        <v>product 3</v>
      </c>
      <c r="I269" s="5">
        <v>198</v>
      </c>
      <c r="J269" s="5">
        <v>2473.02</v>
      </c>
    </row>
    <row r="270" spans="1:10" ht="13.2" x14ac:dyDescent="0.25">
      <c r="A270" s="3">
        <v>45329</v>
      </c>
      <c r="B270" s="4" t="s">
        <v>7</v>
      </c>
      <c r="C270" s="3" t="str">
        <f t="shared" si="119"/>
        <v>cogs</v>
      </c>
      <c r="D270" s="49">
        <v>5.99</v>
      </c>
      <c r="E270">
        <f t="shared" si="120"/>
        <v>2024</v>
      </c>
      <c r="F270">
        <f t="shared" si="121"/>
        <v>7</v>
      </c>
      <c r="G270">
        <f t="shared" si="122"/>
        <v>2</v>
      </c>
      <c r="H270" s="4" t="str">
        <f t="shared" si="123"/>
        <v>product 1</v>
      </c>
      <c r="I270" s="5">
        <v>19</v>
      </c>
      <c r="J270" s="5">
        <v>113.81</v>
      </c>
    </row>
    <row r="271" spans="1:10" ht="13.2" x14ac:dyDescent="0.25">
      <c r="A271" s="3">
        <v>45329</v>
      </c>
      <c r="B271" s="4" t="s">
        <v>8</v>
      </c>
      <c r="C271" s="3" t="str">
        <f t="shared" si="119"/>
        <v>cogs</v>
      </c>
      <c r="D271" s="49">
        <v>16.989999999999998</v>
      </c>
      <c r="E271">
        <f t="shared" si="120"/>
        <v>2024</v>
      </c>
      <c r="F271">
        <f t="shared" si="121"/>
        <v>7</v>
      </c>
      <c r="G271">
        <f t="shared" si="122"/>
        <v>2</v>
      </c>
      <c r="H271" s="4" t="str">
        <f t="shared" si="123"/>
        <v>product 2</v>
      </c>
      <c r="I271" s="5">
        <v>4</v>
      </c>
      <c r="J271" s="5">
        <v>67.959999999999994</v>
      </c>
    </row>
    <row r="272" spans="1:10" ht="13.2" x14ac:dyDescent="0.25">
      <c r="A272" s="3">
        <v>45329</v>
      </c>
      <c r="B272" s="4" t="s">
        <v>9</v>
      </c>
      <c r="C272" s="3" t="str">
        <f t="shared" si="119"/>
        <v>cogs</v>
      </c>
      <c r="D272" s="49">
        <v>8.49</v>
      </c>
      <c r="E272">
        <f t="shared" si="120"/>
        <v>2024</v>
      </c>
      <c r="F272">
        <f t="shared" si="121"/>
        <v>7</v>
      </c>
      <c r="G272">
        <f t="shared" si="122"/>
        <v>2</v>
      </c>
      <c r="H272" s="4" t="str">
        <f t="shared" si="123"/>
        <v>product 3</v>
      </c>
      <c r="I272" s="5">
        <v>83</v>
      </c>
      <c r="J272" s="5">
        <v>704.67000000000007</v>
      </c>
    </row>
    <row r="273" spans="1:10" ht="13.2" x14ac:dyDescent="0.25">
      <c r="A273" s="3">
        <v>45329</v>
      </c>
      <c r="B273" s="4" t="s">
        <v>10</v>
      </c>
      <c r="C273" s="3" t="str">
        <f t="shared" si="119"/>
        <v>marketing</v>
      </c>
      <c r="D273" s="50" t="s">
        <v>6</v>
      </c>
      <c r="E273">
        <f t="shared" si="120"/>
        <v>2024</v>
      </c>
      <c r="F273">
        <f t="shared" si="121"/>
        <v>7</v>
      </c>
      <c r="G273">
        <f t="shared" si="122"/>
        <v>2</v>
      </c>
      <c r="H273" s="4" t="str">
        <f t="shared" si="123"/>
        <v>N/A</v>
      </c>
      <c r="I273" s="4" t="s">
        <v>6</v>
      </c>
      <c r="J273" s="5">
        <v>100.06</v>
      </c>
    </row>
    <row r="274" spans="1:10" ht="13.2" x14ac:dyDescent="0.25">
      <c r="A274" s="3">
        <v>45329</v>
      </c>
      <c r="B274" s="4" t="s">
        <v>11</v>
      </c>
      <c r="C274" s="3" t="str">
        <f t="shared" si="119"/>
        <v>net sales</v>
      </c>
      <c r="D274" s="49">
        <v>9.99</v>
      </c>
      <c r="E274">
        <f t="shared" si="120"/>
        <v>2024</v>
      </c>
      <c r="F274">
        <f t="shared" si="121"/>
        <v>7</v>
      </c>
      <c r="G274">
        <f t="shared" si="122"/>
        <v>2</v>
      </c>
      <c r="H274" s="4" t="str">
        <f t="shared" si="123"/>
        <v>product 1</v>
      </c>
      <c r="I274" s="5">
        <v>19</v>
      </c>
      <c r="J274" s="5">
        <v>189.81</v>
      </c>
    </row>
    <row r="275" spans="1:10" ht="13.2" x14ac:dyDescent="0.25">
      <c r="A275" s="3">
        <v>45329</v>
      </c>
      <c r="B275" s="4" t="s">
        <v>12</v>
      </c>
      <c r="C275" s="3" t="str">
        <f t="shared" si="119"/>
        <v>net sales</v>
      </c>
      <c r="D275" s="49">
        <v>24.99</v>
      </c>
      <c r="E275">
        <f t="shared" si="120"/>
        <v>2024</v>
      </c>
      <c r="F275">
        <f t="shared" si="121"/>
        <v>7</v>
      </c>
      <c r="G275">
        <f t="shared" si="122"/>
        <v>2</v>
      </c>
      <c r="H275" s="4" t="str">
        <f t="shared" si="123"/>
        <v>product 2</v>
      </c>
      <c r="I275" s="5">
        <v>4</v>
      </c>
      <c r="J275" s="5">
        <v>99.96</v>
      </c>
    </row>
    <row r="276" spans="1:10" ht="13.2" x14ac:dyDescent="0.25">
      <c r="A276" s="3">
        <v>45329</v>
      </c>
      <c r="B276" s="4" t="s">
        <v>13</v>
      </c>
      <c r="C276" s="3" t="str">
        <f t="shared" si="119"/>
        <v>net sales</v>
      </c>
      <c r="D276" s="49">
        <v>12.49</v>
      </c>
      <c r="E276">
        <f t="shared" si="120"/>
        <v>2024</v>
      </c>
      <c r="F276">
        <f t="shared" si="121"/>
        <v>7</v>
      </c>
      <c r="G276">
        <f t="shared" si="122"/>
        <v>2</v>
      </c>
      <c r="H276" s="4" t="str">
        <f t="shared" si="123"/>
        <v>product 3</v>
      </c>
      <c r="I276" s="5">
        <v>83</v>
      </c>
      <c r="J276" s="5">
        <v>1036.67</v>
      </c>
    </row>
    <row r="277" spans="1:10" ht="13.2" x14ac:dyDescent="0.25">
      <c r="A277" s="3">
        <v>45330</v>
      </c>
      <c r="B277" s="4" t="s">
        <v>7</v>
      </c>
      <c r="C277" s="3" t="str">
        <f t="shared" si="119"/>
        <v>cogs</v>
      </c>
      <c r="D277" s="49">
        <v>5.99</v>
      </c>
      <c r="E277">
        <f t="shared" si="120"/>
        <v>2024</v>
      </c>
      <c r="F277">
        <f t="shared" si="121"/>
        <v>8</v>
      </c>
      <c r="G277">
        <f t="shared" si="122"/>
        <v>2</v>
      </c>
      <c r="H277" s="4" t="str">
        <f t="shared" si="123"/>
        <v>product 1</v>
      </c>
      <c r="I277" s="5">
        <v>24</v>
      </c>
      <c r="J277" s="5">
        <v>143.76</v>
      </c>
    </row>
    <row r="278" spans="1:10" ht="13.2" x14ac:dyDescent="0.25">
      <c r="A278" s="3">
        <v>45330</v>
      </c>
      <c r="B278" s="4" t="s">
        <v>8</v>
      </c>
      <c r="C278" s="3" t="str">
        <f t="shared" si="119"/>
        <v>cogs</v>
      </c>
      <c r="D278" s="49">
        <v>16.989999999999998</v>
      </c>
      <c r="E278">
        <f t="shared" si="120"/>
        <v>2024</v>
      </c>
      <c r="F278">
        <f t="shared" si="121"/>
        <v>8</v>
      </c>
      <c r="G278">
        <f t="shared" si="122"/>
        <v>2</v>
      </c>
      <c r="H278" s="4" t="str">
        <f t="shared" si="123"/>
        <v>product 2</v>
      </c>
      <c r="I278" s="5">
        <v>9</v>
      </c>
      <c r="J278" s="5">
        <v>152.91</v>
      </c>
    </row>
    <row r="279" spans="1:10" ht="13.2" x14ac:dyDescent="0.25">
      <c r="A279" s="3">
        <v>45330</v>
      </c>
      <c r="B279" s="4" t="s">
        <v>9</v>
      </c>
      <c r="C279" s="3" t="str">
        <f t="shared" si="119"/>
        <v>cogs</v>
      </c>
      <c r="D279" s="49">
        <v>8.49</v>
      </c>
      <c r="E279">
        <f t="shared" si="120"/>
        <v>2024</v>
      </c>
      <c r="F279">
        <f t="shared" si="121"/>
        <v>8</v>
      </c>
      <c r="G279">
        <f t="shared" si="122"/>
        <v>2</v>
      </c>
      <c r="H279" s="4" t="str">
        <f t="shared" si="123"/>
        <v>product 3</v>
      </c>
      <c r="I279" s="5">
        <v>67</v>
      </c>
      <c r="J279" s="5">
        <v>568.83000000000004</v>
      </c>
    </row>
    <row r="280" spans="1:10" ht="13.2" x14ac:dyDescent="0.25">
      <c r="A280" s="3">
        <v>45330</v>
      </c>
      <c r="B280" s="4" t="s">
        <v>10</v>
      </c>
      <c r="C280" s="3" t="str">
        <f t="shared" si="119"/>
        <v>marketing</v>
      </c>
      <c r="D280" s="50" t="s">
        <v>6</v>
      </c>
      <c r="E280">
        <f t="shared" si="120"/>
        <v>2024</v>
      </c>
      <c r="F280">
        <f t="shared" si="121"/>
        <v>8</v>
      </c>
      <c r="G280">
        <f t="shared" si="122"/>
        <v>2</v>
      </c>
      <c r="H280" s="4" t="str">
        <f t="shared" si="123"/>
        <v>N/A</v>
      </c>
      <c r="I280" s="4" t="s">
        <v>6</v>
      </c>
      <c r="J280" s="5">
        <v>100.06</v>
      </c>
    </row>
    <row r="281" spans="1:10" ht="13.2" x14ac:dyDescent="0.25">
      <c r="A281" s="3">
        <v>45330</v>
      </c>
      <c r="B281" s="4" t="s">
        <v>11</v>
      </c>
      <c r="C281" s="3" t="str">
        <f t="shared" si="119"/>
        <v>net sales</v>
      </c>
      <c r="D281" s="49">
        <v>9.99</v>
      </c>
      <c r="E281">
        <f t="shared" si="120"/>
        <v>2024</v>
      </c>
      <c r="F281">
        <f t="shared" si="121"/>
        <v>8</v>
      </c>
      <c r="G281">
        <f t="shared" si="122"/>
        <v>2</v>
      </c>
      <c r="H281" s="4" t="str">
        <f t="shared" si="123"/>
        <v>product 1</v>
      </c>
      <c r="I281" s="5">
        <v>24</v>
      </c>
      <c r="J281" s="5">
        <v>239.76</v>
      </c>
    </row>
    <row r="282" spans="1:10" ht="13.2" x14ac:dyDescent="0.25">
      <c r="A282" s="3">
        <v>45330</v>
      </c>
      <c r="B282" s="4" t="s">
        <v>12</v>
      </c>
      <c r="C282" s="3" t="str">
        <f t="shared" si="119"/>
        <v>net sales</v>
      </c>
      <c r="D282" s="49">
        <v>24.99</v>
      </c>
      <c r="E282">
        <f t="shared" si="120"/>
        <v>2024</v>
      </c>
      <c r="F282">
        <f t="shared" si="121"/>
        <v>8</v>
      </c>
      <c r="G282">
        <f t="shared" si="122"/>
        <v>2</v>
      </c>
      <c r="H282" s="4" t="str">
        <f t="shared" si="123"/>
        <v>product 2</v>
      </c>
      <c r="I282" s="5">
        <v>9</v>
      </c>
      <c r="J282" s="5">
        <v>224.91</v>
      </c>
    </row>
    <row r="283" spans="1:10" ht="13.2" x14ac:dyDescent="0.25">
      <c r="A283" s="3">
        <v>45330</v>
      </c>
      <c r="B283" s="4" t="s">
        <v>13</v>
      </c>
      <c r="C283" s="3" t="str">
        <f t="shared" si="119"/>
        <v>net sales</v>
      </c>
      <c r="D283" s="49">
        <v>12.49</v>
      </c>
      <c r="E283">
        <f t="shared" si="120"/>
        <v>2024</v>
      </c>
      <c r="F283">
        <f t="shared" si="121"/>
        <v>8</v>
      </c>
      <c r="G283">
        <f t="shared" si="122"/>
        <v>2</v>
      </c>
      <c r="H283" s="4" t="str">
        <f t="shared" si="123"/>
        <v>product 3</v>
      </c>
      <c r="I283" s="5">
        <v>67</v>
      </c>
      <c r="J283" s="5">
        <v>836.83</v>
      </c>
    </row>
    <row r="284" spans="1:10" ht="13.2" x14ac:dyDescent="0.25">
      <c r="A284" s="3">
        <v>45331</v>
      </c>
      <c r="B284" s="4" t="s">
        <v>7</v>
      </c>
      <c r="C284" s="3" t="str">
        <f t="shared" si="119"/>
        <v>cogs</v>
      </c>
      <c r="D284" s="49">
        <v>5.99</v>
      </c>
      <c r="E284">
        <f t="shared" si="120"/>
        <v>2024</v>
      </c>
      <c r="F284">
        <f t="shared" si="121"/>
        <v>9</v>
      </c>
      <c r="G284">
        <f t="shared" si="122"/>
        <v>2</v>
      </c>
      <c r="H284" s="4" t="str">
        <f t="shared" si="123"/>
        <v>product 1</v>
      </c>
      <c r="I284" s="5">
        <v>8</v>
      </c>
      <c r="J284" s="5">
        <v>47.92</v>
      </c>
    </row>
    <row r="285" spans="1:10" ht="13.2" x14ac:dyDescent="0.25">
      <c r="A285" s="3">
        <v>45331</v>
      </c>
      <c r="B285" s="4" t="s">
        <v>8</v>
      </c>
      <c r="C285" s="3" t="str">
        <f t="shared" si="119"/>
        <v>cogs</v>
      </c>
      <c r="D285" s="49">
        <v>16.989999999999998</v>
      </c>
      <c r="E285">
        <f t="shared" si="120"/>
        <v>2024</v>
      </c>
      <c r="F285">
        <f t="shared" si="121"/>
        <v>9</v>
      </c>
      <c r="G285">
        <f t="shared" si="122"/>
        <v>2</v>
      </c>
      <c r="H285" s="4" t="str">
        <f t="shared" si="123"/>
        <v>product 2</v>
      </c>
      <c r="I285" s="5">
        <v>8</v>
      </c>
      <c r="J285" s="5">
        <v>135.91999999999999</v>
      </c>
    </row>
    <row r="286" spans="1:10" ht="13.2" x14ac:dyDescent="0.25">
      <c r="A286" s="3">
        <v>45331</v>
      </c>
      <c r="B286" s="4" t="s">
        <v>9</v>
      </c>
      <c r="C286" s="3" t="str">
        <f t="shared" si="119"/>
        <v>cogs</v>
      </c>
      <c r="D286" s="49">
        <v>8.49</v>
      </c>
      <c r="E286">
        <f t="shared" si="120"/>
        <v>2024</v>
      </c>
      <c r="F286">
        <f t="shared" si="121"/>
        <v>9</v>
      </c>
      <c r="G286">
        <f t="shared" si="122"/>
        <v>2</v>
      </c>
      <c r="H286" s="4" t="str">
        <f t="shared" si="123"/>
        <v>product 3</v>
      </c>
      <c r="I286" s="5">
        <v>150</v>
      </c>
      <c r="J286" s="5">
        <v>1273.5</v>
      </c>
    </row>
    <row r="287" spans="1:10" ht="13.2" x14ac:dyDescent="0.25">
      <c r="A287" s="3">
        <v>45331</v>
      </c>
      <c r="B287" s="4" t="s">
        <v>10</v>
      </c>
      <c r="C287" s="3" t="str">
        <f t="shared" si="119"/>
        <v>marketing</v>
      </c>
      <c r="D287" s="50" t="s">
        <v>6</v>
      </c>
      <c r="E287">
        <f t="shared" si="120"/>
        <v>2024</v>
      </c>
      <c r="F287">
        <f t="shared" si="121"/>
        <v>9</v>
      </c>
      <c r="G287">
        <f t="shared" si="122"/>
        <v>2</v>
      </c>
      <c r="H287" s="4" t="str">
        <f t="shared" si="123"/>
        <v>N/A</v>
      </c>
      <c r="I287" s="4" t="s">
        <v>6</v>
      </c>
      <c r="J287" s="5">
        <v>99.990000000000009</v>
      </c>
    </row>
    <row r="288" spans="1:10" ht="13.2" x14ac:dyDescent="0.25">
      <c r="A288" s="3">
        <v>45331</v>
      </c>
      <c r="B288" s="4" t="s">
        <v>11</v>
      </c>
      <c r="C288" s="3" t="str">
        <f t="shared" si="119"/>
        <v>net sales</v>
      </c>
      <c r="D288" s="49">
        <v>9.99</v>
      </c>
      <c r="E288">
        <f t="shared" si="120"/>
        <v>2024</v>
      </c>
      <c r="F288">
        <f t="shared" si="121"/>
        <v>9</v>
      </c>
      <c r="G288">
        <f t="shared" si="122"/>
        <v>2</v>
      </c>
      <c r="H288" s="4" t="str">
        <f t="shared" si="123"/>
        <v>product 1</v>
      </c>
      <c r="I288" s="5">
        <v>8</v>
      </c>
      <c r="J288" s="5">
        <v>79.92</v>
      </c>
    </row>
    <row r="289" spans="1:10" ht="13.2" x14ac:dyDescent="0.25">
      <c r="A289" s="3">
        <v>45331</v>
      </c>
      <c r="B289" s="4" t="s">
        <v>12</v>
      </c>
      <c r="C289" s="3" t="str">
        <f t="shared" si="119"/>
        <v>net sales</v>
      </c>
      <c r="D289" s="49">
        <v>24.99</v>
      </c>
      <c r="E289">
        <f t="shared" si="120"/>
        <v>2024</v>
      </c>
      <c r="F289">
        <f t="shared" si="121"/>
        <v>9</v>
      </c>
      <c r="G289">
        <f t="shared" si="122"/>
        <v>2</v>
      </c>
      <c r="H289" s="4" t="str">
        <f t="shared" si="123"/>
        <v>product 2</v>
      </c>
      <c r="I289" s="5">
        <v>8</v>
      </c>
      <c r="J289" s="5">
        <v>199.92</v>
      </c>
    </row>
    <row r="290" spans="1:10" ht="13.2" x14ac:dyDescent="0.25">
      <c r="A290" s="3">
        <v>45331</v>
      </c>
      <c r="B290" s="4" t="s">
        <v>13</v>
      </c>
      <c r="C290" s="3" t="str">
        <f t="shared" si="119"/>
        <v>net sales</v>
      </c>
      <c r="D290" s="49">
        <v>12.49</v>
      </c>
      <c r="E290">
        <f t="shared" si="120"/>
        <v>2024</v>
      </c>
      <c r="F290">
        <f t="shared" si="121"/>
        <v>9</v>
      </c>
      <c r="G290">
        <f t="shared" si="122"/>
        <v>2</v>
      </c>
      <c r="H290" s="4" t="str">
        <f t="shared" si="123"/>
        <v>product 3</v>
      </c>
      <c r="I290" s="5">
        <v>150</v>
      </c>
      <c r="J290" s="5">
        <v>1873.5</v>
      </c>
    </row>
    <row r="291" spans="1:10" ht="13.2" x14ac:dyDescent="0.25">
      <c r="A291" s="3">
        <v>45332</v>
      </c>
      <c r="B291" s="4" t="s">
        <v>7</v>
      </c>
      <c r="C291" s="3" t="str">
        <f t="shared" si="119"/>
        <v>cogs</v>
      </c>
      <c r="D291" s="49">
        <v>5.99</v>
      </c>
      <c r="E291">
        <f t="shared" si="120"/>
        <v>2024</v>
      </c>
      <c r="F291">
        <f t="shared" si="121"/>
        <v>10</v>
      </c>
      <c r="G291">
        <f t="shared" si="122"/>
        <v>2</v>
      </c>
      <c r="H291" s="4" t="str">
        <f t="shared" si="123"/>
        <v>product 1</v>
      </c>
      <c r="I291" s="5">
        <v>62</v>
      </c>
      <c r="J291" s="5">
        <v>371.38</v>
      </c>
    </row>
    <row r="292" spans="1:10" ht="13.2" x14ac:dyDescent="0.25">
      <c r="A292" s="3">
        <v>45332</v>
      </c>
      <c r="B292" s="4" t="s">
        <v>8</v>
      </c>
      <c r="C292" s="3" t="str">
        <f t="shared" si="119"/>
        <v>cogs</v>
      </c>
      <c r="D292" s="49">
        <v>16.989999999999998</v>
      </c>
      <c r="E292">
        <f t="shared" si="120"/>
        <v>2024</v>
      </c>
      <c r="F292">
        <f t="shared" si="121"/>
        <v>10</v>
      </c>
      <c r="G292">
        <f t="shared" si="122"/>
        <v>2</v>
      </c>
      <c r="H292" s="4" t="str">
        <f t="shared" si="123"/>
        <v>product 2</v>
      </c>
      <c r="I292" s="5">
        <v>5</v>
      </c>
      <c r="J292" s="5">
        <v>84.949999999999989</v>
      </c>
    </row>
    <row r="293" spans="1:10" ht="13.2" x14ac:dyDescent="0.25">
      <c r="A293" s="3">
        <v>45332</v>
      </c>
      <c r="B293" s="4" t="s">
        <v>9</v>
      </c>
      <c r="C293" s="3" t="str">
        <f t="shared" si="119"/>
        <v>cogs</v>
      </c>
      <c r="D293" s="49">
        <v>8.49</v>
      </c>
      <c r="E293">
        <f t="shared" si="120"/>
        <v>2024</v>
      </c>
      <c r="F293">
        <f t="shared" si="121"/>
        <v>10</v>
      </c>
      <c r="G293">
        <f t="shared" si="122"/>
        <v>2</v>
      </c>
      <c r="H293" s="4" t="str">
        <f t="shared" si="123"/>
        <v>product 3</v>
      </c>
      <c r="I293" s="5">
        <v>55</v>
      </c>
      <c r="J293" s="5">
        <v>466.95</v>
      </c>
    </row>
    <row r="294" spans="1:10" ht="13.2" x14ac:dyDescent="0.25">
      <c r="A294" s="3">
        <v>45332</v>
      </c>
      <c r="B294" s="4" t="s">
        <v>10</v>
      </c>
      <c r="C294" s="3" t="str">
        <f t="shared" si="119"/>
        <v>marketing</v>
      </c>
      <c r="D294" s="50" t="s">
        <v>6</v>
      </c>
      <c r="E294">
        <f t="shared" si="120"/>
        <v>2024</v>
      </c>
      <c r="F294">
        <f t="shared" si="121"/>
        <v>10</v>
      </c>
      <c r="G294">
        <f t="shared" si="122"/>
        <v>2</v>
      </c>
      <c r="H294" s="4" t="str">
        <f t="shared" si="123"/>
        <v>N/A</v>
      </c>
      <c r="I294" s="4" t="s">
        <v>6</v>
      </c>
      <c r="J294" s="5">
        <v>100.03</v>
      </c>
    </row>
    <row r="295" spans="1:10" ht="13.2" x14ac:dyDescent="0.25">
      <c r="A295" s="3">
        <v>45332</v>
      </c>
      <c r="B295" s="4" t="s">
        <v>11</v>
      </c>
      <c r="C295" s="3" t="str">
        <f t="shared" si="119"/>
        <v>net sales</v>
      </c>
      <c r="D295" s="49">
        <v>9.99</v>
      </c>
      <c r="E295">
        <f t="shared" si="120"/>
        <v>2024</v>
      </c>
      <c r="F295">
        <f t="shared" si="121"/>
        <v>10</v>
      </c>
      <c r="G295">
        <f t="shared" si="122"/>
        <v>2</v>
      </c>
      <c r="H295" s="4" t="str">
        <f t="shared" si="123"/>
        <v>product 1</v>
      </c>
      <c r="I295" s="5">
        <v>62</v>
      </c>
      <c r="J295" s="5">
        <v>619.38</v>
      </c>
    </row>
    <row r="296" spans="1:10" ht="13.2" x14ac:dyDescent="0.25">
      <c r="A296" s="3">
        <v>45332</v>
      </c>
      <c r="B296" s="4" t="s">
        <v>12</v>
      </c>
      <c r="C296" s="3" t="str">
        <f t="shared" si="119"/>
        <v>net sales</v>
      </c>
      <c r="D296" s="49">
        <v>24.99</v>
      </c>
      <c r="E296">
        <f t="shared" si="120"/>
        <v>2024</v>
      </c>
      <c r="F296">
        <f t="shared" si="121"/>
        <v>10</v>
      </c>
      <c r="G296">
        <f t="shared" si="122"/>
        <v>2</v>
      </c>
      <c r="H296" s="4" t="str">
        <f t="shared" si="123"/>
        <v>product 2</v>
      </c>
      <c r="I296" s="5">
        <v>5</v>
      </c>
      <c r="J296" s="5">
        <v>124.94999999999999</v>
      </c>
    </row>
    <row r="297" spans="1:10" ht="13.2" x14ac:dyDescent="0.25">
      <c r="A297" s="3">
        <v>45332</v>
      </c>
      <c r="B297" s="4" t="s">
        <v>13</v>
      </c>
      <c r="C297" s="3" t="str">
        <f t="shared" si="119"/>
        <v>net sales</v>
      </c>
      <c r="D297" s="49">
        <v>12.49</v>
      </c>
      <c r="E297">
        <f t="shared" si="120"/>
        <v>2024</v>
      </c>
      <c r="F297">
        <f t="shared" si="121"/>
        <v>10</v>
      </c>
      <c r="G297">
        <f t="shared" si="122"/>
        <v>2</v>
      </c>
      <c r="H297" s="4" t="str">
        <f t="shared" si="123"/>
        <v>product 3</v>
      </c>
      <c r="I297" s="5">
        <v>55</v>
      </c>
      <c r="J297" s="5">
        <v>686.95</v>
      </c>
    </row>
    <row r="298" spans="1:10" ht="13.2" x14ac:dyDescent="0.25">
      <c r="A298" s="3">
        <v>45333</v>
      </c>
      <c r="B298" s="4" t="s">
        <v>7</v>
      </c>
      <c r="C298" s="3" t="str">
        <f t="shared" si="119"/>
        <v>cogs</v>
      </c>
      <c r="D298" s="49">
        <v>5.99</v>
      </c>
      <c r="E298">
        <f t="shared" si="120"/>
        <v>2024</v>
      </c>
      <c r="F298">
        <f t="shared" si="121"/>
        <v>11</v>
      </c>
      <c r="G298">
        <f t="shared" si="122"/>
        <v>2</v>
      </c>
      <c r="H298" s="4" t="str">
        <f t="shared" si="123"/>
        <v>product 1</v>
      </c>
      <c r="I298" s="5">
        <v>75</v>
      </c>
      <c r="J298" s="5">
        <v>449.25</v>
      </c>
    </row>
    <row r="299" spans="1:10" ht="13.2" x14ac:dyDescent="0.25">
      <c r="A299" s="3">
        <v>45333</v>
      </c>
      <c r="B299" s="4" t="s">
        <v>8</v>
      </c>
      <c r="C299" s="3" t="str">
        <f t="shared" si="119"/>
        <v>cogs</v>
      </c>
      <c r="D299" s="49">
        <v>16.989999999999998</v>
      </c>
      <c r="E299">
        <f t="shared" si="120"/>
        <v>2024</v>
      </c>
      <c r="F299">
        <f t="shared" si="121"/>
        <v>11</v>
      </c>
      <c r="G299">
        <f t="shared" si="122"/>
        <v>2</v>
      </c>
      <c r="H299" s="4" t="str">
        <f t="shared" si="123"/>
        <v>product 2</v>
      </c>
      <c r="I299" s="5">
        <v>0</v>
      </c>
      <c r="J299" s="4">
        <v>0</v>
      </c>
    </row>
    <row r="300" spans="1:10" ht="13.2" x14ac:dyDescent="0.25">
      <c r="A300" s="3">
        <v>45333</v>
      </c>
      <c r="B300" s="4" t="s">
        <v>9</v>
      </c>
      <c r="C300" s="3" t="str">
        <f t="shared" si="119"/>
        <v>cogs</v>
      </c>
      <c r="D300" s="49">
        <v>8.49</v>
      </c>
      <c r="E300">
        <f t="shared" si="120"/>
        <v>2024</v>
      </c>
      <c r="F300">
        <f t="shared" si="121"/>
        <v>11</v>
      </c>
      <c r="G300">
        <f t="shared" si="122"/>
        <v>2</v>
      </c>
      <c r="H300" s="4" t="str">
        <f t="shared" si="123"/>
        <v>product 3</v>
      </c>
      <c r="I300" s="5">
        <v>237</v>
      </c>
      <c r="J300" s="5">
        <v>2012.13</v>
      </c>
    </row>
    <row r="301" spans="1:10" ht="13.2" x14ac:dyDescent="0.25">
      <c r="A301" s="3">
        <v>45333</v>
      </c>
      <c r="B301" s="4" t="s">
        <v>10</v>
      </c>
      <c r="C301" s="3" t="str">
        <f t="shared" si="119"/>
        <v>marketing</v>
      </c>
      <c r="D301" s="50" t="s">
        <v>6</v>
      </c>
      <c r="E301">
        <f t="shared" si="120"/>
        <v>2024</v>
      </c>
      <c r="F301">
        <f t="shared" si="121"/>
        <v>11</v>
      </c>
      <c r="G301">
        <f t="shared" si="122"/>
        <v>2</v>
      </c>
      <c r="H301" s="4" t="str">
        <f t="shared" si="123"/>
        <v>N/A</v>
      </c>
      <c r="I301" s="4" t="s">
        <v>6</v>
      </c>
      <c r="J301" s="5">
        <v>100.03</v>
      </c>
    </row>
    <row r="302" spans="1:10" ht="13.2" x14ac:dyDescent="0.25">
      <c r="A302" s="3">
        <v>45333</v>
      </c>
      <c r="B302" s="4" t="s">
        <v>11</v>
      </c>
      <c r="C302" s="3" t="str">
        <f t="shared" si="119"/>
        <v>net sales</v>
      </c>
      <c r="D302" s="49">
        <v>9.99</v>
      </c>
      <c r="E302">
        <f t="shared" si="120"/>
        <v>2024</v>
      </c>
      <c r="F302">
        <f t="shared" si="121"/>
        <v>11</v>
      </c>
      <c r="G302">
        <f t="shared" si="122"/>
        <v>2</v>
      </c>
      <c r="H302" s="4" t="str">
        <f t="shared" si="123"/>
        <v>product 1</v>
      </c>
      <c r="I302" s="5">
        <v>75</v>
      </c>
      <c r="J302" s="5">
        <v>749.25</v>
      </c>
    </row>
    <row r="303" spans="1:10" ht="13.2" x14ac:dyDescent="0.25">
      <c r="A303" s="3">
        <v>45333</v>
      </c>
      <c r="B303" s="4" t="s">
        <v>12</v>
      </c>
      <c r="C303" s="3" t="str">
        <f t="shared" si="119"/>
        <v>net sales</v>
      </c>
      <c r="D303" s="49">
        <v>24.99</v>
      </c>
      <c r="E303">
        <f t="shared" si="120"/>
        <v>2024</v>
      </c>
      <c r="F303">
        <f t="shared" si="121"/>
        <v>11</v>
      </c>
      <c r="G303">
        <f t="shared" si="122"/>
        <v>2</v>
      </c>
      <c r="H303" s="4" t="str">
        <f t="shared" si="123"/>
        <v>product 2</v>
      </c>
      <c r="I303" s="5">
        <v>0</v>
      </c>
      <c r="J303" s="4">
        <v>0</v>
      </c>
    </row>
    <row r="304" spans="1:10" ht="13.2" x14ac:dyDescent="0.25">
      <c r="A304" s="3">
        <v>45333</v>
      </c>
      <c r="B304" s="4" t="s">
        <v>13</v>
      </c>
      <c r="C304" s="3" t="str">
        <f t="shared" si="119"/>
        <v>net sales</v>
      </c>
      <c r="D304" s="49">
        <v>12.49</v>
      </c>
      <c r="E304">
        <f t="shared" si="120"/>
        <v>2024</v>
      </c>
      <c r="F304">
        <f t="shared" si="121"/>
        <v>11</v>
      </c>
      <c r="G304">
        <f t="shared" si="122"/>
        <v>2</v>
      </c>
      <c r="H304" s="4" t="str">
        <f t="shared" si="123"/>
        <v>product 3</v>
      </c>
      <c r="I304" s="5">
        <v>237</v>
      </c>
      <c r="J304" s="5">
        <v>2960.13</v>
      </c>
    </row>
    <row r="305" spans="1:10" ht="13.2" x14ac:dyDescent="0.25">
      <c r="A305" s="3">
        <v>45334</v>
      </c>
      <c r="B305" s="4" t="s">
        <v>7</v>
      </c>
      <c r="C305" s="3" t="str">
        <f t="shared" si="119"/>
        <v>cogs</v>
      </c>
      <c r="D305" s="49">
        <v>5.99</v>
      </c>
      <c r="E305">
        <f t="shared" si="120"/>
        <v>2024</v>
      </c>
      <c r="F305">
        <f t="shared" si="121"/>
        <v>12</v>
      </c>
      <c r="G305">
        <f t="shared" si="122"/>
        <v>2</v>
      </c>
      <c r="H305" s="4" t="str">
        <f t="shared" si="123"/>
        <v>product 1</v>
      </c>
      <c r="I305" s="5">
        <v>74</v>
      </c>
      <c r="J305" s="5">
        <v>443.26</v>
      </c>
    </row>
    <row r="306" spans="1:10" ht="13.2" x14ac:dyDescent="0.25">
      <c r="A306" s="3">
        <v>45334</v>
      </c>
      <c r="B306" s="4" t="s">
        <v>8</v>
      </c>
      <c r="C306" s="3" t="str">
        <f t="shared" si="119"/>
        <v>cogs</v>
      </c>
      <c r="D306" s="49">
        <v>16.989999999999998</v>
      </c>
      <c r="E306">
        <f t="shared" si="120"/>
        <v>2024</v>
      </c>
      <c r="F306">
        <f t="shared" si="121"/>
        <v>12</v>
      </c>
      <c r="G306">
        <f t="shared" si="122"/>
        <v>2</v>
      </c>
      <c r="H306" s="4" t="str">
        <f t="shared" si="123"/>
        <v>product 2</v>
      </c>
      <c r="I306" s="5">
        <v>1</v>
      </c>
      <c r="J306" s="5">
        <v>16.989999999999998</v>
      </c>
    </row>
    <row r="307" spans="1:10" ht="13.2" x14ac:dyDescent="0.25">
      <c r="A307" s="3">
        <v>45334</v>
      </c>
      <c r="B307" s="4" t="s">
        <v>9</v>
      </c>
      <c r="C307" s="3" t="str">
        <f t="shared" si="119"/>
        <v>cogs</v>
      </c>
      <c r="D307" s="49">
        <v>8.49</v>
      </c>
      <c r="E307">
        <f t="shared" si="120"/>
        <v>2024</v>
      </c>
      <c r="F307">
        <f t="shared" si="121"/>
        <v>12</v>
      </c>
      <c r="G307">
        <f t="shared" si="122"/>
        <v>2</v>
      </c>
      <c r="H307" s="4" t="str">
        <f t="shared" si="123"/>
        <v>product 3</v>
      </c>
      <c r="I307" s="5">
        <v>18</v>
      </c>
      <c r="J307" s="5">
        <v>152.82</v>
      </c>
    </row>
    <row r="308" spans="1:10" ht="13.2" x14ac:dyDescent="0.25">
      <c r="A308" s="3">
        <v>45334</v>
      </c>
      <c r="B308" s="4" t="s">
        <v>10</v>
      </c>
      <c r="C308" s="3" t="str">
        <f t="shared" si="119"/>
        <v>marketing</v>
      </c>
      <c r="D308" s="50" t="s">
        <v>6</v>
      </c>
      <c r="E308">
        <f t="shared" si="120"/>
        <v>2024</v>
      </c>
      <c r="F308">
        <f t="shared" si="121"/>
        <v>12</v>
      </c>
      <c r="G308">
        <f t="shared" si="122"/>
        <v>2</v>
      </c>
      <c r="H308" s="4" t="str">
        <f t="shared" si="123"/>
        <v>N/A</v>
      </c>
      <c r="I308" s="4" t="s">
        <v>6</v>
      </c>
      <c r="J308" s="5">
        <v>99.91</v>
      </c>
    </row>
    <row r="309" spans="1:10" ht="13.2" x14ac:dyDescent="0.25">
      <c r="A309" s="3">
        <v>45334</v>
      </c>
      <c r="B309" s="4" t="s">
        <v>11</v>
      </c>
      <c r="C309" s="3" t="str">
        <f t="shared" si="119"/>
        <v>net sales</v>
      </c>
      <c r="D309" s="49">
        <v>9.99</v>
      </c>
      <c r="E309">
        <f t="shared" si="120"/>
        <v>2024</v>
      </c>
      <c r="F309">
        <f t="shared" si="121"/>
        <v>12</v>
      </c>
      <c r="G309">
        <f t="shared" si="122"/>
        <v>2</v>
      </c>
      <c r="H309" s="4" t="str">
        <f t="shared" si="123"/>
        <v>product 1</v>
      </c>
      <c r="I309" s="5">
        <v>74</v>
      </c>
      <c r="J309" s="5">
        <v>739.26</v>
      </c>
    </row>
    <row r="310" spans="1:10" ht="13.2" x14ac:dyDescent="0.25">
      <c r="A310" s="3">
        <v>45334</v>
      </c>
      <c r="B310" s="4" t="s">
        <v>12</v>
      </c>
      <c r="C310" s="3" t="str">
        <f t="shared" si="119"/>
        <v>net sales</v>
      </c>
      <c r="D310" s="49">
        <v>24.99</v>
      </c>
      <c r="E310">
        <f t="shared" si="120"/>
        <v>2024</v>
      </c>
      <c r="F310">
        <f t="shared" si="121"/>
        <v>12</v>
      </c>
      <c r="G310">
        <f t="shared" si="122"/>
        <v>2</v>
      </c>
      <c r="H310" s="4" t="str">
        <f t="shared" si="123"/>
        <v>product 2</v>
      </c>
      <c r="I310" s="5">
        <v>1</v>
      </c>
      <c r="J310" s="5">
        <v>24.99</v>
      </c>
    </row>
    <row r="311" spans="1:10" ht="13.2" x14ac:dyDescent="0.25">
      <c r="A311" s="3">
        <v>45334</v>
      </c>
      <c r="B311" s="4" t="s">
        <v>13</v>
      </c>
      <c r="C311" s="3" t="str">
        <f t="shared" si="119"/>
        <v>net sales</v>
      </c>
      <c r="D311" s="49">
        <v>12.49</v>
      </c>
      <c r="E311">
        <f t="shared" si="120"/>
        <v>2024</v>
      </c>
      <c r="F311">
        <f t="shared" si="121"/>
        <v>12</v>
      </c>
      <c r="G311">
        <f t="shared" si="122"/>
        <v>2</v>
      </c>
      <c r="H311" s="4" t="str">
        <f t="shared" si="123"/>
        <v>product 3</v>
      </c>
      <c r="I311" s="5">
        <v>18</v>
      </c>
      <c r="J311" s="5">
        <v>224.82</v>
      </c>
    </row>
    <row r="312" spans="1:10" ht="13.2" x14ac:dyDescent="0.25">
      <c r="A312" s="3">
        <v>45335</v>
      </c>
      <c r="B312" s="4" t="s">
        <v>7</v>
      </c>
      <c r="C312" s="3" t="str">
        <f t="shared" si="119"/>
        <v>cogs</v>
      </c>
      <c r="D312" s="49">
        <v>5.99</v>
      </c>
      <c r="E312">
        <f t="shared" si="120"/>
        <v>2024</v>
      </c>
      <c r="F312">
        <f t="shared" si="121"/>
        <v>13</v>
      </c>
      <c r="G312">
        <f t="shared" si="122"/>
        <v>2</v>
      </c>
      <c r="H312" s="4" t="str">
        <f t="shared" si="123"/>
        <v>product 1</v>
      </c>
      <c r="I312" s="5">
        <v>7</v>
      </c>
      <c r="J312" s="5">
        <v>41.93</v>
      </c>
    </row>
    <row r="313" spans="1:10" ht="13.2" x14ac:dyDescent="0.25">
      <c r="A313" s="3">
        <v>45335</v>
      </c>
      <c r="B313" s="4" t="s">
        <v>8</v>
      </c>
      <c r="C313" s="3" t="str">
        <f t="shared" si="119"/>
        <v>cogs</v>
      </c>
      <c r="D313" s="49">
        <v>16.989999999999998</v>
      </c>
      <c r="E313">
        <f t="shared" si="120"/>
        <v>2024</v>
      </c>
      <c r="F313">
        <f t="shared" si="121"/>
        <v>13</v>
      </c>
      <c r="G313">
        <f t="shared" si="122"/>
        <v>2</v>
      </c>
      <c r="H313" s="4" t="str">
        <f t="shared" si="123"/>
        <v>product 2</v>
      </c>
      <c r="I313" s="5">
        <v>1</v>
      </c>
      <c r="J313" s="5">
        <v>16.989999999999998</v>
      </c>
    </row>
    <row r="314" spans="1:10" ht="13.2" x14ac:dyDescent="0.25">
      <c r="A314" s="3">
        <v>45335</v>
      </c>
      <c r="B314" s="4" t="s">
        <v>9</v>
      </c>
      <c r="C314" s="3" t="str">
        <f t="shared" si="119"/>
        <v>cogs</v>
      </c>
      <c r="D314" s="49">
        <v>8.49</v>
      </c>
      <c r="E314">
        <f t="shared" si="120"/>
        <v>2024</v>
      </c>
      <c r="F314">
        <f t="shared" si="121"/>
        <v>13</v>
      </c>
      <c r="G314">
        <f t="shared" si="122"/>
        <v>2</v>
      </c>
      <c r="H314" s="4" t="str">
        <f t="shared" si="123"/>
        <v>product 3</v>
      </c>
      <c r="I314" s="5">
        <v>126</v>
      </c>
      <c r="J314" s="5">
        <v>1069.74</v>
      </c>
    </row>
    <row r="315" spans="1:10" ht="13.2" x14ac:dyDescent="0.25">
      <c r="A315" s="3">
        <v>45335</v>
      </c>
      <c r="B315" s="4" t="s">
        <v>10</v>
      </c>
      <c r="C315" s="3" t="str">
        <f t="shared" si="119"/>
        <v>marketing</v>
      </c>
      <c r="D315" s="50" t="s">
        <v>6</v>
      </c>
      <c r="E315">
        <f t="shared" si="120"/>
        <v>2024</v>
      </c>
      <c r="F315">
        <f t="shared" si="121"/>
        <v>13</v>
      </c>
      <c r="G315">
        <f t="shared" si="122"/>
        <v>2</v>
      </c>
      <c r="H315" s="4" t="str">
        <f t="shared" si="123"/>
        <v>N/A</v>
      </c>
      <c r="I315" s="4" t="s">
        <v>6</v>
      </c>
      <c r="J315" s="5">
        <v>100.04</v>
      </c>
    </row>
    <row r="316" spans="1:10" ht="13.2" x14ac:dyDescent="0.25">
      <c r="A316" s="3">
        <v>45335</v>
      </c>
      <c r="B316" s="4" t="s">
        <v>11</v>
      </c>
      <c r="C316" s="3" t="str">
        <f t="shared" si="119"/>
        <v>net sales</v>
      </c>
      <c r="D316" s="49">
        <v>9.99</v>
      </c>
      <c r="E316">
        <f t="shared" si="120"/>
        <v>2024</v>
      </c>
      <c r="F316">
        <f t="shared" si="121"/>
        <v>13</v>
      </c>
      <c r="G316">
        <f t="shared" si="122"/>
        <v>2</v>
      </c>
      <c r="H316" s="4" t="str">
        <f t="shared" si="123"/>
        <v>product 1</v>
      </c>
      <c r="I316" s="5">
        <v>7</v>
      </c>
      <c r="J316" s="5">
        <v>69.930000000000007</v>
      </c>
    </row>
    <row r="317" spans="1:10" ht="13.2" x14ac:dyDescent="0.25">
      <c r="A317" s="3">
        <v>45335</v>
      </c>
      <c r="B317" s="4" t="s">
        <v>12</v>
      </c>
      <c r="C317" s="3" t="str">
        <f t="shared" si="119"/>
        <v>net sales</v>
      </c>
      <c r="D317" s="49">
        <v>24.99</v>
      </c>
      <c r="E317">
        <f t="shared" si="120"/>
        <v>2024</v>
      </c>
      <c r="F317">
        <f t="shared" si="121"/>
        <v>13</v>
      </c>
      <c r="G317">
        <f t="shared" si="122"/>
        <v>2</v>
      </c>
      <c r="H317" s="4" t="str">
        <f t="shared" si="123"/>
        <v>product 2</v>
      </c>
      <c r="I317" s="5">
        <v>1</v>
      </c>
      <c r="J317" s="5">
        <v>24.99</v>
      </c>
    </row>
    <row r="318" spans="1:10" ht="13.2" x14ac:dyDescent="0.25">
      <c r="A318" s="3">
        <v>45335</v>
      </c>
      <c r="B318" s="4" t="s">
        <v>13</v>
      </c>
      <c r="C318" s="3" t="str">
        <f t="shared" si="119"/>
        <v>net sales</v>
      </c>
      <c r="D318" s="49">
        <v>12.49</v>
      </c>
      <c r="E318">
        <f t="shared" si="120"/>
        <v>2024</v>
      </c>
      <c r="F318">
        <f t="shared" si="121"/>
        <v>13</v>
      </c>
      <c r="G318">
        <f t="shared" si="122"/>
        <v>2</v>
      </c>
      <c r="H318" s="4" t="str">
        <f t="shared" si="123"/>
        <v>product 3</v>
      </c>
      <c r="I318" s="5">
        <v>126</v>
      </c>
      <c r="J318" s="5">
        <v>1573.74</v>
      </c>
    </row>
    <row r="319" spans="1:10" ht="13.2" x14ac:dyDescent="0.25">
      <c r="A319" s="3">
        <v>45336</v>
      </c>
      <c r="B319" s="4" t="s">
        <v>7</v>
      </c>
      <c r="C319" s="3" t="str">
        <f t="shared" si="119"/>
        <v>cogs</v>
      </c>
      <c r="D319" s="49">
        <v>5.99</v>
      </c>
      <c r="E319">
        <f t="shared" si="120"/>
        <v>2024</v>
      </c>
      <c r="F319">
        <f t="shared" si="121"/>
        <v>14</v>
      </c>
      <c r="G319">
        <f t="shared" si="122"/>
        <v>2</v>
      </c>
      <c r="H319" s="4" t="str">
        <f t="shared" si="123"/>
        <v>product 1</v>
      </c>
      <c r="I319" s="5">
        <v>56</v>
      </c>
      <c r="J319" s="5">
        <v>335.44</v>
      </c>
    </row>
    <row r="320" spans="1:10" ht="13.2" x14ac:dyDescent="0.25">
      <c r="A320" s="3">
        <v>45336</v>
      </c>
      <c r="B320" s="4" t="s">
        <v>8</v>
      </c>
      <c r="C320" s="3" t="str">
        <f t="shared" si="119"/>
        <v>cogs</v>
      </c>
      <c r="D320" s="49">
        <v>16.989999999999998</v>
      </c>
      <c r="E320">
        <f t="shared" si="120"/>
        <v>2024</v>
      </c>
      <c r="F320">
        <f t="shared" si="121"/>
        <v>14</v>
      </c>
      <c r="G320">
        <f t="shared" si="122"/>
        <v>2</v>
      </c>
      <c r="H320" s="4" t="str">
        <f t="shared" si="123"/>
        <v>product 2</v>
      </c>
      <c r="I320" s="5">
        <v>7</v>
      </c>
      <c r="J320" s="5">
        <v>118.92999999999999</v>
      </c>
    </row>
    <row r="321" spans="1:10" ht="13.2" x14ac:dyDescent="0.25">
      <c r="A321" s="3">
        <v>45336</v>
      </c>
      <c r="B321" s="4" t="s">
        <v>9</v>
      </c>
      <c r="C321" s="3" t="str">
        <f t="shared" si="119"/>
        <v>cogs</v>
      </c>
      <c r="D321" s="49">
        <v>8.49</v>
      </c>
      <c r="E321">
        <f t="shared" si="120"/>
        <v>2024</v>
      </c>
      <c r="F321">
        <f t="shared" si="121"/>
        <v>14</v>
      </c>
      <c r="G321">
        <f t="shared" si="122"/>
        <v>2</v>
      </c>
      <c r="H321" s="4" t="str">
        <f t="shared" si="123"/>
        <v>product 3</v>
      </c>
      <c r="I321" s="5">
        <v>225</v>
      </c>
      <c r="J321" s="5">
        <v>1910.25</v>
      </c>
    </row>
    <row r="322" spans="1:10" ht="13.2" x14ac:dyDescent="0.25">
      <c r="A322" s="3">
        <v>45336</v>
      </c>
      <c r="B322" s="4" t="s">
        <v>10</v>
      </c>
      <c r="C322" s="3" t="str">
        <f t="shared" ref="C322:C385" si="124">IFERROR(LEFT(B322, FIND(":", B322) -1),B322)</f>
        <v>marketing</v>
      </c>
      <c r="D322" s="50" t="s">
        <v>6</v>
      </c>
      <c r="E322">
        <f t="shared" ref="E322:E385" si="125">YEAR(A322)</f>
        <v>2024</v>
      </c>
      <c r="F322">
        <f t="shared" ref="F322:F385" si="126">DAY(A322)</f>
        <v>14</v>
      </c>
      <c r="G322">
        <f t="shared" ref="G322:G385" si="127">MONTH(A322)</f>
        <v>2</v>
      </c>
      <c r="H322" s="4" t="str">
        <f t="shared" si="123"/>
        <v>N/A</v>
      </c>
      <c r="I322" s="4" t="s">
        <v>6</v>
      </c>
      <c r="J322" s="5">
        <v>99.92</v>
      </c>
    </row>
    <row r="323" spans="1:10" ht="13.2" x14ac:dyDescent="0.25">
      <c r="A323" s="3">
        <v>45336</v>
      </c>
      <c r="B323" s="4" t="s">
        <v>11</v>
      </c>
      <c r="C323" s="3" t="str">
        <f t="shared" si="124"/>
        <v>net sales</v>
      </c>
      <c r="D323" s="49">
        <v>9.99</v>
      </c>
      <c r="E323">
        <f t="shared" si="125"/>
        <v>2024</v>
      </c>
      <c r="F323">
        <f t="shared" si="126"/>
        <v>14</v>
      </c>
      <c r="G323">
        <f t="shared" si="127"/>
        <v>2</v>
      </c>
      <c r="H323" s="4" t="str">
        <f t="shared" ref="H323:H386" si="128">IFERROR(RIGHT(B323, LEN(B323) - FIND(":", B323)),"N/A")</f>
        <v>product 1</v>
      </c>
      <c r="I323" s="5">
        <v>56</v>
      </c>
      <c r="J323" s="5">
        <v>559.44000000000005</v>
      </c>
    </row>
    <row r="324" spans="1:10" ht="13.2" x14ac:dyDescent="0.25">
      <c r="A324" s="3">
        <v>45336</v>
      </c>
      <c r="B324" s="4" t="s">
        <v>12</v>
      </c>
      <c r="C324" s="3" t="str">
        <f t="shared" si="124"/>
        <v>net sales</v>
      </c>
      <c r="D324" s="49">
        <v>24.99</v>
      </c>
      <c r="E324">
        <f t="shared" si="125"/>
        <v>2024</v>
      </c>
      <c r="F324">
        <f t="shared" si="126"/>
        <v>14</v>
      </c>
      <c r="G324">
        <f t="shared" si="127"/>
        <v>2</v>
      </c>
      <c r="H324" s="4" t="str">
        <f t="shared" si="128"/>
        <v>product 2</v>
      </c>
      <c r="I324" s="5">
        <v>7</v>
      </c>
      <c r="J324" s="5">
        <v>174.92999999999998</v>
      </c>
    </row>
    <row r="325" spans="1:10" ht="13.2" x14ac:dyDescent="0.25">
      <c r="A325" s="3">
        <v>45336</v>
      </c>
      <c r="B325" s="4" t="s">
        <v>13</v>
      </c>
      <c r="C325" s="3" t="str">
        <f t="shared" si="124"/>
        <v>net sales</v>
      </c>
      <c r="D325" s="49">
        <v>12.49</v>
      </c>
      <c r="E325">
        <f t="shared" si="125"/>
        <v>2024</v>
      </c>
      <c r="F325">
        <f t="shared" si="126"/>
        <v>14</v>
      </c>
      <c r="G325">
        <f t="shared" si="127"/>
        <v>2</v>
      </c>
      <c r="H325" s="4" t="str">
        <f t="shared" si="128"/>
        <v>product 3</v>
      </c>
      <c r="I325" s="5">
        <v>225</v>
      </c>
      <c r="J325" s="5">
        <v>2810.25</v>
      </c>
    </row>
    <row r="326" spans="1:10" ht="13.2" x14ac:dyDescent="0.25">
      <c r="A326" s="3">
        <v>45337</v>
      </c>
      <c r="B326" s="4" t="s">
        <v>7</v>
      </c>
      <c r="C326" s="3" t="str">
        <f t="shared" si="124"/>
        <v>cogs</v>
      </c>
      <c r="D326" s="49">
        <v>5.99</v>
      </c>
      <c r="E326">
        <f t="shared" si="125"/>
        <v>2024</v>
      </c>
      <c r="F326">
        <f t="shared" si="126"/>
        <v>15</v>
      </c>
      <c r="G326">
        <f t="shared" si="127"/>
        <v>2</v>
      </c>
      <c r="H326" s="4" t="str">
        <f t="shared" si="128"/>
        <v>product 1</v>
      </c>
      <c r="I326" s="5">
        <v>63</v>
      </c>
      <c r="J326" s="5">
        <v>377.37</v>
      </c>
    </row>
    <row r="327" spans="1:10" ht="13.2" x14ac:dyDescent="0.25">
      <c r="A327" s="3">
        <v>45337</v>
      </c>
      <c r="B327" s="4" t="s">
        <v>8</v>
      </c>
      <c r="C327" s="3" t="str">
        <f t="shared" si="124"/>
        <v>cogs</v>
      </c>
      <c r="D327" s="49">
        <v>16.989999999999998</v>
      </c>
      <c r="E327">
        <f t="shared" si="125"/>
        <v>2024</v>
      </c>
      <c r="F327">
        <f t="shared" si="126"/>
        <v>15</v>
      </c>
      <c r="G327">
        <f t="shared" si="127"/>
        <v>2</v>
      </c>
      <c r="H327" s="4" t="str">
        <f t="shared" si="128"/>
        <v>product 2</v>
      </c>
      <c r="I327" s="5">
        <v>2</v>
      </c>
      <c r="J327" s="5">
        <v>33.979999999999997</v>
      </c>
    </row>
    <row r="328" spans="1:10" ht="13.2" x14ac:dyDescent="0.25">
      <c r="A328" s="3">
        <v>45337</v>
      </c>
      <c r="B328" s="4" t="s">
        <v>9</v>
      </c>
      <c r="C328" s="3" t="str">
        <f t="shared" si="124"/>
        <v>cogs</v>
      </c>
      <c r="D328" s="49">
        <v>8.49</v>
      </c>
      <c r="E328">
        <f t="shared" si="125"/>
        <v>2024</v>
      </c>
      <c r="F328">
        <f t="shared" si="126"/>
        <v>15</v>
      </c>
      <c r="G328">
        <f t="shared" si="127"/>
        <v>2</v>
      </c>
      <c r="H328" s="4" t="str">
        <f t="shared" si="128"/>
        <v>product 3</v>
      </c>
      <c r="I328" s="5">
        <v>43</v>
      </c>
      <c r="J328" s="5">
        <v>365.07</v>
      </c>
    </row>
    <row r="329" spans="1:10" ht="13.2" x14ac:dyDescent="0.25">
      <c r="A329" s="3">
        <v>45337</v>
      </c>
      <c r="B329" s="4" t="s">
        <v>16</v>
      </c>
      <c r="C329" s="3" t="str">
        <f t="shared" si="124"/>
        <v>interest</v>
      </c>
      <c r="D329" s="50" t="s">
        <v>6</v>
      </c>
      <c r="E329">
        <f t="shared" si="125"/>
        <v>2024</v>
      </c>
      <c r="F329">
        <f t="shared" si="126"/>
        <v>15</v>
      </c>
      <c r="G329">
        <f t="shared" si="127"/>
        <v>2</v>
      </c>
      <c r="H329" s="4" t="str">
        <f t="shared" si="128"/>
        <v>N/A</v>
      </c>
      <c r="I329" s="4" t="s">
        <v>6</v>
      </c>
      <c r="J329" s="5">
        <v>1242.56</v>
      </c>
    </row>
    <row r="330" spans="1:10" ht="13.2" x14ac:dyDescent="0.25">
      <c r="A330" s="3">
        <v>45337</v>
      </c>
      <c r="B330" s="4" t="s">
        <v>10</v>
      </c>
      <c r="C330" s="3" t="str">
        <f t="shared" si="124"/>
        <v>marketing</v>
      </c>
      <c r="D330" s="50" t="s">
        <v>6</v>
      </c>
      <c r="E330">
        <f t="shared" si="125"/>
        <v>2024</v>
      </c>
      <c r="F330">
        <f t="shared" si="126"/>
        <v>15</v>
      </c>
      <c r="G330">
        <f t="shared" si="127"/>
        <v>2</v>
      </c>
      <c r="H330" s="4" t="str">
        <f t="shared" si="128"/>
        <v>N/A</v>
      </c>
      <c r="I330" s="4" t="s">
        <v>6</v>
      </c>
      <c r="J330" s="5">
        <v>99.91</v>
      </c>
    </row>
    <row r="331" spans="1:10" ht="13.2" x14ac:dyDescent="0.25">
      <c r="A331" s="3">
        <v>45337</v>
      </c>
      <c r="B331" s="4" t="s">
        <v>11</v>
      </c>
      <c r="C331" s="3" t="str">
        <f t="shared" si="124"/>
        <v>net sales</v>
      </c>
      <c r="D331" s="49">
        <v>9.99</v>
      </c>
      <c r="E331">
        <f t="shared" si="125"/>
        <v>2024</v>
      </c>
      <c r="F331">
        <f t="shared" si="126"/>
        <v>15</v>
      </c>
      <c r="G331">
        <f t="shared" si="127"/>
        <v>2</v>
      </c>
      <c r="H331" s="4" t="str">
        <f t="shared" si="128"/>
        <v>product 1</v>
      </c>
      <c r="I331" s="5">
        <v>63</v>
      </c>
      <c r="J331" s="5">
        <v>629.37</v>
      </c>
    </row>
    <row r="332" spans="1:10" ht="13.2" x14ac:dyDescent="0.25">
      <c r="A332" s="3">
        <v>45337</v>
      </c>
      <c r="B332" s="4" t="s">
        <v>12</v>
      </c>
      <c r="C332" s="3" t="str">
        <f t="shared" si="124"/>
        <v>net sales</v>
      </c>
      <c r="D332" s="49">
        <v>24.99</v>
      </c>
      <c r="E332">
        <f t="shared" si="125"/>
        <v>2024</v>
      </c>
      <c r="F332">
        <f t="shared" si="126"/>
        <v>15</v>
      </c>
      <c r="G332">
        <f t="shared" si="127"/>
        <v>2</v>
      </c>
      <c r="H332" s="4" t="str">
        <f t="shared" si="128"/>
        <v>product 2</v>
      </c>
      <c r="I332" s="5">
        <v>2</v>
      </c>
      <c r="J332" s="5">
        <v>49.98</v>
      </c>
    </row>
    <row r="333" spans="1:10" ht="13.2" x14ac:dyDescent="0.25">
      <c r="A333" s="3">
        <v>45337</v>
      </c>
      <c r="B333" s="4" t="s">
        <v>13</v>
      </c>
      <c r="C333" s="3" t="str">
        <f t="shared" si="124"/>
        <v>net sales</v>
      </c>
      <c r="D333" s="49">
        <v>12.49</v>
      </c>
      <c r="E333">
        <f t="shared" si="125"/>
        <v>2024</v>
      </c>
      <c r="F333">
        <f t="shared" si="126"/>
        <v>15</v>
      </c>
      <c r="G333">
        <f t="shared" si="127"/>
        <v>2</v>
      </c>
      <c r="H333" s="4" t="str">
        <f t="shared" si="128"/>
        <v>product 3</v>
      </c>
      <c r="I333" s="5">
        <v>43</v>
      </c>
      <c r="J333" s="5">
        <v>537.07000000000005</v>
      </c>
    </row>
    <row r="334" spans="1:10" ht="13.2" x14ac:dyDescent="0.25">
      <c r="A334" s="3">
        <v>45337</v>
      </c>
      <c r="B334" s="4" t="s">
        <v>14</v>
      </c>
      <c r="C334" s="3" t="str">
        <f t="shared" si="124"/>
        <v>overhead</v>
      </c>
      <c r="D334" s="50" t="s">
        <v>6</v>
      </c>
      <c r="E334">
        <f t="shared" si="125"/>
        <v>2024</v>
      </c>
      <c r="F334">
        <f t="shared" si="126"/>
        <v>15</v>
      </c>
      <c r="G334">
        <f t="shared" si="127"/>
        <v>2</v>
      </c>
      <c r="H334" s="4" t="str">
        <f t="shared" si="128"/>
        <v>N/A</v>
      </c>
      <c r="I334" s="4" t="s">
        <v>6</v>
      </c>
      <c r="J334" s="5">
        <v>305.56</v>
      </c>
    </row>
    <row r="335" spans="1:10" ht="13.2" x14ac:dyDescent="0.25">
      <c r="A335" s="3">
        <v>45338</v>
      </c>
      <c r="B335" s="4" t="s">
        <v>7</v>
      </c>
      <c r="C335" s="3" t="str">
        <f t="shared" si="124"/>
        <v>cogs</v>
      </c>
      <c r="D335" s="49">
        <v>5.99</v>
      </c>
      <c r="E335">
        <f t="shared" si="125"/>
        <v>2024</v>
      </c>
      <c r="F335">
        <f t="shared" si="126"/>
        <v>16</v>
      </c>
      <c r="G335">
        <f t="shared" si="127"/>
        <v>2</v>
      </c>
      <c r="H335" s="4" t="str">
        <f t="shared" si="128"/>
        <v>product 1</v>
      </c>
      <c r="I335" s="5">
        <v>23</v>
      </c>
      <c r="J335" s="5">
        <v>137.77000000000001</v>
      </c>
    </row>
    <row r="336" spans="1:10" ht="13.2" x14ac:dyDescent="0.25">
      <c r="A336" s="3">
        <v>45338</v>
      </c>
      <c r="B336" s="4" t="s">
        <v>8</v>
      </c>
      <c r="C336" s="3" t="str">
        <f t="shared" si="124"/>
        <v>cogs</v>
      </c>
      <c r="D336" s="49">
        <v>16.989999999999998</v>
      </c>
      <c r="E336">
        <f t="shared" si="125"/>
        <v>2024</v>
      </c>
      <c r="F336">
        <f t="shared" si="126"/>
        <v>16</v>
      </c>
      <c r="G336">
        <f t="shared" si="127"/>
        <v>2</v>
      </c>
      <c r="H336" s="4" t="str">
        <f t="shared" si="128"/>
        <v>product 2</v>
      </c>
      <c r="I336" s="5">
        <v>5</v>
      </c>
      <c r="J336" s="5">
        <v>84.949999999999989</v>
      </c>
    </row>
    <row r="337" spans="1:10" ht="13.2" x14ac:dyDescent="0.25">
      <c r="A337" s="3">
        <v>45338</v>
      </c>
      <c r="B337" s="4" t="s">
        <v>9</v>
      </c>
      <c r="C337" s="3" t="str">
        <f t="shared" si="124"/>
        <v>cogs</v>
      </c>
      <c r="D337" s="49">
        <v>8.49</v>
      </c>
      <c r="E337">
        <f t="shared" si="125"/>
        <v>2024</v>
      </c>
      <c r="F337">
        <f t="shared" si="126"/>
        <v>16</v>
      </c>
      <c r="G337">
        <f t="shared" si="127"/>
        <v>2</v>
      </c>
      <c r="H337" s="4" t="str">
        <f t="shared" si="128"/>
        <v>product 3</v>
      </c>
      <c r="I337" s="5">
        <v>4</v>
      </c>
      <c r="J337" s="5">
        <v>33.96</v>
      </c>
    </row>
    <row r="338" spans="1:10" ht="13.2" x14ac:dyDescent="0.25">
      <c r="A338" s="3">
        <v>45338</v>
      </c>
      <c r="B338" s="4" t="s">
        <v>10</v>
      </c>
      <c r="C338" s="3" t="str">
        <f t="shared" si="124"/>
        <v>marketing</v>
      </c>
      <c r="D338" s="50" t="s">
        <v>6</v>
      </c>
      <c r="E338">
        <f t="shared" si="125"/>
        <v>2024</v>
      </c>
      <c r="F338">
        <f t="shared" si="126"/>
        <v>16</v>
      </c>
      <c r="G338">
        <f t="shared" si="127"/>
        <v>2</v>
      </c>
      <c r="H338" s="4" t="str">
        <f t="shared" si="128"/>
        <v>N/A</v>
      </c>
      <c r="I338" s="4" t="s">
        <v>6</v>
      </c>
      <c r="J338" s="5">
        <v>100.05</v>
      </c>
    </row>
    <row r="339" spans="1:10" ht="13.2" x14ac:dyDescent="0.25">
      <c r="A339" s="3">
        <v>45338</v>
      </c>
      <c r="B339" s="4" t="s">
        <v>11</v>
      </c>
      <c r="C339" s="3" t="str">
        <f t="shared" si="124"/>
        <v>net sales</v>
      </c>
      <c r="D339" s="49">
        <v>9.99</v>
      </c>
      <c r="E339">
        <f t="shared" si="125"/>
        <v>2024</v>
      </c>
      <c r="F339">
        <f t="shared" si="126"/>
        <v>16</v>
      </c>
      <c r="G339">
        <f t="shared" si="127"/>
        <v>2</v>
      </c>
      <c r="H339" s="4" t="str">
        <f t="shared" si="128"/>
        <v>product 1</v>
      </c>
      <c r="I339" s="5">
        <v>23</v>
      </c>
      <c r="J339" s="5">
        <v>229.77</v>
      </c>
    </row>
    <row r="340" spans="1:10" ht="13.2" x14ac:dyDescent="0.25">
      <c r="A340" s="3">
        <v>45338</v>
      </c>
      <c r="B340" s="4" t="s">
        <v>12</v>
      </c>
      <c r="C340" s="3" t="str">
        <f t="shared" si="124"/>
        <v>net sales</v>
      </c>
      <c r="D340" s="49">
        <v>24.99</v>
      </c>
      <c r="E340">
        <f t="shared" si="125"/>
        <v>2024</v>
      </c>
      <c r="F340">
        <f t="shared" si="126"/>
        <v>16</v>
      </c>
      <c r="G340">
        <f t="shared" si="127"/>
        <v>2</v>
      </c>
      <c r="H340" s="4" t="str">
        <f t="shared" si="128"/>
        <v>product 2</v>
      </c>
      <c r="I340" s="5">
        <v>5</v>
      </c>
      <c r="J340" s="5">
        <v>124.94999999999999</v>
      </c>
    </row>
    <row r="341" spans="1:10" ht="13.2" x14ac:dyDescent="0.25">
      <c r="A341" s="3">
        <v>45338</v>
      </c>
      <c r="B341" s="4" t="s">
        <v>13</v>
      </c>
      <c r="C341" s="3" t="str">
        <f t="shared" si="124"/>
        <v>net sales</v>
      </c>
      <c r="D341" s="49">
        <v>12.49</v>
      </c>
      <c r="E341">
        <f t="shared" si="125"/>
        <v>2024</v>
      </c>
      <c r="F341">
        <f t="shared" si="126"/>
        <v>16</v>
      </c>
      <c r="G341">
        <f t="shared" si="127"/>
        <v>2</v>
      </c>
      <c r="H341" s="4" t="str">
        <f t="shared" si="128"/>
        <v>product 3</v>
      </c>
      <c r="I341" s="5">
        <v>4</v>
      </c>
      <c r="J341" s="5">
        <v>49.96</v>
      </c>
    </row>
    <row r="342" spans="1:10" ht="13.2" x14ac:dyDescent="0.25">
      <c r="A342" s="3">
        <v>45338</v>
      </c>
      <c r="B342" s="4" t="s">
        <v>15</v>
      </c>
      <c r="C342" s="3" t="str">
        <f t="shared" si="124"/>
        <v>payroll</v>
      </c>
      <c r="D342" s="50" t="s">
        <v>6</v>
      </c>
      <c r="E342">
        <f t="shared" si="125"/>
        <v>2024</v>
      </c>
      <c r="F342">
        <f t="shared" si="126"/>
        <v>16</v>
      </c>
      <c r="G342">
        <f t="shared" si="127"/>
        <v>2</v>
      </c>
      <c r="H342" s="4" t="str">
        <f t="shared" si="128"/>
        <v>N/A</v>
      </c>
      <c r="I342" s="4" t="s">
        <v>6</v>
      </c>
      <c r="J342" s="5">
        <v>1200</v>
      </c>
    </row>
    <row r="343" spans="1:10" ht="13.2" x14ac:dyDescent="0.25">
      <c r="A343" s="3">
        <v>45339</v>
      </c>
      <c r="B343" s="4" t="s">
        <v>7</v>
      </c>
      <c r="C343" s="3" t="str">
        <f t="shared" si="124"/>
        <v>cogs</v>
      </c>
      <c r="D343" s="49">
        <v>5.99</v>
      </c>
      <c r="E343">
        <f t="shared" si="125"/>
        <v>2024</v>
      </c>
      <c r="F343">
        <f t="shared" si="126"/>
        <v>17</v>
      </c>
      <c r="G343">
        <f t="shared" si="127"/>
        <v>2</v>
      </c>
      <c r="H343" s="4" t="str">
        <f t="shared" si="128"/>
        <v>product 1</v>
      </c>
      <c r="I343" s="5">
        <v>42</v>
      </c>
      <c r="J343" s="5">
        <v>251.58</v>
      </c>
    </row>
    <row r="344" spans="1:10" ht="13.2" x14ac:dyDescent="0.25">
      <c r="A344" s="3">
        <v>45339</v>
      </c>
      <c r="B344" s="4" t="s">
        <v>8</v>
      </c>
      <c r="C344" s="3" t="str">
        <f t="shared" si="124"/>
        <v>cogs</v>
      </c>
      <c r="D344" s="49">
        <v>16.989999999999998</v>
      </c>
      <c r="E344">
        <f t="shared" si="125"/>
        <v>2024</v>
      </c>
      <c r="F344">
        <f t="shared" si="126"/>
        <v>17</v>
      </c>
      <c r="G344">
        <f t="shared" si="127"/>
        <v>2</v>
      </c>
      <c r="H344" s="4" t="str">
        <f t="shared" si="128"/>
        <v>product 2</v>
      </c>
      <c r="I344" s="5">
        <v>6</v>
      </c>
      <c r="J344" s="5">
        <v>101.94</v>
      </c>
    </row>
    <row r="345" spans="1:10" ht="13.2" x14ac:dyDescent="0.25">
      <c r="A345" s="3">
        <v>45339</v>
      </c>
      <c r="B345" s="4" t="s">
        <v>9</v>
      </c>
      <c r="C345" s="3" t="str">
        <f t="shared" si="124"/>
        <v>cogs</v>
      </c>
      <c r="D345" s="49">
        <v>8.49</v>
      </c>
      <c r="E345">
        <f t="shared" si="125"/>
        <v>2024</v>
      </c>
      <c r="F345">
        <f t="shared" si="126"/>
        <v>17</v>
      </c>
      <c r="G345">
        <f t="shared" si="127"/>
        <v>2</v>
      </c>
      <c r="H345" s="4" t="str">
        <f t="shared" si="128"/>
        <v>product 3</v>
      </c>
      <c r="I345" s="5">
        <v>179</v>
      </c>
      <c r="J345" s="5">
        <v>1519.71</v>
      </c>
    </row>
    <row r="346" spans="1:10" ht="13.2" x14ac:dyDescent="0.25">
      <c r="A346" s="3">
        <v>45339</v>
      </c>
      <c r="B346" s="4" t="s">
        <v>10</v>
      </c>
      <c r="C346" s="3" t="str">
        <f t="shared" si="124"/>
        <v>marketing</v>
      </c>
      <c r="D346" s="50" t="s">
        <v>6</v>
      </c>
      <c r="E346">
        <f t="shared" si="125"/>
        <v>2024</v>
      </c>
      <c r="F346">
        <f t="shared" si="126"/>
        <v>17</v>
      </c>
      <c r="G346">
        <f t="shared" si="127"/>
        <v>2</v>
      </c>
      <c r="H346" s="4" t="str">
        <f t="shared" si="128"/>
        <v>N/A</v>
      </c>
      <c r="I346" s="4" t="s">
        <v>6</v>
      </c>
      <c r="J346" s="5">
        <v>100.04</v>
      </c>
    </row>
    <row r="347" spans="1:10" ht="13.2" x14ac:dyDescent="0.25">
      <c r="A347" s="3">
        <v>45339</v>
      </c>
      <c r="B347" s="4" t="s">
        <v>11</v>
      </c>
      <c r="C347" s="3" t="str">
        <f t="shared" si="124"/>
        <v>net sales</v>
      </c>
      <c r="D347" s="49">
        <v>9.99</v>
      </c>
      <c r="E347">
        <f t="shared" si="125"/>
        <v>2024</v>
      </c>
      <c r="F347">
        <f t="shared" si="126"/>
        <v>17</v>
      </c>
      <c r="G347">
        <f t="shared" si="127"/>
        <v>2</v>
      </c>
      <c r="H347" s="4" t="str">
        <f t="shared" si="128"/>
        <v>product 1</v>
      </c>
      <c r="I347" s="5">
        <v>42</v>
      </c>
      <c r="J347" s="5">
        <v>419.58</v>
      </c>
    </row>
    <row r="348" spans="1:10" ht="13.2" x14ac:dyDescent="0.25">
      <c r="A348" s="3">
        <v>45339</v>
      </c>
      <c r="B348" s="4" t="s">
        <v>12</v>
      </c>
      <c r="C348" s="3" t="str">
        <f t="shared" si="124"/>
        <v>net sales</v>
      </c>
      <c r="D348" s="49">
        <v>24.99</v>
      </c>
      <c r="E348">
        <f t="shared" si="125"/>
        <v>2024</v>
      </c>
      <c r="F348">
        <f t="shared" si="126"/>
        <v>17</v>
      </c>
      <c r="G348">
        <f t="shared" si="127"/>
        <v>2</v>
      </c>
      <c r="H348" s="4" t="str">
        <f t="shared" si="128"/>
        <v>product 2</v>
      </c>
      <c r="I348" s="5">
        <v>6</v>
      </c>
      <c r="J348" s="5">
        <v>149.94</v>
      </c>
    </row>
    <row r="349" spans="1:10" ht="13.2" x14ac:dyDescent="0.25">
      <c r="A349" s="3">
        <v>45339</v>
      </c>
      <c r="B349" s="4" t="s">
        <v>13</v>
      </c>
      <c r="C349" s="3" t="str">
        <f t="shared" si="124"/>
        <v>net sales</v>
      </c>
      <c r="D349" s="49">
        <v>12.49</v>
      </c>
      <c r="E349">
        <f t="shared" si="125"/>
        <v>2024</v>
      </c>
      <c r="F349">
        <f t="shared" si="126"/>
        <v>17</v>
      </c>
      <c r="G349">
        <f t="shared" si="127"/>
        <v>2</v>
      </c>
      <c r="H349" s="4" t="str">
        <f t="shared" si="128"/>
        <v>product 3</v>
      </c>
      <c r="I349" s="5">
        <v>179</v>
      </c>
      <c r="J349" s="5">
        <v>2235.71</v>
      </c>
    </row>
    <row r="350" spans="1:10" ht="13.2" x14ac:dyDescent="0.25">
      <c r="A350" s="3">
        <v>45340</v>
      </c>
      <c r="B350" s="4" t="s">
        <v>7</v>
      </c>
      <c r="C350" s="3" t="str">
        <f t="shared" si="124"/>
        <v>cogs</v>
      </c>
      <c r="D350" s="49">
        <v>5.99</v>
      </c>
      <c r="E350">
        <f t="shared" si="125"/>
        <v>2024</v>
      </c>
      <c r="F350">
        <f t="shared" si="126"/>
        <v>18</v>
      </c>
      <c r="G350">
        <f t="shared" si="127"/>
        <v>2</v>
      </c>
      <c r="H350" s="4" t="str">
        <f t="shared" si="128"/>
        <v>product 1</v>
      </c>
      <c r="I350" s="5">
        <v>8</v>
      </c>
      <c r="J350" s="5">
        <v>47.92</v>
      </c>
    </row>
    <row r="351" spans="1:10" ht="13.2" x14ac:dyDescent="0.25">
      <c r="A351" s="3">
        <v>45340</v>
      </c>
      <c r="B351" s="4" t="s">
        <v>8</v>
      </c>
      <c r="C351" s="3" t="str">
        <f t="shared" si="124"/>
        <v>cogs</v>
      </c>
      <c r="D351" s="49">
        <v>16.989999999999998</v>
      </c>
      <c r="E351">
        <f t="shared" si="125"/>
        <v>2024</v>
      </c>
      <c r="F351">
        <f t="shared" si="126"/>
        <v>18</v>
      </c>
      <c r="G351">
        <f t="shared" si="127"/>
        <v>2</v>
      </c>
      <c r="H351" s="4" t="str">
        <f t="shared" si="128"/>
        <v>product 2</v>
      </c>
      <c r="I351" s="5">
        <v>3</v>
      </c>
      <c r="J351" s="5">
        <v>50.97</v>
      </c>
    </row>
    <row r="352" spans="1:10" ht="13.2" x14ac:dyDescent="0.25">
      <c r="A352" s="3">
        <v>45340</v>
      </c>
      <c r="B352" s="4" t="s">
        <v>9</v>
      </c>
      <c r="C352" s="3" t="str">
        <f t="shared" si="124"/>
        <v>cogs</v>
      </c>
      <c r="D352" s="49">
        <v>8.49</v>
      </c>
      <c r="E352">
        <f t="shared" si="125"/>
        <v>2024</v>
      </c>
      <c r="F352">
        <f t="shared" si="126"/>
        <v>18</v>
      </c>
      <c r="G352">
        <f t="shared" si="127"/>
        <v>2</v>
      </c>
      <c r="H352" s="4" t="str">
        <f t="shared" si="128"/>
        <v>product 3</v>
      </c>
      <c r="I352" s="5">
        <v>89</v>
      </c>
      <c r="J352" s="5">
        <v>755.61</v>
      </c>
    </row>
    <row r="353" spans="1:10" ht="13.2" x14ac:dyDescent="0.25">
      <c r="A353" s="3">
        <v>45340</v>
      </c>
      <c r="B353" s="4" t="s">
        <v>10</v>
      </c>
      <c r="C353" s="3" t="str">
        <f t="shared" si="124"/>
        <v>marketing</v>
      </c>
      <c r="D353" s="50" t="s">
        <v>6</v>
      </c>
      <c r="E353">
        <f t="shared" si="125"/>
        <v>2024</v>
      </c>
      <c r="F353">
        <f t="shared" si="126"/>
        <v>18</v>
      </c>
      <c r="G353">
        <f t="shared" si="127"/>
        <v>2</v>
      </c>
      <c r="H353" s="4" t="str">
        <f t="shared" si="128"/>
        <v>N/A</v>
      </c>
      <c r="I353" s="4" t="s">
        <v>6</v>
      </c>
      <c r="J353" s="5">
        <v>100.04</v>
      </c>
    </row>
    <row r="354" spans="1:10" ht="13.2" x14ac:dyDescent="0.25">
      <c r="A354" s="3">
        <v>45340</v>
      </c>
      <c r="B354" s="4" t="s">
        <v>11</v>
      </c>
      <c r="C354" s="3" t="str">
        <f t="shared" si="124"/>
        <v>net sales</v>
      </c>
      <c r="D354" s="49">
        <v>9.99</v>
      </c>
      <c r="E354">
        <f t="shared" si="125"/>
        <v>2024</v>
      </c>
      <c r="F354">
        <f t="shared" si="126"/>
        <v>18</v>
      </c>
      <c r="G354">
        <f t="shared" si="127"/>
        <v>2</v>
      </c>
      <c r="H354" s="4" t="str">
        <f t="shared" si="128"/>
        <v>product 1</v>
      </c>
      <c r="I354" s="5">
        <v>8</v>
      </c>
      <c r="J354" s="5">
        <v>79.92</v>
      </c>
    </row>
    <row r="355" spans="1:10" ht="13.2" x14ac:dyDescent="0.25">
      <c r="A355" s="3">
        <v>45340</v>
      </c>
      <c r="B355" s="4" t="s">
        <v>12</v>
      </c>
      <c r="C355" s="3" t="str">
        <f t="shared" si="124"/>
        <v>net sales</v>
      </c>
      <c r="D355" s="49">
        <v>24.99</v>
      </c>
      <c r="E355">
        <f t="shared" si="125"/>
        <v>2024</v>
      </c>
      <c r="F355">
        <f t="shared" si="126"/>
        <v>18</v>
      </c>
      <c r="G355">
        <f t="shared" si="127"/>
        <v>2</v>
      </c>
      <c r="H355" s="4" t="str">
        <f t="shared" si="128"/>
        <v>product 2</v>
      </c>
      <c r="I355" s="5">
        <v>3</v>
      </c>
      <c r="J355" s="5">
        <v>74.97</v>
      </c>
    </row>
    <row r="356" spans="1:10" ht="13.2" x14ac:dyDescent="0.25">
      <c r="A356" s="3">
        <v>45340</v>
      </c>
      <c r="B356" s="4" t="s">
        <v>13</v>
      </c>
      <c r="C356" s="3" t="str">
        <f t="shared" si="124"/>
        <v>net sales</v>
      </c>
      <c r="D356" s="49">
        <v>12.49</v>
      </c>
      <c r="E356">
        <f t="shared" si="125"/>
        <v>2024</v>
      </c>
      <c r="F356">
        <f t="shared" si="126"/>
        <v>18</v>
      </c>
      <c r="G356">
        <f t="shared" si="127"/>
        <v>2</v>
      </c>
      <c r="H356" s="4" t="str">
        <f t="shared" si="128"/>
        <v>product 3</v>
      </c>
      <c r="I356" s="5">
        <v>89</v>
      </c>
      <c r="J356" s="5">
        <v>1111.6100000000001</v>
      </c>
    </row>
    <row r="357" spans="1:10" ht="13.2" x14ac:dyDescent="0.25">
      <c r="A357" s="3">
        <v>45341</v>
      </c>
      <c r="B357" s="4" t="s">
        <v>7</v>
      </c>
      <c r="C357" s="3" t="str">
        <f t="shared" si="124"/>
        <v>cogs</v>
      </c>
      <c r="D357" s="49">
        <v>5.99</v>
      </c>
      <c r="E357">
        <f t="shared" si="125"/>
        <v>2024</v>
      </c>
      <c r="F357">
        <f t="shared" si="126"/>
        <v>19</v>
      </c>
      <c r="G357">
        <f t="shared" si="127"/>
        <v>2</v>
      </c>
      <c r="H357" s="4" t="str">
        <f t="shared" si="128"/>
        <v>product 1</v>
      </c>
      <c r="I357" s="5">
        <v>8</v>
      </c>
      <c r="J357" s="5">
        <v>47.92</v>
      </c>
    </row>
    <row r="358" spans="1:10" ht="13.2" x14ac:dyDescent="0.25">
      <c r="A358" s="3">
        <v>45341</v>
      </c>
      <c r="B358" s="4" t="s">
        <v>8</v>
      </c>
      <c r="C358" s="3" t="str">
        <f t="shared" si="124"/>
        <v>cogs</v>
      </c>
      <c r="D358" s="49">
        <v>16.989999999999998</v>
      </c>
      <c r="E358">
        <f t="shared" si="125"/>
        <v>2024</v>
      </c>
      <c r="F358">
        <f t="shared" si="126"/>
        <v>19</v>
      </c>
      <c r="G358">
        <f t="shared" si="127"/>
        <v>2</v>
      </c>
      <c r="H358" s="4" t="str">
        <f t="shared" si="128"/>
        <v>product 2</v>
      </c>
      <c r="I358" s="5">
        <v>8</v>
      </c>
      <c r="J358" s="5">
        <v>135.91999999999999</v>
      </c>
    </row>
    <row r="359" spans="1:10" ht="13.2" x14ac:dyDescent="0.25">
      <c r="A359" s="3">
        <v>45341</v>
      </c>
      <c r="B359" s="4" t="s">
        <v>9</v>
      </c>
      <c r="C359" s="3" t="str">
        <f t="shared" si="124"/>
        <v>cogs</v>
      </c>
      <c r="D359" s="49">
        <v>8.49</v>
      </c>
      <c r="E359">
        <f t="shared" si="125"/>
        <v>2024</v>
      </c>
      <c r="F359">
        <f t="shared" si="126"/>
        <v>19</v>
      </c>
      <c r="G359">
        <f t="shared" si="127"/>
        <v>2</v>
      </c>
      <c r="H359" s="4" t="str">
        <f t="shared" si="128"/>
        <v>product 3</v>
      </c>
      <c r="I359" s="5">
        <v>0</v>
      </c>
      <c r="J359" s="4">
        <v>0</v>
      </c>
    </row>
    <row r="360" spans="1:10" ht="13.2" x14ac:dyDescent="0.25">
      <c r="A360" s="3">
        <v>45341</v>
      </c>
      <c r="B360" s="4" t="s">
        <v>10</v>
      </c>
      <c r="C360" s="3" t="str">
        <f t="shared" si="124"/>
        <v>marketing</v>
      </c>
      <c r="D360" s="50" t="s">
        <v>6</v>
      </c>
      <c r="E360">
        <f t="shared" si="125"/>
        <v>2024</v>
      </c>
      <c r="F360">
        <f t="shared" si="126"/>
        <v>19</v>
      </c>
      <c r="G360">
        <f t="shared" si="127"/>
        <v>2</v>
      </c>
      <c r="H360" s="4" t="str">
        <f t="shared" si="128"/>
        <v>N/A</v>
      </c>
      <c r="I360" s="4" t="s">
        <v>6</v>
      </c>
      <c r="J360" s="5">
        <v>100.08</v>
      </c>
    </row>
    <row r="361" spans="1:10" ht="13.2" x14ac:dyDescent="0.25">
      <c r="A361" s="3">
        <v>45341</v>
      </c>
      <c r="B361" s="4" t="s">
        <v>11</v>
      </c>
      <c r="C361" s="3" t="str">
        <f t="shared" si="124"/>
        <v>net sales</v>
      </c>
      <c r="D361" s="49">
        <v>9.99</v>
      </c>
      <c r="E361">
        <f t="shared" si="125"/>
        <v>2024</v>
      </c>
      <c r="F361">
        <f t="shared" si="126"/>
        <v>19</v>
      </c>
      <c r="G361">
        <f t="shared" si="127"/>
        <v>2</v>
      </c>
      <c r="H361" s="4" t="str">
        <f t="shared" si="128"/>
        <v>product 1</v>
      </c>
      <c r="I361" s="5">
        <v>8</v>
      </c>
      <c r="J361" s="5">
        <v>79.92</v>
      </c>
    </row>
    <row r="362" spans="1:10" ht="13.2" x14ac:dyDescent="0.25">
      <c r="A362" s="3">
        <v>45341</v>
      </c>
      <c r="B362" s="4" t="s">
        <v>12</v>
      </c>
      <c r="C362" s="3" t="str">
        <f t="shared" si="124"/>
        <v>net sales</v>
      </c>
      <c r="D362" s="49">
        <v>24.99</v>
      </c>
      <c r="E362">
        <f t="shared" si="125"/>
        <v>2024</v>
      </c>
      <c r="F362">
        <f t="shared" si="126"/>
        <v>19</v>
      </c>
      <c r="G362">
        <f t="shared" si="127"/>
        <v>2</v>
      </c>
      <c r="H362" s="4" t="str">
        <f t="shared" si="128"/>
        <v>product 2</v>
      </c>
      <c r="I362" s="5">
        <v>8</v>
      </c>
      <c r="J362" s="5">
        <v>199.92</v>
      </c>
    </row>
    <row r="363" spans="1:10" ht="13.2" x14ac:dyDescent="0.25">
      <c r="A363" s="3">
        <v>45341</v>
      </c>
      <c r="B363" s="4" t="s">
        <v>13</v>
      </c>
      <c r="C363" s="3" t="str">
        <f t="shared" si="124"/>
        <v>net sales</v>
      </c>
      <c r="D363" s="49">
        <v>12.49</v>
      </c>
      <c r="E363">
        <f t="shared" si="125"/>
        <v>2024</v>
      </c>
      <c r="F363">
        <f t="shared" si="126"/>
        <v>19</v>
      </c>
      <c r="G363">
        <f t="shared" si="127"/>
        <v>2</v>
      </c>
      <c r="H363" s="4" t="str">
        <f t="shared" si="128"/>
        <v>product 3</v>
      </c>
      <c r="I363" s="5">
        <v>0</v>
      </c>
      <c r="J363" s="4">
        <v>0</v>
      </c>
    </row>
    <row r="364" spans="1:10" ht="13.2" x14ac:dyDescent="0.25">
      <c r="A364" s="3">
        <v>45342</v>
      </c>
      <c r="B364" s="4" t="s">
        <v>7</v>
      </c>
      <c r="C364" s="3" t="str">
        <f t="shared" si="124"/>
        <v>cogs</v>
      </c>
      <c r="D364" s="49">
        <v>5.99</v>
      </c>
      <c r="E364">
        <f t="shared" si="125"/>
        <v>2024</v>
      </c>
      <c r="F364">
        <f t="shared" si="126"/>
        <v>20</v>
      </c>
      <c r="G364">
        <f t="shared" si="127"/>
        <v>2</v>
      </c>
      <c r="H364" s="4" t="str">
        <f t="shared" si="128"/>
        <v>product 1</v>
      </c>
      <c r="I364" s="5">
        <v>46</v>
      </c>
      <c r="J364" s="5">
        <v>275.54000000000002</v>
      </c>
    </row>
    <row r="365" spans="1:10" ht="13.2" x14ac:dyDescent="0.25">
      <c r="A365" s="3">
        <v>45342</v>
      </c>
      <c r="B365" s="4" t="s">
        <v>8</v>
      </c>
      <c r="C365" s="3" t="str">
        <f t="shared" si="124"/>
        <v>cogs</v>
      </c>
      <c r="D365" s="49">
        <v>16.989999999999998</v>
      </c>
      <c r="E365">
        <f t="shared" si="125"/>
        <v>2024</v>
      </c>
      <c r="F365">
        <f t="shared" si="126"/>
        <v>20</v>
      </c>
      <c r="G365">
        <f t="shared" si="127"/>
        <v>2</v>
      </c>
      <c r="H365" s="4" t="str">
        <f t="shared" si="128"/>
        <v>product 2</v>
      </c>
      <c r="I365" s="5">
        <v>1</v>
      </c>
      <c r="J365" s="5">
        <v>16.989999999999998</v>
      </c>
    </row>
    <row r="366" spans="1:10" ht="13.2" x14ac:dyDescent="0.25">
      <c r="A366" s="3">
        <v>45342</v>
      </c>
      <c r="B366" s="4" t="s">
        <v>9</v>
      </c>
      <c r="C366" s="3" t="str">
        <f t="shared" si="124"/>
        <v>cogs</v>
      </c>
      <c r="D366" s="49">
        <v>8.49</v>
      </c>
      <c r="E366">
        <f t="shared" si="125"/>
        <v>2024</v>
      </c>
      <c r="F366">
        <f t="shared" si="126"/>
        <v>20</v>
      </c>
      <c r="G366">
        <f t="shared" si="127"/>
        <v>2</v>
      </c>
      <c r="H366" s="4" t="str">
        <f t="shared" si="128"/>
        <v>product 3</v>
      </c>
      <c r="I366" s="5">
        <v>43</v>
      </c>
      <c r="J366" s="5">
        <v>365.07</v>
      </c>
    </row>
    <row r="367" spans="1:10" ht="13.2" x14ac:dyDescent="0.25">
      <c r="A367" s="3">
        <v>45342</v>
      </c>
      <c r="B367" s="4" t="s">
        <v>10</v>
      </c>
      <c r="C367" s="3" t="str">
        <f t="shared" si="124"/>
        <v>marketing</v>
      </c>
      <c r="D367" s="50" t="s">
        <v>6</v>
      </c>
      <c r="E367">
        <f t="shared" si="125"/>
        <v>2024</v>
      </c>
      <c r="F367">
        <f t="shared" si="126"/>
        <v>20</v>
      </c>
      <c r="G367">
        <f t="shared" si="127"/>
        <v>2</v>
      </c>
      <c r="H367" s="4" t="str">
        <f t="shared" si="128"/>
        <v>N/A</v>
      </c>
      <c r="I367" s="4" t="s">
        <v>6</v>
      </c>
      <c r="J367" s="5">
        <v>100</v>
      </c>
    </row>
    <row r="368" spans="1:10" ht="13.2" x14ac:dyDescent="0.25">
      <c r="A368" s="3">
        <v>45342</v>
      </c>
      <c r="B368" s="4" t="s">
        <v>11</v>
      </c>
      <c r="C368" s="3" t="str">
        <f t="shared" si="124"/>
        <v>net sales</v>
      </c>
      <c r="D368" s="49">
        <v>9.99</v>
      </c>
      <c r="E368">
        <f t="shared" si="125"/>
        <v>2024</v>
      </c>
      <c r="F368">
        <f t="shared" si="126"/>
        <v>20</v>
      </c>
      <c r="G368">
        <f t="shared" si="127"/>
        <v>2</v>
      </c>
      <c r="H368" s="4" t="str">
        <f t="shared" si="128"/>
        <v>product 1</v>
      </c>
      <c r="I368" s="5">
        <v>46</v>
      </c>
      <c r="J368" s="5">
        <v>459.54</v>
      </c>
    </row>
    <row r="369" spans="1:10" ht="13.2" x14ac:dyDescent="0.25">
      <c r="A369" s="3">
        <v>45342</v>
      </c>
      <c r="B369" s="4" t="s">
        <v>12</v>
      </c>
      <c r="C369" s="3" t="str">
        <f t="shared" si="124"/>
        <v>net sales</v>
      </c>
      <c r="D369" s="49">
        <v>24.99</v>
      </c>
      <c r="E369">
        <f t="shared" si="125"/>
        <v>2024</v>
      </c>
      <c r="F369">
        <f t="shared" si="126"/>
        <v>20</v>
      </c>
      <c r="G369">
        <f t="shared" si="127"/>
        <v>2</v>
      </c>
      <c r="H369" s="4" t="str">
        <f t="shared" si="128"/>
        <v>product 2</v>
      </c>
      <c r="I369" s="5">
        <v>1</v>
      </c>
      <c r="J369" s="5">
        <v>24.99</v>
      </c>
    </row>
    <row r="370" spans="1:10" ht="13.2" x14ac:dyDescent="0.25">
      <c r="A370" s="3">
        <v>45342</v>
      </c>
      <c r="B370" s="4" t="s">
        <v>13</v>
      </c>
      <c r="C370" s="3" t="str">
        <f t="shared" si="124"/>
        <v>net sales</v>
      </c>
      <c r="D370" s="49">
        <v>12.49</v>
      </c>
      <c r="E370">
        <f t="shared" si="125"/>
        <v>2024</v>
      </c>
      <c r="F370">
        <f t="shared" si="126"/>
        <v>20</v>
      </c>
      <c r="G370">
        <f t="shared" si="127"/>
        <v>2</v>
      </c>
      <c r="H370" s="4" t="str">
        <f t="shared" si="128"/>
        <v>product 3</v>
      </c>
      <c r="I370" s="5">
        <v>43</v>
      </c>
      <c r="J370" s="5">
        <v>537.07000000000005</v>
      </c>
    </row>
    <row r="371" spans="1:10" ht="13.2" x14ac:dyDescent="0.25">
      <c r="A371" s="3">
        <v>45343</v>
      </c>
      <c r="B371" s="4" t="s">
        <v>7</v>
      </c>
      <c r="C371" s="3" t="str">
        <f t="shared" si="124"/>
        <v>cogs</v>
      </c>
      <c r="D371" s="49">
        <v>5.99</v>
      </c>
      <c r="E371">
        <f t="shared" si="125"/>
        <v>2024</v>
      </c>
      <c r="F371">
        <f t="shared" si="126"/>
        <v>21</v>
      </c>
      <c r="G371">
        <f t="shared" si="127"/>
        <v>2</v>
      </c>
      <c r="H371" s="4" t="str">
        <f t="shared" si="128"/>
        <v>product 1</v>
      </c>
      <c r="I371" s="5">
        <v>37</v>
      </c>
      <c r="J371" s="5">
        <v>221.63</v>
      </c>
    </row>
    <row r="372" spans="1:10" ht="13.2" x14ac:dyDescent="0.25">
      <c r="A372" s="3">
        <v>45343</v>
      </c>
      <c r="B372" s="4" t="s">
        <v>8</v>
      </c>
      <c r="C372" s="3" t="str">
        <f t="shared" si="124"/>
        <v>cogs</v>
      </c>
      <c r="D372" s="49">
        <v>16.989999999999998</v>
      </c>
      <c r="E372">
        <f t="shared" si="125"/>
        <v>2024</v>
      </c>
      <c r="F372">
        <f t="shared" si="126"/>
        <v>21</v>
      </c>
      <c r="G372">
        <f t="shared" si="127"/>
        <v>2</v>
      </c>
      <c r="H372" s="4" t="str">
        <f t="shared" si="128"/>
        <v>product 2</v>
      </c>
      <c r="I372" s="5">
        <v>9</v>
      </c>
      <c r="J372" s="5">
        <v>152.91</v>
      </c>
    </row>
    <row r="373" spans="1:10" ht="13.2" x14ac:dyDescent="0.25">
      <c r="A373" s="3">
        <v>45343</v>
      </c>
      <c r="B373" s="4" t="s">
        <v>9</v>
      </c>
      <c r="C373" s="3" t="str">
        <f t="shared" si="124"/>
        <v>cogs</v>
      </c>
      <c r="D373" s="49">
        <v>8.49</v>
      </c>
      <c r="E373">
        <f t="shared" si="125"/>
        <v>2024</v>
      </c>
      <c r="F373">
        <f t="shared" si="126"/>
        <v>21</v>
      </c>
      <c r="G373">
        <f t="shared" si="127"/>
        <v>2</v>
      </c>
      <c r="H373" s="4" t="str">
        <f t="shared" si="128"/>
        <v>product 3</v>
      </c>
      <c r="I373" s="5">
        <v>65</v>
      </c>
      <c r="J373" s="5">
        <v>551.85</v>
      </c>
    </row>
    <row r="374" spans="1:10" ht="13.2" x14ac:dyDescent="0.25">
      <c r="A374" s="3">
        <v>45343</v>
      </c>
      <c r="B374" s="4" t="s">
        <v>10</v>
      </c>
      <c r="C374" s="3" t="str">
        <f t="shared" si="124"/>
        <v>marketing</v>
      </c>
      <c r="D374" s="50" t="s">
        <v>6</v>
      </c>
      <c r="E374">
        <f t="shared" si="125"/>
        <v>2024</v>
      </c>
      <c r="F374">
        <f t="shared" si="126"/>
        <v>21</v>
      </c>
      <c r="G374">
        <f t="shared" si="127"/>
        <v>2</v>
      </c>
      <c r="H374" s="4" t="str">
        <f t="shared" si="128"/>
        <v>N/A</v>
      </c>
      <c r="I374" s="4" t="s">
        <v>6</v>
      </c>
      <c r="J374" s="5">
        <v>99.92</v>
      </c>
    </row>
    <row r="375" spans="1:10" ht="13.2" x14ac:dyDescent="0.25">
      <c r="A375" s="3">
        <v>45343</v>
      </c>
      <c r="B375" s="4" t="s">
        <v>11</v>
      </c>
      <c r="C375" s="3" t="str">
        <f t="shared" si="124"/>
        <v>net sales</v>
      </c>
      <c r="D375" s="49">
        <v>9.99</v>
      </c>
      <c r="E375">
        <f t="shared" si="125"/>
        <v>2024</v>
      </c>
      <c r="F375">
        <f t="shared" si="126"/>
        <v>21</v>
      </c>
      <c r="G375">
        <f t="shared" si="127"/>
        <v>2</v>
      </c>
      <c r="H375" s="4" t="str">
        <f t="shared" si="128"/>
        <v>product 1</v>
      </c>
      <c r="I375" s="5">
        <v>37</v>
      </c>
      <c r="J375" s="5">
        <v>369.63</v>
      </c>
    </row>
    <row r="376" spans="1:10" ht="13.2" x14ac:dyDescent="0.25">
      <c r="A376" s="3">
        <v>45343</v>
      </c>
      <c r="B376" s="4" t="s">
        <v>12</v>
      </c>
      <c r="C376" s="3" t="str">
        <f t="shared" si="124"/>
        <v>net sales</v>
      </c>
      <c r="D376" s="49">
        <v>24.99</v>
      </c>
      <c r="E376">
        <f t="shared" si="125"/>
        <v>2024</v>
      </c>
      <c r="F376">
        <f t="shared" si="126"/>
        <v>21</v>
      </c>
      <c r="G376">
        <f t="shared" si="127"/>
        <v>2</v>
      </c>
      <c r="H376" s="4" t="str">
        <f t="shared" si="128"/>
        <v>product 2</v>
      </c>
      <c r="I376" s="5">
        <v>9</v>
      </c>
      <c r="J376" s="5">
        <v>224.91</v>
      </c>
    </row>
    <row r="377" spans="1:10" ht="13.2" x14ac:dyDescent="0.25">
      <c r="A377" s="3">
        <v>45343</v>
      </c>
      <c r="B377" s="4" t="s">
        <v>13</v>
      </c>
      <c r="C377" s="3" t="str">
        <f t="shared" si="124"/>
        <v>net sales</v>
      </c>
      <c r="D377" s="49">
        <v>12.49</v>
      </c>
      <c r="E377">
        <f t="shared" si="125"/>
        <v>2024</v>
      </c>
      <c r="F377">
        <f t="shared" si="126"/>
        <v>21</v>
      </c>
      <c r="G377">
        <f t="shared" si="127"/>
        <v>2</v>
      </c>
      <c r="H377" s="4" t="str">
        <f t="shared" si="128"/>
        <v>product 3</v>
      </c>
      <c r="I377" s="5">
        <v>65</v>
      </c>
      <c r="J377" s="5">
        <v>811.85</v>
      </c>
    </row>
    <row r="378" spans="1:10" ht="13.2" x14ac:dyDescent="0.25">
      <c r="A378" s="3">
        <v>45344</v>
      </c>
      <c r="B378" s="4" t="s">
        <v>7</v>
      </c>
      <c r="C378" s="3" t="str">
        <f t="shared" si="124"/>
        <v>cogs</v>
      </c>
      <c r="D378" s="49">
        <v>5.99</v>
      </c>
      <c r="E378">
        <f t="shared" si="125"/>
        <v>2024</v>
      </c>
      <c r="F378">
        <f t="shared" si="126"/>
        <v>22</v>
      </c>
      <c r="G378">
        <f t="shared" si="127"/>
        <v>2</v>
      </c>
      <c r="H378" s="4" t="str">
        <f t="shared" si="128"/>
        <v>product 1</v>
      </c>
      <c r="I378" s="5">
        <v>74</v>
      </c>
      <c r="J378" s="5">
        <v>443.26</v>
      </c>
    </row>
    <row r="379" spans="1:10" ht="13.2" x14ac:dyDescent="0.25">
      <c r="A379" s="3">
        <v>45344</v>
      </c>
      <c r="B379" s="4" t="s">
        <v>8</v>
      </c>
      <c r="C379" s="3" t="str">
        <f t="shared" si="124"/>
        <v>cogs</v>
      </c>
      <c r="D379" s="49">
        <v>16.989999999999998</v>
      </c>
      <c r="E379">
        <f t="shared" si="125"/>
        <v>2024</v>
      </c>
      <c r="F379">
        <f t="shared" si="126"/>
        <v>22</v>
      </c>
      <c r="G379">
        <f t="shared" si="127"/>
        <v>2</v>
      </c>
      <c r="H379" s="4" t="str">
        <f t="shared" si="128"/>
        <v>product 2</v>
      </c>
      <c r="I379" s="5">
        <v>0</v>
      </c>
      <c r="J379" s="4">
        <v>0</v>
      </c>
    </row>
    <row r="380" spans="1:10" ht="13.2" x14ac:dyDescent="0.25">
      <c r="A380" s="3">
        <v>45344</v>
      </c>
      <c r="B380" s="4" t="s">
        <v>9</v>
      </c>
      <c r="C380" s="3" t="str">
        <f t="shared" si="124"/>
        <v>cogs</v>
      </c>
      <c r="D380" s="49">
        <v>8.49</v>
      </c>
      <c r="E380">
        <f t="shared" si="125"/>
        <v>2024</v>
      </c>
      <c r="F380">
        <f t="shared" si="126"/>
        <v>22</v>
      </c>
      <c r="G380">
        <f t="shared" si="127"/>
        <v>2</v>
      </c>
      <c r="H380" s="4" t="str">
        <f t="shared" si="128"/>
        <v>product 3</v>
      </c>
      <c r="I380" s="5">
        <v>20</v>
      </c>
      <c r="J380" s="5">
        <v>169.8</v>
      </c>
    </row>
    <row r="381" spans="1:10" ht="13.2" x14ac:dyDescent="0.25">
      <c r="A381" s="3">
        <v>45344</v>
      </c>
      <c r="B381" s="4" t="s">
        <v>10</v>
      </c>
      <c r="C381" s="3" t="str">
        <f t="shared" si="124"/>
        <v>marketing</v>
      </c>
      <c r="D381" s="50" t="s">
        <v>6</v>
      </c>
      <c r="E381">
        <f t="shared" si="125"/>
        <v>2024</v>
      </c>
      <c r="F381">
        <f t="shared" si="126"/>
        <v>22</v>
      </c>
      <c r="G381">
        <f t="shared" si="127"/>
        <v>2</v>
      </c>
      <c r="H381" s="4" t="str">
        <f t="shared" si="128"/>
        <v>N/A</v>
      </c>
      <c r="I381" s="4" t="s">
        <v>6</v>
      </c>
      <c r="J381" s="5">
        <v>100.05</v>
      </c>
    </row>
    <row r="382" spans="1:10" ht="13.2" x14ac:dyDescent="0.25">
      <c r="A382" s="3">
        <v>45344</v>
      </c>
      <c r="B382" s="4" t="s">
        <v>11</v>
      </c>
      <c r="C382" s="3" t="str">
        <f t="shared" si="124"/>
        <v>net sales</v>
      </c>
      <c r="D382" s="49">
        <v>9.99</v>
      </c>
      <c r="E382">
        <f t="shared" si="125"/>
        <v>2024</v>
      </c>
      <c r="F382">
        <f t="shared" si="126"/>
        <v>22</v>
      </c>
      <c r="G382">
        <f t="shared" si="127"/>
        <v>2</v>
      </c>
      <c r="H382" s="4" t="str">
        <f t="shared" si="128"/>
        <v>product 1</v>
      </c>
      <c r="I382" s="5">
        <v>74</v>
      </c>
      <c r="J382" s="5">
        <v>739.26</v>
      </c>
    </row>
    <row r="383" spans="1:10" ht="13.2" x14ac:dyDescent="0.25">
      <c r="A383" s="3">
        <v>45344</v>
      </c>
      <c r="B383" s="4" t="s">
        <v>12</v>
      </c>
      <c r="C383" s="3" t="str">
        <f t="shared" si="124"/>
        <v>net sales</v>
      </c>
      <c r="D383" s="49">
        <v>24.99</v>
      </c>
      <c r="E383">
        <f t="shared" si="125"/>
        <v>2024</v>
      </c>
      <c r="F383">
        <f t="shared" si="126"/>
        <v>22</v>
      </c>
      <c r="G383">
        <f t="shared" si="127"/>
        <v>2</v>
      </c>
      <c r="H383" s="4" t="str">
        <f t="shared" si="128"/>
        <v>product 2</v>
      </c>
      <c r="I383" s="5">
        <v>0</v>
      </c>
      <c r="J383" s="4">
        <v>0</v>
      </c>
    </row>
    <row r="384" spans="1:10" ht="13.2" x14ac:dyDescent="0.25">
      <c r="A384" s="3">
        <v>45344</v>
      </c>
      <c r="B384" s="4" t="s">
        <v>13</v>
      </c>
      <c r="C384" s="3" t="str">
        <f t="shared" si="124"/>
        <v>net sales</v>
      </c>
      <c r="D384" s="49">
        <v>12.49</v>
      </c>
      <c r="E384">
        <f t="shared" si="125"/>
        <v>2024</v>
      </c>
      <c r="F384">
        <f t="shared" si="126"/>
        <v>22</v>
      </c>
      <c r="G384">
        <f t="shared" si="127"/>
        <v>2</v>
      </c>
      <c r="H384" s="4" t="str">
        <f t="shared" si="128"/>
        <v>product 3</v>
      </c>
      <c r="I384" s="5">
        <v>20</v>
      </c>
      <c r="J384" s="5">
        <v>249.8</v>
      </c>
    </row>
    <row r="385" spans="1:10" ht="13.2" x14ac:dyDescent="0.25">
      <c r="A385" s="3">
        <v>45345</v>
      </c>
      <c r="B385" s="4" t="s">
        <v>7</v>
      </c>
      <c r="C385" s="3" t="str">
        <f t="shared" si="124"/>
        <v>cogs</v>
      </c>
      <c r="D385" s="49">
        <v>5.99</v>
      </c>
      <c r="E385">
        <f t="shared" si="125"/>
        <v>2024</v>
      </c>
      <c r="F385">
        <f t="shared" si="126"/>
        <v>23</v>
      </c>
      <c r="G385">
        <f t="shared" si="127"/>
        <v>2</v>
      </c>
      <c r="H385" s="4" t="str">
        <f t="shared" si="128"/>
        <v>product 1</v>
      </c>
      <c r="I385" s="5">
        <v>9</v>
      </c>
      <c r="J385" s="5">
        <v>53.910000000000004</v>
      </c>
    </row>
    <row r="386" spans="1:10" ht="13.2" x14ac:dyDescent="0.25">
      <c r="A386" s="3">
        <v>45345</v>
      </c>
      <c r="B386" s="4" t="s">
        <v>8</v>
      </c>
      <c r="C386" s="3" t="str">
        <f t="shared" ref="C386:C449" si="129">IFERROR(LEFT(B386, FIND(":", B386) -1),B386)</f>
        <v>cogs</v>
      </c>
      <c r="D386" s="49">
        <v>16.989999999999998</v>
      </c>
      <c r="E386">
        <f t="shared" ref="E386:E449" si="130">YEAR(A386)</f>
        <v>2024</v>
      </c>
      <c r="F386">
        <f t="shared" ref="F386:F449" si="131">DAY(A386)</f>
        <v>23</v>
      </c>
      <c r="G386">
        <f t="shared" ref="G386:G449" si="132">MONTH(A386)</f>
        <v>2</v>
      </c>
      <c r="H386" s="4" t="str">
        <f t="shared" si="128"/>
        <v>product 2</v>
      </c>
      <c r="I386" s="5">
        <v>6</v>
      </c>
      <c r="J386" s="5">
        <v>101.94</v>
      </c>
    </row>
    <row r="387" spans="1:10" ht="13.2" x14ac:dyDescent="0.25">
      <c r="A387" s="3">
        <v>45345</v>
      </c>
      <c r="B387" s="4" t="s">
        <v>9</v>
      </c>
      <c r="C387" s="3" t="str">
        <f t="shared" si="129"/>
        <v>cogs</v>
      </c>
      <c r="D387" s="49">
        <v>8.49</v>
      </c>
      <c r="E387">
        <f t="shared" si="130"/>
        <v>2024</v>
      </c>
      <c r="F387">
        <f t="shared" si="131"/>
        <v>23</v>
      </c>
      <c r="G387">
        <f t="shared" si="132"/>
        <v>2</v>
      </c>
      <c r="H387" s="4" t="str">
        <f t="shared" ref="H387:H450" si="133">IFERROR(RIGHT(B387, LEN(B387) - FIND(":", B387)),"N/A")</f>
        <v>product 3</v>
      </c>
      <c r="I387" s="5">
        <v>241</v>
      </c>
      <c r="J387" s="5">
        <v>2046.0900000000001</v>
      </c>
    </row>
    <row r="388" spans="1:10" ht="13.2" x14ac:dyDescent="0.25">
      <c r="A388" s="3">
        <v>45345</v>
      </c>
      <c r="B388" s="4" t="s">
        <v>10</v>
      </c>
      <c r="C388" s="3" t="str">
        <f t="shared" si="129"/>
        <v>marketing</v>
      </c>
      <c r="D388" s="50" t="s">
        <v>6</v>
      </c>
      <c r="E388">
        <f t="shared" si="130"/>
        <v>2024</v>
      </c>
      <c r="F388">
        <f t="shared" si="131"/>
        <v>23</v>
      </c>
      <c r="G388">
        <f t="shared" si="132"/>
        <v>2</v>
      </c>
      <c r="H388" s="4" t="str">
        <f t="shared" si="133"/>
        <v>N/A</v>
      </c>
      <c r="I388" s="4" t="s">
        <v>6</v>
      </c>
      <c r="J388" s="5">
        <v>99.93</v>
      </c>
    </row>
    <row r="389" spans="1:10" ht="13.2" x14ac:dyDescent="0.25">
      <c r="A389" s="3">
        <v>45345</v>
      </c>
      <c r="B389" s="4" t="s">
        <v>11</v>
      </c>
      <c r="C389" s="3" t="str">
        <f t="shared" si="129"/>
        <v>net sales</v>
      </c>
      <c r="D389" s="49">
        <v>9.99</v>
      </c>
      <c r="E389">
        <f t="shared" si="130"/>
        <v>2024</v>
      </c>
      <c r="F389">
        <f t="shared" si="131"/>
        <v>23</v>
      </c>
      <c r="G389">
        <f t="shared" si="132"/>
        <v>2</v>
      </c>
      <c r="H389" s="4" t="str">
        <f t="shared" si="133"/>
        <v>product 1</v>
      </c>
      <c r="I389" s="5">
        <v>9</v>
      </c>
      <c r="J389" s="5">
        <v>89.91</v>
      </c>
    </row>
    <row r="390" spans="1:10" ht="13.2" x14ac:dyDescent="0.25">
      <c r="A390" s="3">
        <v>45345</v>
      </c>
      <c r="B390" s="4" t="s">
        <v>12</v>
      </c>
      <c r="C390" s="3" t="str">
        <f t="shared" si="129"/>
        <v>net sales</v>
      </c>
      <c r="D390" s="49">
        <v>24.99</v>
      </c>
      <c r="E390">
        <f t="shared" si="130"/>
        <v>2024</v>
      </c>
      <c r="F390">
        <f t="shared" si="131"/>
        <v>23</v>
      </c>
      <c r="G390">
        <f t="shared" si="132"/>
        <v>2</v>
      </c>
      <c r="H390" s="4" t="str">
        <f t="shared" si="133"/>
        <v>product 2</v>
      </c>
      <c r="I390" s="5">
        <v>6</v>
      </c>
      <c r="J390" s="5">
        <v>149.94</v>
      </c>
    </row>
    <row r="391" spans="1:10" ht="13.2" x14ac:dyDescent="0.25">
      <c r="A391" s="3">
        <v>45345</v>
      </c>
      <c r="B391" s="4" t="s">
        <v>13</v>
      </c>
      <c r="C391" s="3" t="str">
        <f t="shared" si="129"/>
        <v>net sales</v>
      </c>
      <c r="D391" s="49">
        <v>12.49</v>
      </c>
      <c r="E391">
        <f t="shared" si="130"/>
        <v>2024</v>
      </c>
      <c r="F391">
        <f t="shared" si="131"/>
        <v>23</v>
      </c>
      <c r="G391">
        <f t="shared" si="132"/>
        <v>2</v>
      </c>
      <c r="H391" s="4" t="str">
        <f t="shared" si="133"/>
        <v>product 3</v>
      </c>
      <c r="I391" s="5">
        <v>241</v>
      </c>
      <c r="J391" s="5">
        <v>3010.09</v>
      </c>
    </row>
    <row r="392" spans="1:10" ht="13.2" x14ac:dyDescent="0.25">
      <c r="A392" s="3">
        <v>45346</v>
      </c>
      <c r="B392" s="4" t="s">
        <v>7</v>
      </c>
      <c r="C392" s="3" t="str">
        <f t="shared" si="129"/>
        <v>cogs</v>
      </c>
      <c r="D392" s="49">
        <v>5.99</v>
      </c>
      <c r="E392">
        <f t="shared" si="130"/>
        <v>2024</v>
      </c>
      <c r="F392">
        <f t="shared" si="131"/>
        <v>24</v>
      </c>
      <c r="G392">
        <f t="shared" si="132"/>
        <v>2</v>
      </c>
      <c r="H392" s="4" t="str">
        <f t="shared" si="133"/>
        <v>product 1</v>
      </c>
      <c r="I392" s="5">
        <v>35</v>
      </c>
      <c r="J392" s="5">
        <v>209.65</v>
      </c>
    </row>
    <row r="393" spans="1:10" ht="13.2" x14ac:dyDescent="0.25">
      <c r="A393" s="3">
        <v>45346</v>
      </c>
      <c r="B393" s="4" t="s">
        <v>8</v>
      </c>
      <c r="C393" s="3" t="str">
        <f t="shared" si="129"/>
        <v>cogs</v>
      </c>
      <c r="D393" s="49">
        <v>16.989999999999998</v>
      </c>
      <c r="E393">
        <f t="shared" si="130"/>
        <v>2024</v>
      </c>
      <c r="F393">
        <f t="shared" si="131"/>
        <v>24</v>
      </c>
      <c r="G393">
        <f t="shared" si="132"/>
        <v>2</v>
      </c>
      <c r="H393" s="4" t="str">
        <f t="shared" si="133"/>
        <v>product 2</v>
      </c>
      <c r="I393" s="5">
        <v>7</v>
      </c>
      <c r="J393" s="5">
        <v>118.92999999999999</v>
      </c>
    </row>
    <row r="394" spans="1:10" ht="13.2" x14ac:dyDescent="0.25">
      <c r="A394" s="3">
        <v>45346</v>
      </c>
      <c r="B394" s="4" t="s">
        <v>9</v>
      </c>
      <c r="C394" s="3" t="str">
        <f t="shared" si="129"/>
        <v>cogs</v>
      </c>
      <c r="D394" s="49">
        <v>8.49</v>
      </c>
      <c r="E394">
        <f t="shared" si="130"/>
        <v>2024</v>
      </c>
      <c r="F394">
        <f t="shared" si="131"/>
        <v>24</v>
      </c>
      <c r="G394">
        <f t="shared" si="132"/>
        <v>2</v>
      </c>
      <c r="H394" s="4" t="str">
        <f t="shared" si="133"/>
        <v>product 3</v>
      </c>
      <c r="I394" s="5">
        <v>90</v>
      </c>
      <c r="J394" s="5">
        <v>764.1</v>
      </c>
    </row>
    <row r="395" spans="1:10" ht="13.2" x14ac:dyDescent="0.25">
      <c r="A395" s="3">
        <v>45346</v>
      </c>
      <c r="B395" s="4" t="s">
        <v>10</v>
      </c>
      <c r="C395" s="3" t="str">
        <f t="shared" si="129"/>
        <v>marketing</v>
      </c>
      <c r="D395" s="50" t="s">
        <v>6</v>
      </c>
      <c r="E395">
        <f t="shared" si="130"/>
        <v>2024</v>
      </c>
      <c r="F395">
        <f t="shared" si="131"/>
        <v>24</v>
      </c>
      <c r="G395">
        <f t="shared" si="132"/>
        <v>2</v>
      </c>
      <c r="H395" s="4" t="str">
        <f t="shared" si="133"/>
        <v>N/A</v>
      </c>
      <c r="I395" s="4" t="s">
        <v>6</v>
      </c>
      <c r="J395" s="5">
        <v>99.97</v>
      </c>
    </row>
    <row r="396" spans="1:10" ht="13.2" x14ac:dyDescent="0.25">
      <c r="A396" s="3">
        <v>45346</v>
      </c>
      <c r="B396" s="4" t="s">
        <v>11</v>
      </c>
      <c r="C396" s="3" t="str">
        <f t="shared" si="129"/>
        <v>net sales</v>
      </c>
      <c r="D396" s="49">
        <v>9.99</v>
      </c>
      <c r="E396">
        <f t="shared" si="130"/>
        <v>2024</v>
      </c>
      <c r="F396">
        <f t="shared" si="131"/>
        <v>24</v>
      </c>
      <c r="G396">
        <f t="shared" si="132"/>
        <v>2</v>
      </c>
      <c r="H396" s="4" t="str">
        <f t="shared" si="133"/>
        <v>product 1</v>
      </c>
      <c r="I396" s="5">
        <v>35</v>
      </c>
      <c r="J396" s="5">
        <v>349.65000000000003</v>
      </c>
    </row>
    <row r="397" spans="1:10" ht="13.2" x14ac:dyDescent="0.25">
      <c r="A397" s="3">
        <v>45346</v>
      </c>
      <c r="B397" s="4" t="s">
        <v>12</v>
      </c>
      <c r="C397" s="3" t="str">
        <f t="shared" si="129"/>
        <v>net sales</v>
      </c>
      <c r="D397" s="49">
        <v>24.99</v>
      </c>
      <c r="E397">
        <f t="shared" si="130"/>
        <v>2024</v>
      </c>
      <c r="F397">
        <f t="shared" si="131"/>
        <v>24</v>
      </c>
      <c r="G397">
        <f t="shared" si="132"/>
        <v>2</v>
      </c>
      <c r="H397" s="4" t="str">
        <f t="shared" si="133"/>
        <v>product 2</v>
      </c>
      <c r="I397" s="5">
        <v>7</v>
      </c>
      <c r="J397" s="5">
        <v>174.92999999999998</v>
      </c>
    </row>
    <row r="398" spans="1:10" ht="13.2" x14ac:dyDescent="0.25">
      <c r="A398" s="3">
        <v>45346</v>
      </c>
      <c r="B398" s="4" t="s">
        <v>13</v>
      </c>
      <c r="C398" s="3" t="str">
        <f t="shared" si="129"/>
        <v>net sales</v>
      </c>
      <c r="D398" s="49">
        <v>12.49</v>
      </c>
      <c r="E398">
        <f t="shared" si="130"/>
        <v>2024</v>
      </c>
      <c r="F398">
        <f t="shared" si="131"/>
        <v>24</v>
      </c>
      <c r="G398">
        <f t="shared" si="132"/>
        <v>2</v>
      </c>
      <c r="H398" s="4" t="str">
        <f t="shared" si="133"/>
        <v>product 3</v>
      </c>
      <c r="I398" s="5">
        <v>90</v>
      </c>
      <c r="J398" s="5">
        <v>1124.0999999999999</v>
      </c>
    </row>
    <row r="399" spans="1:10" ht="13.2" x14ac:dyDescent="0.25">
      <c r="A399" s="3">
        <v>45347</v>
      </c>
      <c r="B399" s="4" t="s">
        <v>7</v>
      </c>
      <c r="C399" s="3" t="str">
        <f t="shared" si="129"/>
        <v>cogs</v>
      </c>
      <c r="D399" s="49">
        <v>5.99</v>
      </c>
      <c r="E399">
        <f t="shared" si="130"/>
        <v>2024</v>
      </c>
      <c r="F399">
        <f t="shared" si="131"/>
        <v>25</v>
      </c>
      <c r="G399">
        <f t="shared" si="132"/>
        <v>2</v>
      </c>
      <c r="H399" s="4" t="str">
        <f t="shared" si="133"/>
        <v>product 1</v>
      </c>
      <c r="I399" s="5">
        <v>28</v>
      </c>
      <c r="J399" s="5">
        <v>167.72</v>
      </c>
    </row>
    <row r="400" spans="1:10" ht="13.2" x14ac:dyDescent="0.25">
      <c r="A400" s="3">
        <v>45347</v>
      </c>
      <c r="B400" s="4" t="s">
        <v>8</v>
      </c>
      <c r="C400" s="3" t="str">
        <f t="shared" si="129"/>
        <v>cogs</v>
      </c>
      <c r="D400" s="49">
        <v>16.989999999999998</v>
      </c>
      <c r="E400">
        <f t="shared" si="130"/>
        <v>2024</v>
      </c>
      <c r="F400">
        <f t="shared" si="131"/>
        <v>25</v>
      </c>
      <c r="G400">
        <f t="shared" si="132"/>
        <v>2</v>
      </c>
      <c r="H400" s="4" t="str">
        <f t="shared" si="133"/>
        <v>product 2</v>
      </c>
      <c r="I400" s="5">
        <v>8</v>
      </c>
      <c r="J400" s="5">
        <v>135.91999999999999</v>
      </c>
    </row>
    <row r="401" spans="1:10" ht="13.2" x14ac:dyDescent="0.25">
      <c r="A401" s="3">
        <v>45347</v>
      </c>
      <c r="B401" s="4" t="s">
        <v>9</v>
      </c>
      <c r="C401" s="3" t="str">
        <f t="shared" si="129"/>
        <v>cogs</v>
      </c>
      <c r="D401" s="49">
        <v>8.49</v>
      </c>
      <c r="E401">
        <f t="shared" si="130"/>
        <v>2024</v>
      </c>
      <c r="F401">
        <f t="shared" si="131"/>
        <v>25</v>
      </c>
      <c r="G401">
        <f t="shared" si="132"/>
        <v>2</v>
      </c>
      <c r="H401" s="4" t="str">
        <f t="shared" si="133"/>
        <v>product 3</v>
      </c>
      <c r="I401" s="5">
        <v>83</v>
      </c>
      <c r="J401" s="5">
        <v>704.67000000000007</v>
      </c>
    </row>
    <row r="402" spans="1:10" ht="13.2" x14ac:dyDescent="0.25">
      <c r="A402" s="3">
        <v>45347</v>
      </c>
      <c r="B402" s="4" t="s">
        <v>10</v>
      </c>
      <c r="C402" s="3" t="str">
        <f t="shared" si="129"/>
        <v>marketing</v>
      </c>
      <c r="D402" s="50" t="s">
        <v>6</v>
      </c>
      <c r="E402">
        <f t="shared" si="130"/>
        <v>2024</v>
      </c>
      <c r="F402">
        <f t="shared" si="131"/>
        <v>25</v>
      </c>
      <c r="G402">
        <f t="shared" si="132"/>
        <v>2</v>
      </c>
      <c r="H402" s="4" t="str">
        <f t="shared" si="133"/>
        <v>N/A</v>
      </c>
      <c r="I402" s="4" t="s">
        <v>6</v>
      </c>
      <c r="J402" s="5">
        <v>99.92</v>
      </c>
    </row>
    <row r="403" spans="1:10" ht="13.2" x14ac:dyDescent="0.25">
      <c r="A403" s="3">
        <v>45347</v>
      </c>
      <c r="B403" s="4" t="s">
        <v>11</v>
      </c>
      <c r="C403" s="3" t="str">
        <f t="shared" si="129"/>
        <v>net sales</v>
      </c>
      <c r="D403" s="49">
        <v>9.99</v>
      </c>
      <c r="E403">
        <f t="shared" si="130"/>
        <v>2024</v>
      </c>
      <c r="F403">
        <f t="shared" si="131"/>
        <v>25</v>
      </c>
      <c r="G403">
        <f t="shared" si="132"/>
        <v>2</v>
      </c>
      <c r="H403" s="4" t="str">
        <f t="shared" si="133"/>
        <v>product 1</v>
      </c>
      <c r="I403" s="5">
        <v>28</v>
      </c>
      <c r="J403" s="5">
        <v>279.72000000000003</v>
      </c>
    </row>
    <row r="404" spans="1:10" ht="13.2" x14ac:dyDescent="0.25">
      <c r="A404" s="3">
        <v>45347</v>
      </c>
      <c r="B404" s="4" t="s">
        <v>12</v>
      </c>
      <c r="C404" s="3" t="str">
        <f t="shared" si="129"/>
        <v>net sales</v>
      </c>
      <c r="D404" s="49">
        <v>24.99</v>
      </c>
      <c r="E404">
        <f t="shared" si="130"/>
        <v>2024</v>
      </c>
      <c r="F404">
        <f t="shared" si="131"/>
        <v>25</v>
      </c>
      <c r="G404">
        <f t="shared" si="132"/>
        <v>2</v>
      </c>
      <c r="H404" s="4" t="str">
        <f t="shared" si="133"/>
        <v>product 2</v>
      </c>
      <c r="I404" s="5">
        <v>8</v>
      </c>
      <c r="J404" s="5">
        <v>199.92</v>
      </c>
    </row>
    <row r="405" spans="1:10" ht="13.2" x14ac:dyDescent="0.25">
      <c r="A405" s="3">
        <v>45347</v>
      </c>
      <c r="B405" s="4" t="s">
        <v>13</v>
      </c>
      <c r="C405" s="3" t="str">
        <f t="shared" si="129"/>
        <v>net sales</v>
      </c>
      <c r="D405" s="49">
        <v>12.49</v>
      </c>
      <c r="E405">
        <f t="shared" si="130"/>
        <v>2024</v>
      </c>
      <c r="F405">
        <f t="shared" si="131"/>
        <v>25</v>
      </c>
      <c r="G405">
        <f t="shared" si="132"/>
        <v>2</v>
      </c>
      <c r="H405" s="4" t="str">
        <f t="shared" si="133"/>
        <v>product 3</v>
      </c>
      <c r="I405" s="5">
        <v>83</v>
      </c>
      <c r="J405" s="5">
        <v>1036.67</v>
      </c>
    </row>
    <row r="406" spans="1:10" ht="13.2" x14ac:dyDescent="0.25">
      <c r="A406" s="3">
        <v>45348</v>
      </c>
      <c r="B406" s="4" t="s">
        <v>7</v>
      </c>
      <c r="C406" s="3" t="str">
        <f t="shared" si="129"/>
        <v>cogs</v>
      </c>
      <c r="D406" s="49">
        <v>5.99</v>
      </c>
      <c r="E406">
        <f t="shared" si="130"/>
        <v>2024</v>
      </c>
      <c r="F406">
        <f t="shared" si="131"/>
        <v>26</v>
      </c>
      <c r="G406">
        <f t="shared" si="132"/>
        <v>2</v>
      </c>
      <c r="H406" s="4" t="str">
        <f t="shared" si="133"/>
        <v>product 1</v>
      </c>
      <c r="I406" s="5">
        <v>37</v>
      </c>
      <c r="J406" s="5">
        <v>221.63</v>
      </c>
    </row>
    <row r="407" spans="1:10" ht="13.2" x14ac:dyDescent="0.25">
      <c r="A407" s="3">
        <v>45348</v>
      </c>
      <c r="B407" s="4" t="s">
        <v>8</v>
      </c>
      <c r="C407" s="3" t="str">
        <f t="shared" si="129"/>
        <v>cogs</v>
      </c>
      <c r="D407" s="49">
        <v>16.989999999999998</v>
      </c>
      <c r="E407">
        <f t="shared" si="130"/>
        <v>2024</v>
      </c>
      <c r="F407">
        <f t="shared" si="131"/>
        <v>26</v>
      </c>
      <c r="G407">
        <f t="shared" si="132"/>
        <v>2</v>
      </c>
      <c r="H407" s="4" t="str">
        <f t="shared" si="133"/>
        <v>product 2</v>
      </c>
      <c r="I407" s="5">
        <v>10</v>
      </c>
      <c r="J407" s="5">
        <v>169.89999999999998</v>
      </c>
    </row>
    <row r="408" spans="1:10" ht="13.2" x14ac:dyDescent="0.25">
      <c r="A408" s="3">
        <v>45348</v>
      </c>
      <c r="B408" s="4" t="s">
        <v>9</v>
      </c>
      <c r="C408" s="3" t="str">
        <f t="shared" si="129"/>
        <v>cogs</v>
      </c>
      <c r="D408" s="49">
        <v>8.49</v>
      </c>
      <c r="E408">
        <f t="shared" si="130"/>
        <v>2024</v>
      </c>
      <c r="F408">
        <f t="shared" si="131"/>
        <v>26</v>
      </c>
      <c r="G408">
        <f t="shared" si="132"/>
        <v>2</v>
      </c>
      <c r="H408" s="4" t="str">
        <f t="shared" si="133"/>
        <v>product 3</v>
      </c>
      <c r="I408" s="5">
        <v>7</v>
      </c>
      <c r="J408" s="5">
        <v>59.43</v>
      </c>
    </row>
    <row r="409" spans="1:10" ht="13.2" x14ac:dyDescent="0.25">
      <c r="A409" s="3">
        <v>45348</v>
      </c>
      <c r="B409" s="4" t="s">
        <v>10</v>
      </c>
      <c r="C409" s="3" t="str">
        <f t="shared" si="129"/>
        <v>marketing</v>
      </c>
      <c r="D409" s="50" t="s">
        <v>6</v>
      </c>
      <c r="E409">
        <f t="shared" si="130"/>
        <v>2024</v>
      </c>
      <c r="F409">
        <f t="shared" si="131"/>
        <v>26</v>
      </c>
      <c r="G409">
        <f t="shared" si="132"/>
        <v>2</v>
      </c>
      <c r="H409" s="4" t="str">
        <f t="shared" si="133"/>
        <v>N/A</v>
      </c>
      <c r="I409" s="4" t="s">
        <v>6</v>
      </c>
      <c r="J409" s="5">
        <v>99.95</v>
      </c>
    </row>
    <row r="410" spans="1:10" ht="13.2" x14ac:dyDescent="0.25">
      <c r="A410" s="3">
        <v>45348</v>
      </c>
      <c r="B410" s="4" t="s">
        <v>11</v>
      </c>
      <c r="C410" s="3" t="str">
        <f t="shared" si="129"/>
        <v>net sales</v>
      </c>
      <c r="D410" s="49">
        <v>9.99</v>
      </c>
      <c r="E410">
        <f t="shared" si="130"/>
        <v>2024</v>
      </c>
      <c r="F410">
        <f t="shared" si="131"/>
        <v>26</v>
      </c>
      <c r="G410">
        <f t="shared" si="132"/>
        <v>2</v>
      </c>
      <c r="H410" s="4" t="str">
        <f t="shared" si="133"/>
        <v>product 1</v>
      </c>
      <c r="I410" s="5">
        <v>37</v>
      </c>
      <c r="J410" s="5">
        <v>369.63</v>
      </c>
    </row>
    <row r="411" spans="1:10" ht="13.2" x14ac:dyDescent="0.25">
      <c r="A411" s="3">
        <v>45348</v>
      </c>
      <c r="B411" s="4" t="s">
        <v>12</v>
      </c>
      <c r="C411" s="3" t="str">
        <f t="shared" si="129"/>
        <v>net sales</v>
      </c>
      <c r="D411" s="49">
        <v>24.99</v>
      </c>
      <c r="E411">
        <f t="shared" si="130"/>
        <v>2024</v>
      </c>
      <c r="F411">
        <f t="shared" si="131"/>
        <v>26</v>
      </c>
      <c r="G411">
        <f t="shared" si="132"/>
        <v>2</v>
      </c>
      <c r="H411" s="4" t="str">
        <f t="shared" si="133"/>
        <v>product 2</v>
      </c>
      <c r="I411" s="5">
        <v>10</v>
      </c>
      <c r="J411" s="5">
        <v>249.89999999999998</v>
      </c>
    </row>
    <row r="412" spans="1:10" ht="13.2" x14ac:dyDescent="0.25">
      <c r="A412" s="3">
        <v>45348</v>
      </c>
      <c r="B412" s="4" t="s">
        <v>13</v>
      </c>
      <c r="C412" s="3" t="str">
        <f t="shared" si="129"/>
        <v>net sales</v>
      </c>
      <c r="D412" s="49">
        <v>12.49</v>
      </c>
      <c r="E412">
        <f t="shared" si="130"/>
        <v>2024</v>
      </c>
      <c r="F412">
        <f t="shared" si="131"/>
        <v>26</v>
      </c>
      <c r="G412">
        <f t="shared" si="132"/>
        <v>2</v>
      </c>
      <c r="H412" s="4" t="str">
        <f t="shared" si="133"/>
        <v>product 3</v>
      </c>
      <c r="I412" s="5">
        <v>7</v>
      </c>
      <c r="J412" s="5">
        <v>87.43</v>
      </c>
    </row>
    <row r="413" spans="1:10" ht="13.2" x14ac:dyDescent="0.25">
      <c r="A413" s="3">
        <v>45349</v>
      </c>
      <c r="B413" s="4" t="s">
        <v>7</v>
      </c>
      <c r="C413" s="3" t="str">
        <f t="shared" si="129"/>
        <v>cogs</v>
      </c>
      <c r="D413" s="49">
        <v>5.99</v>
      </c>
      <c r="E413">
        <f t="shared" si="130"/>
        <v>2024</v>
      </c>
      <c r="F413">
        <f t="shared" si="131"/>
        <v>27</v>
      </c>
      <c r="G413">
        <f t="shared" si="132"/>
        <v>2</v>
      </c>
      <c r="H413" s="4" t="str">
        <f t="shared" si="133"/>
        <v>product 1</v>
      </c>
      <c r="I413" s="5">
        <v>6</v>
      </c>
      <c r="J413" s="5">
        <v>35.94</v>
      </c>
    </row>
    <row r="414" spans="1:10" ht="13.2" x14ac:dyDescent="0.25">
      <c r="A414" s="3">
        <v>45349</v>
      </c>
      <c r="B414" s="4" t="s">
        <v>8</v>
      </c>
      <c r="C414" s="3" t="str">
        <f t="shared" si="129"/>
        <v>cogs</v>
      </c>
      <c r="D414" s="49">
        <v>16.989999999999998</v>
      </c>
      <c r="E414">
        <f t="shared" si="130"/>
        <v>2024</v>
      </c>
      <c r="F414">
        <f t="shared" si="131"/>
        <v>27</v>
      </c>
      <c r="G414">
        <f t="shared" si="132"/>
        <v>2</v>
      </c>
      <c r="H414" s="4" t="str">
        <f t="shared" si="133"/>
        <v>product 2</v>
      </c>
      <c r="I414" s="5">
        <v>5</v>
      </c>
      <c r="J414" s="5">
        <v>84.949999999999989</v>
      </c>
    </row>
    <row r="415" spans="1:10" ht="13.2" x14ac:dyDescent="0.25">
      <c r="A415" s="3">
        <v>45349</v>
      </c>
      <c r="B415" s="4" t="s">
        <v>9</v>
      </c>
      <c r="C415" s="3" t="str">
        <f t="shared" si="129"/>
        <v>cogs</v>
      </c>
      <c r="D415" s="49">
        <v>8.49</v>
      </c>
      <c r="E415">
        <f t="shared" si="130"/>
        <v>2024</v>
      </c>
      <c r="F415">
        <f t="shared" si="131"/>
        <v>27</v>
      </c>
      <c r="G415">
        <f t="shared" si="132"/>
        <v>2</v>
      </c>
      <c r="H415" s="4" t="str">
        <f t="shared" si="133"/>
        <v>product 3</v>
      </c>
      <c r="I415" s="5">
        <v>16</v>
      </c>
      <c r="J415" s="5">
        <v>135.84</v>
      </c>
    </row>
    <row r="416" spans="1:10" ht="13.2" x14ac:dyDescent="0.25">
      <c r="A416" s="3">
        <v>45349</v>
      </c>
      <c r="B416" s="4" t="s">
        <v>10</v>
      </c>
      <c r="C416" s="3" t="str">
        <f t="shared" si="129"/>
        <v>marketing</v>
      </c>
      <c r="D416" s="50" t="s">
        <v>6</v>
      </c>
      <c r="E416">
        <f t="shared" si="130"/>
        <v>2024</v>
      </c>
      <c r="F416">
        <f t="shared" si="131"/>
        <v>27</v>
      </c>
      <c r="G416">
        <f t="shared" si="132"/>
        <v>2</v>
      </c>
      <c r="H416" s="4" t="str">
        <f t="shared" si="133"/>
        <v>N/A</v>
      </c>
      <c r="I416" s="4" t="s">
        <v>6</v>
      </c>
      <c r="J416" s="5">
        <v>100.09</v>
      </c>
    </row>
    <row r="417" spans="1:10" ht="13.2" x14ac:dyDescent="0.25">
      <c r="A417" s="3">
        <v>45349</v>
      </c>
      <c r="B417" s="4" t="s">
        <v>11</v>
      </c>
      <c r="C417" s="3" t="str">
        <f t="shared" si="129"/>
        <v>net sales</v>
      </c>
      <c r="D417" s="49">
        <v>9.99</v>
      </c>
      <c r="E417">
        <f t="shared" si="130"/>
        <v>2024</v>
      </c>
      <c r="F417">
        <f t="shared" si="131"/>
        <v>27</v>
      </c>
      <c r="G417">
        <f t="shared" si="132"/>
        <v>2</v>
      </c>
      <c r="H417" s="4" t="str">
        <f t="shared" si="133"/>
        <v>product 1</v>
      </c>
      <c r="I417" s="5">
        <v>6</v>
      </c>
      <c r="J417" s="5">
        <v>59.94</v>
      </c>
    </row>
    <row r="418" spans="1:10" ht="13.2" x14ac:dyDescent="0.25">
      <c r="A418" s="3">
        <v>45349</v>
      </c>
      <c r="B418" s="4" t="s">
        <v>12</v>
      </c>
      <c r="C418" s="3" t="str">
        <f t="shared" si="129"/>
        <v>net sales</v>
      </c>
      <c r="D418" s="49">
        <v>24.99</v>
      </c>
      <c r="E418">
        <f t="shared" si="130"/>
        <v>2024</v>
      </c>
      <c r="F418">
        <f t="shared" si="131"/>
        <v>27</v>
      </c>
      <c r="G418">
        <f t="shared" si="132"/>
        <v>2</v>
      </c>
      <c r="H418" s="4" t="str">
        <f t="shared" si="133"/>
        <v>product 2</v>
      </c>
      <c r="I418" s="5">
        <v>5</v>
      </c>
      <c r="J418" s="5">
        <v>124.94999999999999</v>
      </c>
    </row>
    <row r="419" spans="1:10" ht="13.2" x14ac:dyDescent="0.25">
      <c r="A419" s="3">
        <v>45349</v>
      </c>
      <c r="B419" s="4" t="s">
        <v>13</v>
      </c>
      <c r="C419" s="3" t="str">
        <f t="shared" si="129"/>
        <v>net sales</v>
      </c>
      <c r="D419" s="49">
        <v>12.49</v>
      </c>
      <c r="E419">
        <f t="shared" si="130"/>
        <v>2024</v>
      </c>
      <c r="F419">
        <f t="shared" si="131"/>
        <v>27</v>
      </c>
      <c r="G419">
        <f t="shared" si="132"/>
        <v>2</v>
      </c>
      <c r="H419" s="4" t="str">
        <f t="shared" si="133"/>
        <v>product 3</v>
      </c>
      <c r="I419" s="5">
        <v>16</v>
      </c>
      <c r="J419" s="5">
        <v>199.84</v>
      </c>
    </row>
    <row r="420" spans="1:10" ht="13.2" x14ac:dyDescent="0.25">
      <c r="A420" s="3">
        <v>45350</v>
      </c>
      <c r="B420" s="4" t="s">
        <v>7</v>
      </c>
      <c r="C420" s="3" t="str">
        <f t="shared" si="129"/>
        <v>cogs</v>
      </c>
      <c r="D420" s="49">
        <v>5.99</v>
      </c>
      <c r="E420">
        <f t="shared" si="130"/>
        <v>2024</v>
      </c>
      <c r="F420">
        <f t="shared" si="131"/>
        <v>28</v>
      </c>
      <c r="G420">
        <f t="shared" si="132"/>
        <v>2</v>
      </c>
      <c r="H420" s="4" t="str">
        <f t="shared" si="133"/>
        <v>product 1</v>
      </c>
      <c r="I420" s="5">
        <v>27</v>
      </c>
      <c r="J420" s="5">
        <v>161.73000000000002</v>
      </c>
    </row>
    <row r="421" spans="1:10" ht="13.2" x14ac:dyDescent="0.25">
      <c r="A421" s="3">
        <v>45350</v>
      </c>
      <c r="B421" s="4" t="s">
        <v>8</v>
      </c>
      <c r="C421" s="3" t="str">
        <f t="shared" si="129"/>
        <v>cogs</v>
      </c>
      <c r="D421" s="49">
        <v>16.989999999999998</v>
      </c>
      <c r="E421">
        <f t="shared" si="130"/>
        <v>2024</v>
      </c>
      <c r="F421">
        <f t="shared" si="131"/>
        <v>28</v>
      </c>
      <c r="G421">
        <f t="shared" si="132"/>
        <v>2</v>
      </c>
      <c r="H421" s="4" t="str">
        <f t="shared" si="133"/>
        <v>product 2</v>
      </c>
      <c r="I421" s="5">
        <v>10</v>
      </c>
      <c r="J421" s="5">
        <v>169.89999999999998</v>
      </c>
    </row>
    <row r="422" spans="1:10" ht="13.2" x14ac:dyDescent="0.25">
      <c r="A422" s="3">
        <v>45350</v>
      </c>
      <c r="B422" s="4" t="s">
        <v>9</v>
      </c>
      <c r="C422" s="3" t="str">
        <f t="shared" si="129"/>
        <v>cogs</v>
      </c>
      <c r="D422" s="49">
        <v>8.49</v>
      </c>
      <c r="E422">
        <f t="shared" si="130"/>
        <v>2024</v>
      </c>
      <c r="F422">
        <f t="shared" si="131"/>
        <v>28</v>
      </c>
      <c r="G422">
        <f t="shared" si="132"/>
        <v>2</v>
      </c>
      <c r="H422" s="4" t="str">
        <f t="shared" si="133"/>
        <v>product 3</v>
      </c>
      <c r="I422" s="5">
        <v>0</v>
      </c>
      <c r="J422" s="4">
        <v>0</v>
      </c>
    </row>
    <row r="423" spans="1:10" ht="13.2" x14ac:dyDescent="0.25">
      <c r="A423" s="3">
        <v>45350</v>
      </c>
      <c r="B423" s="4" t="s">
        <v>10</v>
      </c>
      <c r="C423" s="3" t="str">
        <f t="shared" si="129"/>
        <v>marketing</v>
      </c>
      <c r="D423" s="50" t="s">
        <v>6</v>
      </c>
      <c r="E423">
        <f t="shared" si="130"/>
        <v>2024</v>
      </c>
      <c r="F423">
        <f t="shared" si="131"/>
        <v>28</v>
      </c>
      <c r="G423">
        <f t="shared" si="132"/>
        <v>2</v>
      </c>
      <c r="H423" s="4" t="str">
        <f t="shared" si="133"/>
        <v>N/A</v>
      </c>
      <c r="I423" s="4" t="s">
        <v>6</v>
      </c>
      <c r="J423" s="5">
        <v>99.960000000000008</v>
      </c>
    </row>
    <row r="424" spans="1:10" ht="13.2" x14ac:dyDescent="0.25">
      <c r="A424" s="3">
        <v>45350</v>
      </c>
      <c r="B424" s="4" t="s">
        <v>11</v>
      </c>
      <c r="C424" s="3" t="str">
        <f t="shared" si="129"/>
        <v>net sales</v>
      </c>
      <c r="D424" s="49">
        <v>9.99</v>
      </c>
      <c r="E424">
        <f t="shared" si="130"/>
        <v>2024</v>
      </c>
      <c r="F424">
        <f t="shared" si="131"/>
        <v>28</v>
      </c>
      <c r="G424">
        <f t="shared" si="132"/>
        <v>2</v>
      </c>
      <c r="H424" s="4" t="str">
        <f t="shared" si="133"/>
        <v>product 1</v>
      </c>
      <c r="I424" s="5">
        <v>27</v>
      </c>
      <c r="J424" s="5">
        <v>269.73</v>
      </c>
    </row>
    <row r="425" spans="1:10" ht="13.2" x14ac:dyDescent="0.25">
      <c r="A425" s="3">
        <v>45350</v>
      </c>
      <c r="B425" s="4" t="s">
        <v>12</v>
      </c>
      <c r="C425" s="3" t="str">
        <f t="shared" si="129"/>
        <v>net sales</v>
      </c>
      <c r="D425" s="49">
        <v>24.99</v>
      </c>
      <c r="E425">
        <f t="shared" si="130"/>
        <v>2024</v>
      </c>
      <c r="F425">
        <f t="shared" si="131"/>
        <v>28</v>
      </c>
      <c r="G425">
        <f t="shared" si="132"/>
        <v>2</v>
      </c>
      <c r="H425" s="4" t="str">
        <f t="shared" si="133"/>
        <v>product 2</v>
      </c>
      <c r="I425" s="5">
        <v>10</v>
      </c>
      <c r="J425" s="5">
        <v>249.89999999999998</v>
      </c>
    </row>
    <row r="426" spans="1:10" ht="13.2" x14ac:dyDescent="0.25">
      <c r="A426" s="3">
        <v>45350</v>
      </c>
      <c r="B426" s="4" t="s">
        <v>13</v>
      </c>
      <c r="C426" s="3" t="str">
        <f t="shared" si="129"/>
        <v>net sales</v>
      </c>
      <c r="D426" s="49">
        <v>12.49</v>
      </c>
      <c r="E426">
        <f t="shared" si="130"/>
        <v>2024</v>
      </c>
      <c r="F426">
        <f t="shared" si="131"/>
        <v>28</v>
      </c>
      <c r="G426">
        <f t="shared" si="132"/>
        <v>2</v>
      </c>
      <c r="H426" s="4" t="str">
        <f t="shared" si="133"/>
        <v>product 3</v>
      </c>
      <c r="I426" s="5">
        <v>0</v>
      </c>
      <c r="J426" s="4">
        <v>0</v>
      </c>
    </row>
    <row r="427" spans="1:10" ht="13.2" x14ac:dyDescent="0.25">
      <c r="A427" s="3">
        <v>45351</v>
      </c>
      <c r="B427" s="4" t="s">
        <v>7</v>
      </c>
      <c r="C427" s="3" t="str">
        <f t="shared" si="129"/>
        <v>cogs</v>
      </c>
      <c r="D427" s="49">
        <v>5.99</v>
      </c>
      <c r="E427">
        <f t="shared" si="130"/>
        <v>2024</v>
      </c>
      <c r="F427">
        <f t="shared" si="131"/>
        <v>29</v>
      </c>
      <c r="G427">
        <f t="shared" si="132"/>
        <v>2</v>
      </c>
      <c r="H427" s="4" t="str">
        <f t="shared" si="133"/>
        <v>product 1</v>
      </c>
      <c r="I427" s="5">
        <v>95</v>
      </c>
      <c r="J427" s="5">
        <v>569.05000000000007</v>
      </c>
    </row>
    <row r="428" spans="1:10" ht="13.2" x14ac:dyDescent="0.25">
      <c r="A428" s="3">
        <v>45351</v>
      </c>
      <c r="B428" s="4" t="s">
        <v>8</v>
      </c>
      <c r="C428" s="3" t="str">
        <f t="shared" si="129"/>
        <v>cogs</v>
      </c>
      <c r="D428" s="49">
        <v>16.989999999999998</v>
      </c>
      <c r="E428">
        <f t="shared" si="130"/>
        <v>2024</v>
      </c>
      <c r="F428">
        <f t="shared" si="131"/>
        <v>29</v>
      </c>
      <c r="G428">
        <f t="shared" si="132"/>
        <v>2</v>
      </c>
      <c r="H428" s="4" t="str">
        <f t="shared" si="133"/>
        <v>product 2</v>
      </c>
      <c r="I428" s="5">
        <v>7</v>
      </c>
      <c r="J428" s="5">
        <v>118.92999999999999</v>
      </c>
    </row>
    <row r="429" spans="1:10" ht="13.2" x14ac:dyDescent="0.25">
      <c r="A429" s="3">
        <v>45351</v>
      </c>
      <c r="B429" s="4" t="s">
        <v>9</v>
      </c>
      <c r="C429" s="3" t="str">
        <f t="shared" si="129"/>
        <v>cogs</v>
      </c>
      <c r="D429" s="49">
        <v>8.49</v>
      </c>
      <c r="E429">
        <f t="shared" si="130"/>
        <v>2024</v>
      </c>
      <c r="F429">
        <f t="shared" si="131"/>
        <v>29</v>
      </c>
      <c r="G429">
        <f t="shared" si="132"/>
        <v>2</v>
      </c>
      <c r="H429" s="4" t="str">
        <f t="shared" si="133"/>
        <v>product 3</v>
      </c>
      <c r="I429" s="5">
        <v>113</v>
      </c>
      <c r="J429" s="5">
        <v>959.37</v>
      </c>
    </row>
    <row r="430" spans="1:10" ht="13.2" x14ac:dyDescent="0.25">
      <c r="A430" s="3">
        <v>45351</v>
      </c>
      <c r="B430" s="4" t="s">
        <v>10</v>
      </c>
      <c r="C430" s="3" t="str">
        <f t="shared" si="129"/>
        <v>marketing</v>
      </c>
      <c r="D430" s="50" t="s">
        <v>6</v>
      </c>
      <c r="E430">
        <f t="shared" si="130"/>
        <v>2024</v>
      </c>
      <c r="F430">
        <f t="shared" si="131"/>
        <v>29</v>
      </c>
      <c r="G430">
        <f t="shared" si="132"/>
        <v>2</v>
      </c>
      <c r="H430" s="4" t="str">
        <f t="shared" si="133"/>
        <v>N/A</v>
      </c>
      <c r="I430" s="4" t="s">
        <v>6</v>
      </c>
      <c r="J430" s="5">
        <v>100.04</v>
      </c>
    </row>
    <row r="431" spans="1:10" ht="13.2" x14ac:dyDescent="0.25">
      <c r="A431" s="3">
        <v>45351</v>
      </c>
      <c r="B431" s="4" t="s">
        <v>11</v>
      </c>
      <c r="C431" s="3" t="str">
        <f t="shared" si="129"/>
        <v>net sales</v>
      </c>
      <c r="D431" s="49">
        <v>9.99</v>
      </c>
      <c r="E431">
        <f t="shared" si="130"/>
        <v>2024</v>
      </c>
      <c r="F431">
        <f t="shared" si="131"/>
        <v>29</v>
      </c>
      <c r="G431">
        <f t="shared" si="132"/>
        <v>2</v>
      </c>
      <c r="H431" s="4" t="str">
        <f t="shared" si="133"/>
        <v>product 1</v>
      </c>
      <c r="I431" s="5">
        <v>95</v>
      </c>
      <c r="J431" s="5">
        <v>949.05000000000007</v>
      </c>
    </row>
    <row r="432" spans="1:10" ht="13.2" x14ac:dyDescent="0.25">
      <c r="A432" s="3">
        <v>45351</v>
      </c>
      <c r="B432" s="4" t="s">
        <v>12</v>
      </c>
      <c r="C432" s="3" t="str">
        <f t="shared" si="129"/>
        <v>net sales</v>
      </c>
      <c r="D432" s="49">
        <v>24.99</v>
      </c>
      <c r="E432">
        <f t="shared" si="130"/>
        <v>2024</v>
      </c>
      <c r="F432">
        <f t="shared" si="131"/>
        <v>29</v>
      </c>
      <c r="G432">
        <f t="shared" si="132"/>
        <v>2</v>
      </c>
      <c r="H432" s="4" t="str">
        <f t="shared" si="133"/>
        <v>product 2</v>
      </c>
      <c r="I432" s="5">
        <v>7</v>
      </c>
      <c r="J432" s="5">
        <v>174.92999999999998</v>
      </c>
    </row>
    <row r="433" spans="1:10" ht="13.2" x14ac:dyDescent="0.25">
      <c r="A433" s="3">
        <v>45351</v>
      </c>
      <c r="B433" s="4" t="s">
        <v>13</v>
      </c>
      <c r="C433" s="3" t="str">
        <f t="shared" si="129"/>
        <v>net sales</v>
      </c>
      <c r="D433" s="49">
        <v>12.49</v>
      </c>
      <c r="E433">
        <f t="shared" si="130"/>
        <v>2024</v>
      </c>
      <c r="F433">
        <f t="shared" si="131"/>
        <v>29</v>
      </c>
      <c r="G433">
        <f t="shared" si="132"/>
        <v>2</v>
      </c>
      <c r="H433" s="4" t="str">
        <f t="shared" si="133"/>
        <v>product 3</v>
      </c>
      <c r="I433" s="5">
        <v>113</v>
      </c>
      <c r="J433" s="5">
        <v>1411.3700000000001</v>
      </c>
    </row>
    <row r="434" spans="1:10" ht="13.2" x14ac:dyDescent="0.25">
      <c r="A434" s="3">
        <v>45352</v>
      </c>
      <c r="B434" s="4" t="s">
        <v>5</v>
      </c>
      <c r="C434" s="3" t="str">
        <f t="shared" si="129"/>
        <v>amortization</v>
      </c>
      <c r="D434" s="50" t="s">
        <v>6</v>
      </c>
      <c r="E434">
        <f t="shared" si="130"/>
        <v>2024</v>
      </c>
      <c r="F434">
        <f t="shared" si="131"/>
        <v>1</v>
      </c>
      <c r="G434">
        <f t="shared" si="132"/>
        <v>3</v>
      </c>
      <c r="H434" s="4" t="str">
        <f t="shared" si="133"/>
        <v>N/A</v>
      </c>
      <c r="I434" s="4" t="s">
        <v>6</v>
      </c>
      <c r="J434" s="5">
        <v>50</v>
      </c>
    </row>
    <row r="435" spans="1:10" ht="13.2" x14ac:dyDescent="0.25">
      <c r="A435" s="3">
        <v>45352</v>
      </c>
      <c r="B435" s="4" t="s">
        <v>7</v>
      </c>
      <c r="C435" s="3" t="str">
        <f t="shared" si="129"/>
        <v>cogs</v>
      </c>
      <c r="D435" s="49">
        <v>5.99</v>
      </c>
      <c r="E435">
        <f t="shared" si="130"/>
        <v>2024</v>
      </c>
      <c r="F435">
        <f t="shared" si="131"/>
        <v>1</v>
      </c>
      <c r="G435">
        <f t="shared" si="132"/>
        <v>3</v>
      </c>
      <c r="H435" s="4" t="str">
        <f t="shared" si="133"/>
        <v>product 1</v>
      </c>
      <c r="I435" s="5">
        <v>5</v>
      </c>
      <c r="J435" s="5">
        <v>29.950000000000003</v>
      </c>
    </row>
    <row r="436" spans="1:10" ht="13.2" x14ac:dyDescent="0.25">
      <c r="A436" s="3">
        <v>45352</v>
      </c>
      <c r="B436" s="4" t="s">
        <v>8</v>
      </c>
      <c r="C436" s="3" t="str">
        <f t="shared" si="129"/>
        <v>cogs</v>
      </c>
      <c r="D436" s="49">
        <v>16.989999999999998</v>
      </c>
      <c r="E436">
        <f t="shared" si="130"/>
        <v>2024</v>
      </c>
      <c r="F436">
        <f t="shared" si="131"/>
        <v>1</v>
      </c>
      <c r="G436">
        <f t="shared" si="132"/>
        <v>3</v>
      </c>
      <c r="H436" s="4" t="str">
        <f t="shared" si="133"/>
        <v>product 2</v>
      </c>
      <c r="I436" s="5">
        <v>9</v>
      </c>
      <c r="J436" s="5">
        <v>152.91</v>
      </c>
    </row>
    <row r="437" spans="1:10" ht="13.2" x14ac:dyDescent="0.25">
      <c r="A437" s="3">
        <v>45352</v>
      </c>
      <c r="B437" s="4" t="s">
        <v>9</v>
      </c>
      <c r="C437" s="3" t="str">
        <f t="shared" si="129"/>
        <v>cogs</v>
      </c>
      <c r="D437" s="49">
        <v>8.49</v>
      </c>
      <c r="E437">
        <f t="shared" si="130"/>
        <v>2024</v>
      </c>
      <c r="F437">
        <f t="shared" si="131"/>
        <v>1</v>
      </c>
      <c r="G437">
        <f t="shared" si="132"/>
        <v>3</v>
      </c>
      <c r="H437" s="4" t="str">
        <f t="shared" si="133"/>
        <v>product 3</v>
      </c>
      <c r="I437" s="5">
        <v>44</v>
      </c>
      <c r="J437" s="5">
        <v>373.56</v>
      </c>
    </row>
    <row r="438" spans="1:10" ht="13.2" x14ac:dyDescent="0.25">
      <c r="A438" s="3">
        <v>45352</v>
      </c>
      <c r="B438" s="4" t="s">
        <v>10</v>
      </c>
      <c r="C438" s="3" t="str">
        <f t="shared" si="129"/>
        <v>marketing</v>
      </c>
      <c r="D438" s="50" t="s">
        <v>6</v>
      </c>
      <c r="E438">
        <f t="shared" si="130"/>
        <v>2024</v>
      </c>
      <c r="F438">
        <f t="shared" si="131"/>
        <v>1</v>
      </c>
      <c r="G438">
        <f t="shared" si="132"/>
        <v>3</v>
      </c>
      <c r="H438" s="4" t="str">
        <f t="shared" si="133"/>
        <v>N/A</v>
      </c>
      <c r="I438" s="4" t="s">
        <v>6</v>
      </c>
      <c r="J438" s="5">
        <v>99.95</v>
      </c>
    </row>
    <row r="439" spans="1:10" ht="13.2" x14ac:dyDescent="0.25">
      <c r="A439" s="3">
        <v>45352</v>
      </c>
      <c r="B439" s="4" t="s">
        <v>11</v>
      </c>
      <c r="C439" s="3" t="str">
        <f t="shared" si="129"/>
        <v>net sales</v>
      </c>
      <c r="D439" s="49">
        <v>9.99</v>
      </c>
      <c r="E439">
        <f t="shared" si="130"/>
        <v>2024</v>
      </c>
      <c r="F439">
        <f t="shared" si="131"/>
        <v>1</v>
      </c>
      <c r="G439">
        <f t="shared" si="132"/>
        <v>3</v>
      </c>
      <c r="H439" s="4" t="str">
        <f t="shared" si="133"/>
        <v>product 1</v>
      </c>
      <c r="I439" s="5">
        <v>5</v>
      </c>
      <c r="J439" s="5">
        <v>49.95</v>
      </c>
    </row>
    <row r="440" spans="1:10" ht="13.2" x14ac:dyDescent="0.25">
      <c r="A440" s="3">
        <v>45352</v>
      </c>
      <c r="B440" s="4" t="s">
        <v>12</v>
      </c>
      <c r="C440" s="3" t="str">
        <f t="shared" si="129"/>
        <v>net sales</v>
      </c>
      <c r="D440" s="49">
        <v>24.99</v>
      </c>
      <c r="E440">
        <f t="shared" si="130"/>
        <v>2024</v>
      </c>
      <c r="F440">
        <f t="shared" si="131"/>
        <v>1</v>
      </c>
      <c r="G440">
        <f t="shared" si="132"/>
        <v>3</v>
      </c>
      <c r="H440" s="4" t="str">
        <f t="shared" si="133"/>
        <v>product 2</v>
      </c>
      <c r="I440" s="5">
        <v>9</v>
      </c>
      <c r="J440" s="5">
        <v>224.91</v>
      </c>
    </row>
    <row r="441" spans="1:10" ht="13.2" x14ac:dyDescent="0.25">
      <c r="A441" s="3">
        <v>45352</v>
      </c>
      <c r="B441" s="4" t="s">
        <v>13</v>
      </c>
      <c r="C441" s="3" t="str">
        <f t="shared" si="129"/>
        <v>net sales</v>
      </c>
      <c r="D441" s="49">
        <v>12.49</v>
      </c>
      <c r="E441">
        <f t="shared" si="130"/>
        <v>2024</v>
      </c>
      <c r="F441">
        <f t="shared" si="131"/>
        <v>1</v>
      </c>
      <c r="G441">
        <f t="shared" si="132"/>
        <v>3</v>
      </c>
      <c r="H441" s="4" t="str">
        <f t="shared" si="133"/>
        <v>product 3</v>
      </c>
      <c r="I441" s="5">
        <v>44</v>
      </c>
      <c r="J441" s="5">
        <v>549.56000000000006</v>
      </c>
    </row>
    <row r="442" spans="1:10" ht="13.2" x14ac:dyDescent="0.25">
      <c r="A442" s="3">
        <v>45352</v>
      </c>
      <c r="B442" s="4" t="s">
        <v>14</v>
      </c>
      <c r="C442" s="3" t="str">
        <f t="shared" si="129"/>
        <v>overhead</v>
      </c>
      <c r="D442" s="50" t="s">
        <v>6</v>
      </c>
      <c r="E442">
        <f t="shared" si="130"/>
        <v>2024</v>
      </c>
      <c r="F442">
        <f t="shared" si="131"/>
        <v>1</v>
      </c>
      <c r="G442">
        <f t="shared" si="132"/>
        <v>3</v>
      </c>
      <c r="H442" s="4" t="str">
        <f t="shared" si="133"/>
        <v>N/A</v>
      </c>
      <c r="I442" s="4" t="s">
        <v>6</v>
      </c>
      <c r="J442" s="5">
        <v>2000</v>
      </c>
    </row>
    <row r="443" spans="1:10" ht="13.2" x14ac:dyDescent="0.25">
      <c r="A443" s="3">
        <v>45352</v>
      </c>
      <c r="B443" s="4" t="s">
        <v>15</v>
      </c>
      <c r="C443" s="3" t="str">
        <f t="shared" si="129"/>
        <v>payroll</v>
      </c>
      <c r="D443" s="50" t="s">
        <v>6</v>
      </c>
      <c r="E443">
        <f t="shared" si="130"/>
        <v>2024</v>
      </c>
      <c r="F443">
        <f t="shared" si="131"/>
        <v>1</v>
      </c>
      <c r="G443">
        <f t="shared" si="132"/>
        <v>3</v>
      </c>
      <c r="H443" s="4" t="str">
        <f t="shared" si="133"/>
        <v>N/A</v>
      </c>
      <c r="I443" s="4" t="s">
        <v>6</v>
      </c>
      <c r="J443" s="5">
        <v>1200</v>
      </c>
    </row>
    <row r="444" spans="1:10" ht="13.2" x14ac:dyDescent="0.25">
      <c r="A444" s="3">
        <v>45353</v>
      </c>
      <c r="B444" s="4" t="s">
        <v>7</v>
      </c>
      <c r="C444" s="3" t="str">
        <f t="shared" si="129"/>
        <v>cogs</v>
      </c>
      <c r="D444" s="49">
        <v>5.99</v>
      </c>
      <c r="E444">
        <f t="shared" si="130"/>
        <v>2024</v>
      </c>
      <c r="F444">
        <f t="shared" si="131"/>
        <v>2</v>
      </c>
      <c r="G444">
        <f t="shared" si="132"/>
        <v>3</v>
      </c>
      <c r="H444" s="4" t="str">
        <f t="shared" si="133"/>
        <v>product 1</v>
      </c>
      <c r="I444" s="5">
        <v>4</v>
      </c>
      <c r="J444" s="5">
        <v>23.96</v>
      </c>
    </row>
    <row r="445" spans="1:10" ht="13.2" x14ac:dyDescent="0.25">
      <c r="A445" s="3">
        <v>45353</v>
      </c>
      <c r="B445" s="4" t="s">
        <v>8</v>
      </c>
      <c r="C445" s="3" t="str">
        <f t="shared" si="129"/>
        <v>cogs</v>
      </c>
      <c r="D445" s="49">
        <v>16.989999999999998</v>
      </c>
      <c r="E445">
        <f t="shared" si="130"/>
        <v>2024</v>
      </c>
      <c r="F445">
        <f t="shared" si="131"/>
        <v>2</v>
      </c>
      <c r="G445">
        <f t="shared" si="132"/>
        <v>3</v>
      </c>
      <c r="H445" s="4" t="str">
        <f t="shared" si="133"/>
        <v>product 2</v>
      </c>
      <c r="I445" s="5">
        <v>5</v>
      </c>
      <c r="J445" s="5">
        <v>84.949999999999989</v>
      </c>
    </row>
    <row r="446" spans="1:10" ht="13.2" x14ac:dyDescent="0.25">
      <c r="A446" s="3">
        <v>45353</v>
      </c>
      <c r="B446" s="4" t="s">
        <v>9</v>
      </c>
      <c r="C446" s="3" t="str">
        <f t="shared" si="129"/>
        <v>cogs</v>
      </c>
      <c r="D446" s="49">
        <v>8.49</v>
      </c>
      <c r="E446">
        <f t="shared" si="130"/>
        <v>2024</v>
      </c>
      <c r="F446">
        <f t="shared" si="131"/>
        <v>2</v>
      </c>
      <c r="G446">
        <f t="shared" si="132"/>
        <v>3</v>
      </c>
      <c r="H446" s="4" t="str">
        <f t="shared" si="133"/>
        <v>product 3</v>
      </c>
      <c r="I446" s="5">
        <v>95</v>
      </c>
      <c r="J446" s="5">
        <v>806.55000000000007</v>
      </c>
    </row>
    <row r="447" spans="1:10" ht="13.2" x14ac:dyDescent="0.25">
      <c r="A447" s="3">
        <v>45353</v>
      </c>
      <c r="B447" s="4" t="s">
        <v>10</v>
      </c>
      <c r="C447" s="3" t="str">
        <f t="shared" si="129"/>
        <v>marketing</v>
      </c>
      <c r="D447" s="50" t="s">
        <v>6</v>
      </c>
      <c r="E447">
        <f t="shared" si="130"/>
        <v>2024</v>
      </c>
      <c r="F447">
        <f t="shared" si="131"/>
        <v>2</v>
      </c>
      <c r="G447">
        <f t="shared" si="132"/>
        <v>3</v>
      </c>
      <c r="H447" s="4" t="str">
        <f t="shared" si="133"/>
        <v>N/A</v>
      </c>
      <c r="I447" s="4" t="s">
        <v>6</v>
      </c>
      <c r="J447" s="5">
        <v>100.04</v>
      </c>
    </row>
    <row r="448" spans="1:10" ht="13.2" x14ac:dyDescent="0.25">
      <c r="A448" s="3">
        <v>45353</v>
      </c>
      <c r="B448" s="4" t="s">
        <v>11</v>
      </c>
      <c r="C448" s="3" t="str">
        <f t="shared" si="129"/>
        <v>net sales</v>
      </c>
      <c r="D448" s="49">
        <v>9.99</v>
      </c>
      <c r="E448">
        <f t="shared" si="130"/>
        <v>2024</v>
      </c>
      <c r="F448">
        <f t="shared" si="131"/>
        <v>2</v>
      </c>
      <c r="G448">
        <f t="shared" si="132"/>
        <v>3</v>
      </c>
      <c r="H448" s="4" t="str">
        <f t="shared" si="133"/>
        <v>product 1</v>
      </c>
      <c r="I448" s="5">
        <v>4</v>
      </c>
      <c r="J448" s="5">
        <v>39.96</v>
      </c>
    </row>
    <row r="449" spans="1:10" ht="13.2" x14ac:dyDescent="0.25">
      <c r="A449" s="3">
        <v>45353</v>
      </c>
      <c r="B449" s="4" t="s">
        <v>12</v>
      </c>
      <c r="C449" s="3" t="str">
        <f t="shared" si="129"/>
        <v>net sales</v>
      </c>
      <c r="D449" s="49">
        <v>24.99</v>
      </c>
      <c r="E449">
        <f t="shared" si="130"/>
        <v>2024</v>
      </c>
      <c r="F449">
        <f t="shared" si="131"/>
        <v>2</v>
      </c>
      <c r="G449">
        <f t="shared" si="132"/>
        <v>3</v>
      </c>
      <c r="H449" s="4" t="str">
        <f t="shared" si="133"/>
        <v>product 2</v>
      </c>
      <c r="I449" s="5">
        <v>5</v>
      </c>
      <c r="J449" s="5">
        <v>124.94999999999999</v>
      </c>
    </row>
    <row r="450" spans="1:10" ht="13.2" x14ac:dyDescent="0.25">
      <c r="A450" s="3">
        <v>45353</v>
      </c>
      <c r="B450" s="4" t="s">
        <v>13</v>
      </c>
      <c r="C450" s="3" t="str">
        <f t="shared" ref="C450:C513" si="134">IFERROR(LEFT(B450, FIND(":", B450) -1),B450)</f>
        <v>net sales</v>
      </c>
      <c r="D450" s="49">
        <v>12.49</v>
      </c>
      <c r="E450">
        <f t="shared" ref="E450:E513" si="135">YEAR(A450)</f>
        <v>2024</v>
      </c>
      <c r="F450">
        <f t="shared" ref="F450:F513" si="136">DAY(A450)</f>
        <v>2</v>
      </c>
      <c r="G450">
        <f t="shared" ref="G450:G513" si="137">MONTH(A450)</f>
        <v>3</v>
      </c>
      <c r="H450" s="4" t="str">
        <f t="shared" si="133"/>
        <v>product 3</v>
      </c>
      <c r="I450" s="5">
        <v>95</v>
      </c>
      <c r="J450" s="5">
        <v>1186.55</v>
      </c>
    </row>
    <row r="451" spans="1:10" ht="13.2" x14ac:dyDescent="0.25">
      <c r="A451" s="3">
        <v>45354</v>
      </c>
      <c r="B451" s="4" t="s">
        <v>7</v>
      </c>
      <c r="C451" s="3" t="str">
        <f t="shared" si="134"/>
        <v>cogs</v>
      </c>
      <c r="D451" s="49">
        <v>5.99</v>
      </c>
      <c r="E451">
        <f t="shared" si="135"/>
        <v>2024</v>
      </c>
      <c r="F451">
        <f t="shared" si="136"/>
        <v>3</v>
      </c>
      <c r="G451">
        <f t="shared" si="137"/>
        <v>3</v>
      </c>
      <c r="H451" s="4" t="str">
        <f t="shared" ref="H451:H514" si="138">IFERROR(RIGHT(B451, LEN(B451) - FIND(":", B451)),"N/A")</f>
        <v>product 1</v>
      </c>
      <c r="I451" s="5">
        <v>1</v>
      </c>
      <c r="J451" s="5">
        <v>5.99</v>
      </c>
    </row>
    <row r="452" spans="1:10" ht="13.2" x14ac:dyDescent="0.25">
      <c r="A452" s="3">
        <v>45354</v>
      </c>
      <c r="B452" s="4" t="s">
        <v>8</v>
      </c>
      <c r="C452" s="3" t="str">
        <f t="shared" si="134"/>
        <v>cogs</v>
      </c>
      <c r="D452" s="49">
        <v>16.989999999999998</v>
      </c>
      <c r="E452">
        <f t="shared" si="135"/>
        <v>2024</v>
      </c>
      <c r="F452">
        <f t="shared" si="136"/>
        <v>3</v>
      </c>
      <c r="G452">
        <f t="shared" si="137"/>
        <v>3</v>
      </c>
      <c r="H452" s="4" t="str">
        <f t="shared" si="138"/>
        <v>product 2</v>
      </c>
      <c r="I452" s="5">
        <v>2</v>
      </c>
      <c r="J452" s="5">
        <v>33.979999999999997</v>
      </c>
    </row>
    <row r="453" spans="1:10" ht="13.2" x14ac:dyDescent="0.25">
      <c r="A453" s="3">
        <v>45354</v>
      </c>
      <c r="B453" s="4" t="s">
        <v>9</v>
      </c>
      <c r="C453" s="3" t="str">
        <f t="shared" si="134"/>
        <v>cogs</v>
      </c>
      <c r="D453" s="49">
        <v>8.49</v>
      </c>
      <c r="E453">
        <f t="shared" si="135"/>
        <v>2024</v>
      </c>
      <c r="F453">
        <f t="shared" si="136"/>
        <v>3</v>
      </c>
      <c r="G453">
        <f t="shared" si="137"/>
        <v>3</v>
      </c>
      <c r="H453" s="4" t="str">
        <f t="shared" si="138"/>
        <v>product 3</v>
      </c>
      <c r="I453" s="5">
        <v>122</v>
      </c>
      <c r="J453" s="5">
        <v>1035.78</v>
      </c>
    </row>
    <row r="454" spans="1:10" ht="13.2" x14ac:dyDescent="0.25">
      <c r="A454" s="3">
        <v>45354</v>
      </c>
      <c r="B454" s="4" t="s">
        <v>10</v>
      </c>
      <c r="C454" s="3" t="str">
        <f t="shared" si="134"/>
        <v>marketing</v>
      </c>
      <c r="D454" s="50" t="s">
        <v>6</v>
      </c>
      <c r="E454">
        <f t="shared" si="135"/>
        <v>2024</v>
      </c>
      <c r="F454">
        <f t="shared" si="136"/>
        <v>3</v>
      </c>
      <c r="G454">
        <f t="shared" si="137"/>
        <v>3</v>
      </c>
      <c r="H454" s="4" t="str">
        <f t="shared" si="138"/>
        <v>N/A</v>
      </c>
      <c r="I454" s="4" t="s">
        <v>6</v>
      </c>
      <c r="J454" s="5">
        <v>100</v>
      </c>
    </row>
    <row r="455" spans="1:10" ht="13.2" x14ac:dyDescent="0.25">
      <c r="A455" s="3">
        <v>45354</v>
      </c>
      <c r="B455" s="4" t="s">
        <v>11</v>
      </c>
      <c r="C455" s="3" t="str">
        <f t="shared" si="134"/>
        <v>net sales</v>
      </c>
      <c r="D455" s="49">
        <v>9.99</v>
      </c>
      <c r="E455">
        <f t="shared" si="135"/>
        <v>2024</v>
      </c>
      <c r="F455">
        <f t="shared" si="136"/>
        <v>3</v>
      </c>
      <c r="G455">
        <f t="shared" si="137"/>
        <v>3</v>
      </c>
      <c r="H455" s="4" t="str">
        <f t="shared" si="138"/>
        <v>product 1</v>
      </c>
      <c r="I455" s="5">
        <v>1</v>
      </c>
      <c r="J455" s="5">
        <v>9.99</v>
      </c>
    </row>
    <row r="456" spans="1:10" ht="13.2" x14ac:dyDescent="0.25">
      <c r="A456" s="3">
        <v>45354</v>
      </c>
      <c r="B456" s="4" t="s">
        <v>12</v>
      </c>
      <c r="C456" s="3" t="str">
        <f t="shared" si="134"/>
        <v>net sales</v>
      </c>
      <c r="D456" s="49">
        <v>24.99</v>
      </c>
      <c r="E456">
        <f t="shared" si="135"/>
        <v>2024</v>
      </c>
      <c r="F456">
        <f t="shared" si="136"/>
        <v>3</v>
      </c>
      <c r="G456">
        <f t="shared" si="137"/>
        <v>3</v>
      </c>
      <c r="H456" s="4" t="str">
        <f t="shared" si="138"/>
        <v>product 2</v>
      </c>
      <c r="I456" s="5">
        <v>2</v>
      </c>
      <c r="J456" s="5">
        <v>49.98</v>
      </c>
    </row>
    <row r="457" spans="1:10" ht="13.2" x14ac:dyDescent="0.25">
      <c r="A457" s="3">
        <v>45354</v>
      </c>
      <c r="B457" s="4" t="s">
        <v>13</v>
      </c>
      <c r="C457" s="3" t="str">
        <f t="shared" si="134"/>
        <v>net sales</v>
      </c>
      <c r="D457" s="49">
        <v>12.49</v>
      </c>
      <c r="E457">
        <f t="shared" si="135"/>
        <v>2024</v>
      </c>
      <c r="F457">
        <f t="shared" si="136"/>
        <v>3</v>
      </c>
      <c r="G457">
        <f t="shared" si="137"/>
        <v>3</v>
      </c>
      <c r="H457" s="4" t="str">
        <f t="shared" si="138"/>
        <v>product 3</v>
      </c>
      <c r="I457" s="5">
        <v>122</v>
      </c>
      <c r="J457" s="5">
        <v>1523.78</v>
      </c>
    </row>
    <row r="458" spans="1:10" ht="13.2" x14ac:dyDescent="0.25">
      <c r="A458" s="3">
        <v>45355</v>
      </c>
      <c r="B458" s="4" t="s">
        <v>7</v>
      </c>
      <c r="C458" s="3" t="str">
        <f t="shared" si="134"/>
        <v>cogs</v>
      </c>
      <c r="D458" s="49">
        <v>5.99</v>
      </c>
      <c r="E458">
        <f t="shared" si="135"/>
        <v>2024</v>
      </c>
      <c r="F458">
        <f t="shared" si="136"/>
        <v>4</v>
      </c>
      <c r="G458">
        <f t="shared" si="137"/>
        <v>3</v>
      </c>
      <c r="H458" s="4" t="str">
        <f t="shared" si="138"/>
        <v>product 1</v>
      </c>
      <c r="I458" s="5">
        <v>2</v>
      </c>
      <c r="J458" s="5">
        <v>11.98</v>
      </c>
    </row>
    <row r="459" spans="1:10" ht="13.2" x14ac:dyDescent="0.25">
      <c r="A459" s="3">
        <v>45355</v>
      </c>
      <c r="B459" s="4" t="s">
        <v>8</v>
      </c>
      <c r="C459" s="3" t="str">
        <f t="shared" si="134"/>
        <v>cogs</v>
      </c>
      <c r="D459" s="49">
        <v>16.989999999999998</v>
      </c>
      <c r="E459">
        <f t="shared" si="135"/>
        <v>2024</v>
      </c>
      <c r="F459">
        <f t="shared" si="136"/>
        <v>4</v>
      </c>
      <c r="G459">
        <f t="shared" si="137"/>
        <v>3</v>
      </c>
      <c r="H459" s="4" t="str">
        <f t="shared" si="138"/>
        <v>product 2</v>
      </c>
      <c r="I459" s="5">
        <v>7</v>
      </c>
      <c r="J459" s="5">
        <v>118.92999999999999</v>
      </c>
    </row>
    <row r="460" spans="1:10" ht="13.2" x14ac:dyDescent="0.25">
      <c r="A460" s="3">
        <v>45355</v>
      </c>
      <c r="B460" s="4" t="s">
        <v>9</v>
      </c>
      <c r="C460" s="3" t="str">
        <f t="shared" si="134"/>
        <v>cogs</v>
      </c>
      <c r="D460" s="49">
        <v>8.49</v>
      </c>
      <c r="E460">
        <f t="shared" si="135"/>
        <v>2024</v>
      </c>
      <c r="F460">
        <f t="shared" si="136"/>
        <v>4</v>
      </c>
      <c r="G460">
        <f t="shared" si="137"/>
        <v>3</v>
      </c>
      <c r="H460" s="4" t="str">
        <f t="shared" si="138"/>
        <v>product 3</v>
      </c>
      <c r="I460" s="5">
        <v>176</v>
      </c>
      <c r="J460" s="5">
        <v>1494.24</v>
      </c>
    </row>
    <row r="461" spans="1:10" ht="13.2" x14ac:dyDescent="0.25">
      <c r="A461" s="3">
        <v>45355</v>
      </c>
      <c r="B461" s="4" t="s">
        <v>10</v>
      </c>
      <c r="C461" s="3" t="str">
        <f t="shared" si="134"/>
        <v>marketing</v>
      </c>
      <c r="D461" s="50" t="s">
        <v>6</v>
      </c>
      <c r="E461">
        <f t="shared" si="135"/>
        <v>2024</v>
      </c>
      <c r="F461">
        <f t="shared" si="136"/>
        <v>4</v>
      </c>
      <c r="G461">
        <f t="shared" si="137"/>
        <v>3</v>
      </c>
      <c r="H461" s="4" t="str">
        <f t="shared" si="138"/>
        <v>N/A</v>
      </c>
      <c r="I461" s="4" t="s">
        <v>6</v>
      </c>
      <c r="J461" s="5">
        <v>100.01</v>
      </c>
    </row>
    <row r="462" spans="1:10" ht="13.2" x14ac:dyDescent="0.25">
      <c r="A462" s="3">
        <v>45355</v>
      </c>
      <c r="B462" s="4" t="s">
        <v>11</v>
      </c>
      <c r="C462" s="3" t="str">
        <f t="shared" si="134"/>
        <v>net sales</v>
      </c>
      <c r="D462" s="49">
        <v>9.99</v>
      </c>
      <c r="E462">
        <f t="shared" si="135"/>
        <v>2024</v>
      </c>
      <c r="F462">
        <f t="shared" si="136"/>
        <v>4</v>
      </c>
      <c r="G462">
        <f t="shared" si="137"/>
        <v>3</v>
      </c>
      <c r="H462" s="4" t="str">
        <f t="shared" si="138"/>
        <v>product 1</v>
      </c>
      <c r="I462" s="5">
        <v>2</v>
      </c>
      <c r="J462" s="5">
        <v>19.98</v>
      </c>
    </row>
    <row r="463" spans="1:10" ht="13.2" x14ac:dyDescent="0.25">
      <c r="A463" s="3">
        <v>45355</v>
      </c>
      <c r="B463" s="4" t="s">
        <v>12</v>
      </c>
      <c r="C463" s="3" t="str">
        <f t="shared" si="134"/>
        <v>net sales</v>
      </c>
      <c r="D463" s="49">
        <v>24.99</v>
      </c>
      <c r="E463">
        <f t="shared" si="135"/>
        <v>2024</v>
      </c>
      <c r="F463">
        <f t="shared" si="136"/>
        <v>4</v>
      </c>
      <c r="G463">
        <f t="shared" si="137"/>
        <v>3</v>
      </c>
      <c r="H463" s="4" t="str">
        <f t="shared" si="138"/>
        <v>product 2</v>
      </c>
      <c r="I463" s="5">
        <v>7</v>
      </c>
      <c r="J463" s="5">
        <v>174.92999999999998</v>
      </c>
    </row>
    <row r="464" spans="1:10" ht="13.2" x14ac:dyDescent="0.25">
      <c r="A464" s="3">
        <v>45355</v>
      </c>
      <c r="B464" s="4" t="s">
        <v>13</v>
      </c>
      <c r="C464" s="3" t="str">
        <f t="shared" si="134"/>
        <v>net sales</v>
      </c>
      <c r="D464" s="49">
        <v>12.49</v>
      </c>
      <c r="E464">
        <f t="shared" si="135"/>
        <v>2024</v>
      </c>
      <c r="F464">
        <f t="shared" si="136"/>
        <v>4</v>
      </c>
      <c r="G464">
        <f t="shared" si="137"/>
        <v>3</v>
      </c>
      <c r="H464" s="4" t="str">
        <f t="shared" si="138"/>
        <v>product 3</v>
      </c>
      <c r="I464" s="5">
        <v>176</v>
      </c>
      <c r="J464" s="5">
        <v>2198.2400000000002</v>
      </c>
    </row>
    <row r="465" spans="1:10" ht="13.2" x14ac:dyDescent="0.25">
      <c r="A465" s="3">
        <v>45356</v>
      </c>
      <c r="B465" s="4" t="s">
        <v>7</v>
      </c>
      <c r="C465" s="3" t="str">
        <f t="shared" si="134"/>
        <v>cogs</v>
      </c>
      <c r="D465" s="49">
        <v>5.99</v>
      </c>
      <c r="E465">
        <f t="shared" si="135"/>
        <v>2024</v>
      </c>
      <c r="F465">
        <f t="shared" si="136"/>
        <v>5</v>
      </c>
      <c r="G465">
        <f t="shared" si="137"/>
        <v>3</v>
      </c>
      <c r="H465" s="4" t="str">
        <f t="shared" si="138"/>
        <v>product 1</v>
      </c>
      <c r="I465" s="5">
        <v>53</v>
      </c>
      <c r="J465" s="5">
        <v>317.47000000000003</v>
      </c>
    </row>
    <row r="466" spans="1:10" ht="13.2" x14ac:dyDescent="0.25">
      <c r="A466" s="3">
        <v>45356</v>
      </c>
      <c r="B466" s="4" t="s">
        <v>8</v>
      </c>
      <c r="C466" s="3" t="str">
        <f t="shared" si="134"/>
        <v>cogs</v>
      </c>
      <c r="D466" s="49">
        <v>16.989999999999998</v>
      </c>
      <c r="E466">
        <f t="shared" si="135"/>
        <v>2024</v>
      </c>
      <c r="F466">
        <f t="shared" si="136"/>
        <v>5</v>
      </c>
      <c r="G466">
        <f t="shared" si="137"/>
        <v>3</v>
      </c>
      <c r="H466" s="4" t="str">
        <f t="shared" si="138"/>
        <v>product 2</v>
      </c>
      <c r="I466" s="5">
        <v>5</v>
      </c>
      <c r="J466" s="5">
        <v>84.949999999999989</v>
      </c>
    </row>
    <row r="467" spans="1:10" ht="13.2" x14ac:dyDescent="0.25">
      <c r="A467" s="3">
        <v>45356</v>
      </c>
      <c r="B467" s="4" t="s">
        <v>9</v>
      </c>
      <c r="C467" s="3" t="str">
        <f t="shared" si="134"/>
        <v>cogs</v>
      </c>
      <c r="D467" s="49">
        <v>8.49</v>
      </c>
      <c r="E467">
        <f t="shared" si="135"/>
        <v>2024</v>
      </c>
      <c r="F467">
        <f t="shared" si="136"/>
        <v>5</v>
      </c>
      <c r="G467">
        <f t="shared" si="137"/>
        <v>3</v>
      </c>
      <c r="H467" s="4" t="str">
        <f t="shared" si="138"/>
        <v>product 3</v>
      </c>
      <c r="I467" s="5">
        <v>127</v>
      </c>
      <c r="J467" s="5">
        <v>1078.23</v>
      </c>
    </row>
    <row r="468" spans="1:10" ht="13.2" x14ac:dyDescent="0.25">
      <c r="A468" s="3">
        <v>45356</v>
      </c>
      <c r="B468" s="4" t="s">
        <v>10</v>
      </c>
      <c r="C468" s="3" t="str">
        <f t="shared" si="134"/>
        <v>marketing</v>
      </c>
      <c r="D468" s="50" t="s">
        <v>6</v>
      </c>
      <c r="E468">
        <f t="shared" si="135"/>
        <v>2024</v>
      </c>
      <c r="F468">
        <f t="shared" si="136"/>
        <v>5</v>
      </c>
      <c r="G468">
        <f t="shared" si="137"/>
        <v>3</v>
      </c>
      <c r="H468" s="4" t="str">
        <f t="shared" si="138"/>
        <v>N/A</v>
      </c>
      <c r="I468" s="4" t="s">
        <v>6</v>
      </c>
      <c r="J468" s="5">
        <v>100.07000000000001</v>
      </c>
    </row>
    <row r="469" spans="1:10" ht="13.2" x14ac:dyDescent="0.25">
      <c r="A469" s="3">
        <v>45356</v>
      </c>
      <c r="B469" s="4" t="s">
        <v>11</v>
      </c>
      <c r="C469" s="3" t="str">
        <f t="shared" si="134"/>
        <v>net sales</v>
      </c>
      <c r="D469" s="49">
        <v>9.99</v>
      </c>
      <c r="E469">
        <f t="shared" si="135"/>
        <v>2024</v>
      </c>
      <c r="F469">
        <f t="shared" si="136"/>
        <v>5</v>
      </c>
      <c r="G469">
        <f t="shared" si="137"/>
        <v>3</v>
      </c>
      <c r="H469" s="4" t="str">
        <f t="shared" si="138"/>
        <v>product 1</v>
      </c>
      <c r="I469" s="5">
        <v>53</v>
      </c>
      <c r="J469" s="5">
        <v>529.47</v>
      </c>
    </row>
    <row r="470" spans="1:10" ht="13.2" x14ac:dyDescent="0.25">
      <c r="A470" s="3">
        <v>45356</v>
      </c>
      <c r="B470" s="4" t="s">
        <v>12</v>
      </c>
      <c r="C470" s="3" t="str">
        <f t="shared" si="134"/>
        <v>net sales</v>
      </c>
      <c r="D470" s="49">
        <v>24.99</v>
      </c>
      <c r="E470">
        <f t="shared" si="135"/>
        <v>2024</v>
      </c>
      <c r="F470">
        <f t="shared" si="136"/>
        <v>5</v>
      </c>
      <c r="G470">
        <f t="shared" si="137"/>
        <v>3</v>
      </c>
      <c r="H470" s="4" t="str">
        <f t="shared" si="138"/>
        <v>product 2</v>
      </c>
      <c r="I470" s="5">
        <v>5</v>
      </c>
      <c r="J470" s="5">
        <v>124.94999999999999</v>
      </c>
    </row>
    <row r="471" spans="1:10" ht="13.2" x14ac:dyDescent="0.25">
      <c r="A471" s="3">
        <v>45356</v>
      </c>
      <c r="B471" s="4" t="s">
        <v>13</v>
      </c>
      <c r="C471" s="3" t="str">
        <f t="shared" si="134"/>
        <v>net sales</v>
      </c>
      <c r="D471" s="49">
        <v>12.49</v>
      </c>
      <c r="E471">
        <f t="shared" si="135"/>
        <v>2024</v>
      </c>
      <c r="F471">
        <f t="shared" si="136"/>
        <v>5</v>
      </c>
      <c r="G471">
        <f t="shared" si="137"/>
        <v>3</v>
      </c>
      <c r="H471" s="4" t="str">
        <f t="shared" si="138"/>
        <v>product 3</v>
      </c>
      <c r="I471" s="5">
        <v>127</v>
      </c>
      <c r="J471" s="5">
        <v>1586.23</v>
      </c>
    </row>
    <row r="472" spans="1:10" ht="13.2" x14ac:dyDescent="0.25">
      <c r="A472" s="3">
        <v>45357</v>
      </c>
      <c r="B472" s="4" t="s">
        <v>7</v>
      </c>
      <c r="C472" s="3" t="str">
        <f t="shared" si="134"/>
        <v>cogs</v>
      </c>
      <c r="D472" s="49">
        <v>5.99</v>
      </c>
      <c r="E472">
        <f t="shared" si="135"/>
        <v>2024</v>
      </c>
      <c r="F472">
        <f t="shared" si="136"/>
        <v>6</v>
      </c>
      <c r="G472">
        <f t="shared" si="137"/>
        <v>3</v>
      </c>
      <c r="H472" s="4" t="str">
        <f t="shared" si="138"/>
        <v>product 1</v>
      </c>
      <c r="I472" s="5">
        <v>3</v>
      </c>
      <c r="J472" s="5">
        <v>17.97</v>
      </c>
    </row>
    <row r="473" spans="1:10" ht="13.2" x14ac:dyDescent="0.25">
      <c r="A473" s="3">
        <v>45357</v>
      </c>
      <c r="B473" s="4" t="s">
        <v>8</v>
      </c>
      <c r="C473" s="3" t="str">
        <f t="shared" si="134"/>
        <v>cogs</v>
      </c>
      <c r="D473" s="49">
        <v>16.989999999999998</v>
      </c>
      <c r="E473">
        <f t="shared" si="135"/>
        <v>2024</v>
      </c>
      <c r="F473">
        <f t="shared" si="136"/>
        <v>6</v>
      </c>
      <c r="G473">
        <f t="shared" si="137"/>
        <v>3</v>
      </c>
      <c r="H473" s="4" t="str">
        <f t="shared" si="138"/>
        <v>product 2</v>
      </c>
      <c r="I473" s="5">
        <v>3</v>
      </c>
      <c r="J473" s="5">
        <v>50.97</v>
      </c>
    </row>
    <row r="474" spans="1:10" ht="13.2" x14ac:dyDescent="0.25">
      <c r="A474" s="3">
        <v>45357</v>
      </c>
      <c r="B474" s="4" t="s">
        <v>9</v>
      </c>
      <c r="C474" s="3" t="str">
        <f t="shared" si="134"/>
        <v>cogs</v>
      </c>
      <c r="D474" s="49">
        <v>8.49</v>
      </c>
      <c r="E474">
        <f t="shared" si="135"/>
        <v>2024</v>
      </c>
      <c r="F474">
        <f t="shared" si="136"/>
        <v>6</v>
      </c>
      <c r="G474">
        <f t="shared" si="137"/>
        <v>3</v>
      </c>
      <c r="H474" s="4" t="str">
        <f t="shared" si="138"/>
        <v>product 3</v>
      </c>
      <c r="I474" s="5">
        <v>200</v>
      </c>
      <c r="J474" s="5">
        <v>1698</v>
      </c>
    </row>
    <row r="475" spans="1:10" ht="13.2" x14ac:dyDescent="0.25">
      <c r="A475" s="3">
        <v>45357</v>
      </c>
      <c r="B475" s="4" t="s">
        <v>10</v>
      </c>
      <c r="C475" s="3" t="str">
        <f t="shared" si="134"/>
        <v>marketing</v>
      </c>
      <c r="D475" s="50" t="s">
        <v>6</v>
      </c>
      <c r="E475">
        <f t="shared" si="135"/>
        <v>2024</v>
      </c>
      <c r="F475">
        <f t="shared" si="136"/>
        <v>6</v>
      </c>
      <c r="G475">
        <f t="shared" si="137"/>
        <v>3</v>
      </c>
      <c r="H475" s="4" t="str">
        <f t="shared" si="138"/>
        <v>N/A</v>
      </c>
      <c r="I475" s="4" t="s">
        <v>6</v>
      </c>
      <c r="J475" s="5">
        <v>100.01</v>
      </c>
    </row>
    <row r="476" spans="1:10" ht="13.2" x14ac:dyDescent="0.25">
      <c r="A476" s="3">
        <v>45357</v>
      </c>
      <c r="B476" s="4" t="s">
        <v>11</v>
      </c>
      <c r="C476" s="3" t="str">
        <f t="shared" si="134"/>
        <v>net sales</v>
      </c>
      <c r="D476" s="49">
        <v>9.99</v>
      </c>
      <c r="E476">
        <f t="shared" si="135"/>
        <v>2024</v>
      </c>
      <c r="F476">
        <f t="shared" si="136"/>
        <v>6</v>
      </c>
      <c r="G476">
        <f t="shared" si="137"/>
        <v>3</v>
      </c>
      <c r="H476" s="4" t="str">
        <f t="shared" si="138"/>
        <v>product 1</v>
      </c>
      <c r="I476" s="5">
        <v>3</v>
      </c>
      <c r="J476" s="5">
        <v>29.97</v>
      </c>
    </row>
    <row r="477" spans="1:10" ht="13.2" x14ac:dyDescent="0.25">
      <c r="A477" s="3">
        <v>45357</v>
      </c>
      <c r="B477" s="4" t="s">
        <v>12</v>
      </c>
      <c r="C477" s="3" t="str">
        <f t="shared" si="134"/>
        <v>net sales</v>
      </c>
      <c r="D477" s="49">
        <v>24.99</v>
      </c>
      <c r="E477">
        <f t="shared" si="135"/>
        <v>2024</v>
      </c>
      <c r="F477">
        <f t="shared" si="136"/>
        <v>6</v>
      </c>
      <c r="G477">
        <f t="shared" si="137"/>
        <v>3</v>
      </c>
      <c r="H477" s="4" t="str">
        <f t="shared" si="138"/>
        <v>product 2</v>
      </c>
      <c r="I477" s="5">
        <v>3</v>
      </c>
      <c r="J477" s="5">
        <v>74.97</v>
      </c>
    </row>
    <row r="478" spans="1:10" ht="13.2" x14ac:dyDescent="0.25">
      <c r="A478" s="3">
        <v>45357</v>
      </c>
      <c r="B478" s="4" t="s">
        <v>13</v>
      </c>
      <c r="C478" s="3" t="str">
        <f t="shared" si="134"/>
        <v>net sales</v>
      </c>
      <c r="D478" s="49">
        <v>12.49</v>
      </c>
      <c r="E478">
        <f t="shared" si="135"/>
        <v>2024</v>
      </c>
      <c r="F478">
        <f t="shared" si="136"/>
        <v>6</v>
      </c>
      <c r="G478">
        <f t="shared" si="137"/>
        <v>3</v>
      </c>
      <c r="H478" s="4" t="str">
        <f t="shared" si="138"/>
        <v>product 3</v>
      </c>
      <c r="I478" s="5">
        <v>200</v>
      </c>
      <c r="J478" s="5">
        <v>2498</v>
      </c>
    </row>
    <row r="479" spans="1:10" ht="13.2" x14ac:dyDescent="0.25">
      <c r="A479" s="3">
        <v>45358</v>
      </c>
      <c r="B479" s="4" t="s">
        <v>7</v>
      </c>
      <c r="C479" s="3" t="str">
        <f t="shared" si="134"/>
        <v>cogs</v>
      </c>
      <c r="D479" s="49">
        <v>5.99</v>
      </c>
      <c r="E479">
        <f t="shared" si="135"/>
        <v>2024</v>
      </c>
      <c r="F479">
        <f t="shared" si="136"/>
        <v>7</v>
      </c>
      <c r="G479">
        <f t="shared" si="137"/>
        <v>3</v>
      </c>
      <c r="H479" s="4" t="str">
        <f t="shared" si="138"/>
        <v>product 1</v>
      </c>
      <c r="I479" s="5">
        <v>60</v>
      </c>
      <c r="J479" s="5">
        <v>359.40000000000003</v>
      </c>
    </row>
    <row r="480" spans="1:10" ht="13.2" x14ac:dyDescent="0.25">
      <c r="A480" s="3">
        <v>45358</v>
      </c>
      <c r="B480" s="4" t="s">
        <v>8</v>
      </c>
      <c r="C480" s="3" t="str">
        <f t="shared" si="134"/>
        <v>cogs</v>
      </c>
      <c r="D480" s="49">
        <v>16.989999999999998</v>
      </c>
      <c r="E480">
        <f t="shared" si="135"/>
        <v>2024</v>
      </c>
      <c r="F480">
        <f t="shared" si="136"/>
        <v>7</v>
      </c>
      <c r="G480">
        <f t="shared" si="137"/>
        <v>3</v>
      </c>
      <c r="H480" s="4" t="str">
        <f t="shared" si="138"/>
        <v>product 2</v>
      </c>
      <c r="I480" s="5">
        <v>10</v>
      </c>
      <c r="J480" s="5">
        <v>169.89999999999998</v>
      </c>
    </row>
    <row r="481" spans="1:10" ht="13.2" x14ac:dyDescent="0.25">
      <c r="A481" s="3">
        <v>45358</v>
      </c>
      <c r="B481" s="4" t="s">
        <v>9</v>
      </c>
      <c r="C481" s="3" t="str">
        <f t="shared" si="134"/>
        <v>cogs</v>
      </c>
      <c r="D481" s="49">
        <v>8.49</v>
      </c>
      <c r="E481">
        <f t="shared" si="135"/>
        <v>2024</v>
      </c>
      <c r="F481">
        <f t="shared" si="136"/>
        <v>7</v>
      </c>
      <c r="G481">
        <f t="shared" si="137"/>
        <v>3</v>
      </c>
      <c r="H481" s="4" t="str">
        <f t="shared" si="138"/>
        <v>product 3</v>
      </c>
      <c r="I481" s="5">
        <v>189</v>
      </c>
      <c r="J481" s="5">
        <v>1604.6100000000001</v>
      </c>
    </row>
    <row r="482" spans="1:10" ht="13.2" x14ac:dyDescent="0.25">
      <c r="A482" s="3">
        <v>45358</v>
      </c>
      <c r="B482" s="4" t="s">
        <v>10</v>
      </c>
      <c r="C482" s="3" t="str">
        <f t="shared" si="134"/>
        <v>marketing</v>
      </c>
      <c r="D482" s="50" t="s">
        <v>6</v>
      </c>
      <c r="E482">
        <f t="shared" si="135"/>
        <v>2024</v>
      </c>
      <c r="F482">
        <f t="shared" si="136"/>
        <v>7</v>
      </c>
      <c r="G482">
        <f t="shared" si="137"/>
        <v>3</v>
      </c>
      <c r="H482" s="4" t="str">
        <f t="shared" si="138"/>
        <v>N/A</v>
      </c>
      <c r="I482" s="4" t="s">
        <v>6</v>
      </c>
      <c r="J482" s="5">
        <v>100.03</v>
      </c>
    </row>
    <row r="483" spans="1:10" ht="13.2" x14ac:dyDescent="0.25">
      <c r="A483" s="3">
        <v>45358</v>
      </c>
      <c r="B483" s="4" t="s">
        <v>11</v>
      </c>
      <c r="C483" s="3" t="str">
        <f t="shared" si="134"/>
        <v>net sales</v>
      </c>
      <c r="D483" s="49">
        <v>9.99</v>
      </c>
      <c r="E483">
        <f t="shared" si="135"/>
        <v>2024</v>
      </c>
      <c r="F483">
        <f t="shared" si="136"/>
        <v>7</v>
      </c>
      <c r="G483">
        <f t="shared" si="137"/>
        <v>3</v>
      </c>
      <c r="H483" s="4" t="str">
        <f t="shared" si="138"/>
        <v>product 1</v>
      </c>
      <c r="I483" s="5">
        <v>60</v>
      </c>
      <c r="J483" s="5">
        <v>599.4</v>
      </c>
    </row>
    <row r="484" spans="1:10" ht="13.2" x14ac:dyDescent="0.25">
      <c r="A484" s="3">
        <v>45358</v>
      </c>
      <c r="B484" s="4" t="s">
        <v>12</v>
      </c>
      <c r="C484" s="3" t="str">
        <f t="shared" si="134"/>
        <v>net sales</v>
      </c>
      <c r="D484" s="49">
        <v>24.99</v>
      </c>
      <c r="E484">
        <f t="shared" si="135"/>
        <v>2024</v>
      </c>
      <c r="F484">
        <f t="shared" si="136"/>
        <v>7</v>
      </c>
      <c r="G484">
        <f t="shared" si="137"/>
        <v>3</v>
      </c>
      <c r="H484" s="4" t="str">
        <f t="shared" si="138"/>
        <v>product 2</v>
      </c>
      <c r="I484" s="5">
        <v>10</v>
      </c>
      <c r="J484" s="5">
        <v>249.89999999999998</v>
      </c>
    </row>
    <row r="485" spans="1:10" ht="13.2" x14ac:dyDescent="0.25">
      <c r="A485" s="3">
        <v>45358</v>
      </c>
      <c r="B485" s="4" t="s">
        <v>13</v>
      </c>
      <c r="C485" s="3" t="str">
        <f t="shared" si="134"/>
        <v>net sales</v>
      </c>
      <c r="D485" s="49">
        <v>12.49</v>
      </c>
      <c r="E485">
        <f t="shared" si="135"/>
        <v>2024</v>
      </c>
      <c r="F485">
        <f t="shared" si="136"/>
        <v>7</v>
      </c>
      <c r="G485">
        <f t="shared" si="137"/>
        <v>3</v>
      </c>
      <c r="H485" s="4" t="str">
        <f t="shared" si="138"/>
        <v>product 3</v>
      </c>
      <c r="I485" s="5">
        <v>189</v>
      </c>
      <c r="J485" s="5">
        <v>2360.61</v>
      </c>
    </row>
    <row r="486" spans="1:10" ht="13.2" x14ac:dyDescent="0.25">
      <c r="A486" s="3">
        <v>45359</v>
      </c>
      <c r="B486" s="4" t="s">
        <v>7</v>
      </c>
      <c r="C486" s="3" t="str">
        <f t="shared" si="134"/>
        <v>cogs</v>
      </c>
      <c r="D486" s="49">
        <v>5.99</v>
      </c>
      <c r="E486">
        <f t="shared" si="135"/>
        <v>2024</v>
      </c>
      <c r="F486">
        <f t="shared" si="136"/>
        <v>8</v>
      </c>
      <c r="G486">
        <f t="shared" si="137"/>
        <v>3</v>
      </c>
      <c r="H486" s="4" t="str">
        <f t="shared" si="138"/>
        <v>product 1</v>
      </c>
      <c r="I486" s="5">
        <v>1</v>
      </c>
      <c r="J486" s="5">
        <v>5.99</v>
      </c>
    </row>
    <row r="487" spans="1:10" ht="13.2" x14ac:dyDescent="0.25">
      <c r="A487" s="3">
        <v>45359</v>
      </c>
      <c r="B487" s="4" t="s">
        <v>8</v>
      </c>
      <c r="C487" s="3" t="str">
        <f t="shared" si="134"/>
        <v>cogs</v>
      </c>
      <c r="D487" s="49">
        <v>16.989999999999998</v>
      </c>
      <c r="E487">
        <f t="shared" si="135"/>
        <v>2024</v>
      </c>
      <c r="F487">
        <f t="shared" si="136"/>
        <v>8</v>
      </c>
      <c r="G487">
        <f t="shared" si="137"/>
        <v>3</v>
      </c>
      <c r="H487" s="4" t="str">
        <f t="shared" si="138"/>
        <v>product 2</v>
      </c>
      <c r="I487" s="5">
        <v>6</v>
      </c>
      <c r="J487" s="5">
        <v>101.94</v>
      </c>
    </row>
    <row r="488" spans="1:10" ht="13.2" x14ac:dyDescent="0.25">
      <c r="A488" s="3">
        <v>45359</v>
      </c>
      <c r="B488" s="4" t="s">
        <v>9</v>
      </c>
      <c r="C488" s="3" t="str">
        <f t="shared" si="134"/>
        <v>cogs</v>
      </c>
      <c r="D488" s="49">
        <v>8.49</v>
      </c>
      <c r="E488">
        <f t="shared" si="135"/>
        <v>2024</v>
      </c>
      <c r="F488">
        <f t="shared" si="136"/>
        <v>8</v>
      </c>
      <c r="G488">
        <f t="shared" si="137"/>
        <v>3</v>
      </c>
      <c r="H488" s="4" t="str">
        <f t="shared" si="138"/>
        <v>product 3</v>
      </c>
      <c r="I488" s="5">
        <v>57</v>
      </c>
      <c r="J488" s="5">
        <v>483.93</v>
      </c>
    </row>
    <row r="489" spans="1:10" ht="13.2" x14ac:dyDescent="0.25">
      <c r="A489" s="3">
        <v>45359</v>
      </c>
      <c r="B489" s="4" t="s">
        <v>10</v>
      </c>
      <c r="C489" s="3" t="str">
        <f t="shared" si="134"/>
        <v>marketing</v>
      </c>
      <c r="D489" s="50" t="s">
        <v>6</v>
      </c>
      <c r="E489">
        <f t="shared" si="135"/>
        <v>2024</v>
      </c>
      <c r="F489">
        <f t="shared" si="136"/>
        <v>8</v>
      </c>
      <c r="G489">
        <f t="shared" si="137"/>
        <v>3</v>
      </c>
      <c r="H489" s="4" t="str">
        <f t="shared" si="138"/>
        <v>N/A</v>
      </c>
      <c r="I489" s="4" t="s">
        <v>6</v>
      </c>
      <c r="J489" s="5">
        <v>99.9</v>
      </c>
    </row>
    <row r="490" spans="1:10" ht="13.2" x14ac:dyDescent="0.25">
      <c r="A490" s="3">
        <v>45359</v>
      </c>
      <c r="B490" s="4" t="s">
        <v>11</v>
      </c>
      <c r="C490" s="3" t="str">
        <f t="shared" si="134"/>
        <v>net sales</v>
      </c>
      <c r="D490" s="49">
        <v>9.99</v>
      </c>
      <c r="E490">
        <f t="shared" si="135"/>
        <v>2024</v>
      </c>
      <c r="F490">
        <f t="shared" si="136"/>
        <v>8</v>
      </c>
      <c r="G490">
        <f t="shared" si="137"/>
        <v>3</v>
      </c>
      <c r="H490" s="4" t="str">
        <f t="shared" si="138"/>
        <v>product 1</v>
      </c>
      <c r="I490" s="5">
        <v>1</v>
      </c>
      <c r="J490" s="5">
        <v>9.99</v>
      </c>
    </row>
    <row r="491" spans="1:10" ht="13.2" x14ac:dyDescent="0.25">
      <c r="A491" s="3">
        <v>45359</v>
      </c>
      <c r="B491" s="4" t="s">
        <v>12</v>
      </c>
      <c r="C491" s="3" t="str">
        <f t="shared" si="134"/>
        <v>net sales</v>
      </c>
      <c r="D491" s="49">
        <v>24.99</v>
      </c>
      <c r="E491">
        <f t="shared" si="135"/>
        <v>2024</v>
      </c>
      <c r="F491">
        <f t="shared" si="136"/>
        <v>8</v>
      </c>
      <c r="G491">
        <f t="shared" si="137"/>
        <v>3</v>
      </c>
      <c r="H491" s="4" t="str">
        <f t="shared" si="138"/>
        <v>product 2</v>
      </c>
      <c r="I491" s="5">
        <v>6</v>
      </c>
      <c r="J491" s="5">
        <v>149.94</v>
      </c>
    </row>
    <row r="492" spans="1:10" ht="13.2" x14ac:dyDescent="0.25">
      <c r="A492" s="3">
        <v>45359</v>
      </c>
      <c r="B492" s="4" t="s">
        <v>13</v>
      </c>
      <c r="C492" s="3" t="str">
        <f t="shared" si="134"/>
        <v>net sales</v>
      </c>
      <c r="D492" s="49">
        <v>12.49</v>
      </c>
      <c r="E492">
        <f t="shared" si="135"/>
        <v>2024</v>
      </c>
      <c r="F492">
        <f t="shared" si="136"/>
        <v>8</v>
      </c>
      <c r="G492">
        <f t="shared" si="137"/>
        <v>3</v>
      </c>
      <c r="H492" s="4" t="str">
        <f t="shared" si="138"/>
        <v>product 3</v>
      </c>
      <c r="I492" s="5">
        <v>57</v>
      </c>
      <c r="J492" s="5">
        <v>711.93000000000006</v>
      </c>
    </row>
    <row r="493" spans="1:10" ht="13.2" x14ac:dyDescent="0.25">
      <c r="A493" s="3">
        <v>45360</v>
      </c>
      <c r="B493" s="4" t="s">
        <v>7</v>
      </c>
      <c r="C493" s="3" t="str">
        <f t="shared" si="134"/>
        <v>cogs</v>
      </c>
      <c r="D493" s="49">
        <v>5.99</v>
      </c>
      <c r="E493">
        <f t="shared" si="135"/>
        <v>2024</v>
      </c>
      <c r="F493">
        <f t="shared" si="136"/>
        <v>9</v>
      </c>
      <c r="G493">
        <f t="shared" si="137"/>
        <v>3</v>
      </c>
      <c r="H493" s="4" t="str">
        <f t="shared" si="138"/>
        <v>product 1</v>
      </c>
      <c r="I493" s="5">
        <v>45</v>
      </c>
      <c r="J493" s="5">
        <v>269.55</v>
      </c>
    </row>
    <row r="494" spans="1:10" ht="13.2" x14ac:dyDescent="0.25">
      <c r="A494" s="3">
        <v>45360</v>
      </c>
      <c r="B494" s="4" t="s">
        <v>8</v>
      </c>
      <c r="C494" s="3" t="str">
        <f t="shared" si="134"/>
        <v>cogs</v>
      </c>
      <c r="D494" s="49">
        <v>16.989999999999998</v>
      </c>
      <c r="E494">
        <f t="shared" si="135"/>
        <v>2024</v>
      </c>
      <c r="F494">
        <f t="shared" si="136"/>
        <v>9</v>
      </c>
      <c r="G494">
        <f t="shared" si="137"/>
        <v>3</v>
      </c>
      <c r="H494" s="4" t="str">
        <f t="shared" si="138"/>
        <v>product 2</v>
      </c>
      <c r="I494" s="5">
        <v>5</v>
      </c>
      <c r="J494" s="5">
        <v>84.949999999999989</v>
      </c>
    </row>
    <row r="495" spans="1:10" ht="13.2" x14ac:dyDescent="0.25">
      <c r="A495" s="3">
        <v>45360</v>
      </c>
      <c r="B495" s="4" t="s">
        <v>9</v>
      </c>
      <c r="C495" s="3" t="str">
        <f t="shared" si="134"/>
        <v>cogs</v>
      </c>
      <c r="D495" s="49">
        <v>8.49</v>
      </c>
      <c r="E495">
        <f t="shared" si="135"/>
        <v>2024</v>
      </c>
      <c r="F495">
        <f t="shared" si="136"/>
        <v>9</v>
      </c>
      <c r="G495">
        <f t="shared" si="137"/>
        <v>3</v>
      </c>
      <c r="H495" s="4" t="str">
        <f t="shared" si="138"/>
        <v>product 3</v>
      </c>
      <c r="I495" s="5">
        <v>133</v>
      </c>
      <c r="J495" s="5">
        <v>1129.17</v>
      </c>
    </row>
    <row r="496" spans="1:10" ht="13.2" x14ac:dyDescent="0.25">
      <c r="A496" s="3">
        <v>45360</v>
      </c>
      <c r="B496" s="4" t="s">
        <v>10</v>
      </c>
      <c r="C496" s="3" t="str">
        <f t="shared" si="134"/>
        <v>marketing</v>
      </c>
      <c r="D496" s="50" t="s">
        <v>6</v>
      </c>
      <c r="E496">
        <f t="shared" si="135"/>
        <v>2024</v>
      </c>
      <c r="F496">
        <f t="shared" si="136"/>
        <v>9</v>
      </c>
      <c r="G496">
        <f t="shared" si="137"/>
        <v>3</v>
      </c>
      <c r="H496" s="4" t="str">
        <f t="shared" si="138"/>
        <v>N/A</v>
      </c>
      <c r="I496" s="4" t="s">
        <v>6</v>
      </c>
      <c r="J496" s="5">
        <v>99.92</v>
      </c>
    </row>
    <row r="497" spans="1:10" ht="13.2" x14ac:dyDescent="0.25">
      <c r="A497" s="3">
        <v>45360</v>
      </c>
      <c r="B497" s="4" t="s">
        <v>11</v>
      </c>
      <c r="C497" s="3" t="str">
        <f t="shared" si="134"/>
        <v>net sales</v>
      </c>
      <c r="D497" s="49">
        <v>9.99</v>
      </c>
      <c r="E497">
        <f t="shared" si="135"/>
        <v>2024</v>
      </c>
      <c r="F497">
        <f t="shared" si="136"/>
        <v>9</v>
      </c>
      <c r="G497">
        <f t="shared" si="137"/>
        <v>3</v>
      </c>
      <c r="H497" s="4" t="str">
        <f t="shared" si="138"/>
        <v>product 1</v>
      </c>
      <c r="I497" s="5">
        <v>45</v>
      </c>
      <c r="J497" s="5">
        <v>449.55</v>
      </c>
    </row>
    <row r="498" spans="1:10" ht="13.2" x14ac:dyDescent="0.25">
      <c r="A498" s="3">
        <v>45360</v>
      </c>
      <c r="B498" s="4" t="s">
        <v>12</v>
      </c>
      <c r="C498" s="3" t="str">
        <f t="shared" si="134"/>
        <v>net sales</v>
      </c>
      <c r="D498" s="49">
        <v>24.99</v>
      </c>
      <c r="E498">
        <f t="shared" si="135"/>
        <v>2024</v>
      </c>
      <c r="F498">
        <f t="shared" si="136"/>
        <v>9</v>
      </c>
      <c r="G498">
        <f t="shared" si="137"/>
        <v>3</v>
      </c>
      <c r="H498" s="4" t="str">
        <f t="shared" si="138"/>
        <v>product 2</v>
      </c>
      <c r="I498" s="5">
        <v>5</v>
      </c>
      <c r="J498" s="5">
        <v>124.94999999999999</v>
      </c>
    </row>
    <row r="499" spans="1:10" ht="13.2" x14ac:dyDescent="0.25">
      <c r="A499" s="3">
        <v>45360</v>
      </c>
      <c r="B499" s="4" t="s">
        <v>13</v>
      </c>
      <c r="C499" s="3" t="str">
        <f t="shared" si="134"/>
        <v>net sales</v>
      </c>
      <c r="D499" s="49">
        <v>12.49</v>
      </c>
      <c r="E499">
        <f t="shared" si="135"/>
        <v>2024</v>
      </c>
      <c r="F499">
        <f t="shared" si="136"/>
        <v>9</v>
      </c>
      <c r="G499">
        <f t="shared" si="137"/>
        <v>3</v>
      </c>
      <c r="H499" s="4" t="str">
        <f t="shared" si="138"/>
        <v>product 3</v>
      </c>
      <c r="I499" s="5">
        <v>133</v>
      </c>
      <c r="J499" s="5">
        <v>1661.17</v>
      </c>
    </row>
    <row r="500" spans="1:10" ht="13.2" x14ac:dyDescent="0.25">
      <c r="A500" s="3">
        <v>45361</v>
      </c>
      <c r="B500" s="4" t="s">
        <v>7</v>
      </c>
      <c r="C500" s="3" t="str">
        <f t="shared" si="134"/>
        <v>cogs</v>
      </c>
      <c r="D500" s="49">
        <v>5.99</v>
      </c>
      <c r="E500">
        <f t="shared" si="135"/>
        <v>2024</v>
      </c>
      <c r="F500">
        <f t="shared" si="136"/>
        <v>10</v>
      </c>
      <c r="G500">
        <f t="shared" si="137"/>
        <v>3</v>
      </c>
      <c r="H500" s="4" t="str">
        <f t="shared" si="138"/>
        <v>product 1</v>
      </c>
      <c r="I500" s="5">
        <v>88</v>
      </c>
      <c r="J500" s="5">
        <v>527.12</v>
      </c>
    </row>
    <row r="501" spans="1:10" ht="13.2" x14ac:dyDescent="0.25">
      <c r="A501" s="3">
        <v>45361</v>
      </c>
      <c r="B501" s="4" t="s">
        <v>8</v>
      </c>
      <c r="C501" s="3" t="str">
        <f t="shared" si="134"/>
        <v>cogs</v>
      </c>
      <c r="D501" s="49">
        <v>16.989999999999998</v>
      </c>
      <c r="E501">
        <f t="shared" si="135"/>
        <v>2024</v>
      </c>
      <c r="F501">
        <f t="shared" si="136"/>
        <v>10</v>
      </c>
      <c r="G501">
        <f t="shared" si="137"/>
        <v>3</v>
      </c>
      <c r="H501" s="4" t="str">
        <f t="shared" si="138"/>
        <v>product 2</v>
      </c>
      <c r="I501" s="5">
        <v>5</v>
      </c>
      <c r="J501" s="5">
        <v>84.949999999999989</v>
      </c>
    </row>
    <row r="502" spans="1:10" ht="13.2" x14ac:dyDescent="0.25">
      <c r="A502" s="3">
        <v>45361</v>
      </c>
      <c r="B502" s="4" t="s">
        <v>9</v>
      </c>
      <c r="C502" s="3" t="str">
        <f t="shared" si="134"/>
        <v>cogs</v>
      </c>
      <c r="D502" s="49">
        <v>8.49</v>
      </c>
      <c r="E502">
        <f t="shared" si="135"/>
        <v>2024</v>
      </c>
      <c r="F502">
        <f t="shared" si="136"/>
        <v>10</v>
      </c>
      <c r="G502">
        <f t="shared" si="137"/>
        <v>3</v>
      </c>
      <c r="H502" s="4" t="str">
        <f t="shared" si="138"/>
        <v>product 3</v>
      </c>
      <c r="I502" s="5">
        <v>42</v>
      </c>
      <c r="J502" s="5">
        <v>356.58</v>
      </c>
    </row>
    <row r="503" spans="1:10" ht="13.2" x14ac:dyDescent="0.25">
      <c r="A503" s="3">
        <v>45361</v>
      </c>
      <c r="B503" s="4" t="s">
        <v>10</v>
      </c>
      <c r="C503" s="3" t="str">
        <f t="shared" si="134"/>
        <v>marketing</v>
      </c>
      <c r="D503" s="50" t="s">
        <v>6</v>
      </c>
      <c r="E503">
        <f t="shared" si="135"/>
        <v>2024</v>
      </c>
      <c r="F503">
        <f t="shared" si="136"/>
        <v>10</v>
      </c>
      <c r="G503">
        <f t="shared" si="137"/>
        <v>3</v>
      </c>
      <c r="H503" s="4" t="str">
        <f t="shared" si="138"/>
        <v>N/A</v>
      </c>
      <c r="I503" s="4" t="s">
        <v>6</v>
      </c>
      <c r="J503" s="5">
        <v>100.09</v>
      </c>
    </row>
    <row r="504" spans="1:10" ht="13.2" x14ac:dyDescent="0.25">
      <c r="A504" s="3">
        <v>45361</v>
      </c>
      <c r="B504" s="4" t="s">
        <v>11</v>
      </c>
      <c r="C504" s="3" t="str">
        <f t="shared" si="134"/>
        <v>net sales</v>
      </c>
      <c r="D504" s="49">
        <v>9.99</v>
      </c>
      <c r="E504">
        <f t="shared" si="135"/>
        <v>2024</v>
      </c>
      <c r="F504">
        <f t="shared" si="136"/>
        <v>10</v>
      </c>
      <c r="G504">
        <f t="shared" si="137"/>
        <v>3</v>
      </c>
      <c r="H504" s="4" t="str">
        <f t="shared" si="138"/>
        <v>product 1</v>
      </c>
      <c r="I504" s="5">
        <v>88</v>
      </c>
      <c r="J504" s="5">
        <v>879.12</v>
      </c>
    </row>
    <row r="505" spans="1:10" ht="13.2" x14ac:dyDescent="0.25">
      <c r="A505" s="3">
        <v>45361</v>
      </c>
      <c r="B505" s="4" t="s">
        <v>12</v>
      </c>
      <c r="C505" s="3" t="str">
        <f t="shared" si="134"/>
        <v>net sales</v>
      </c>
      <c r="D505" s="49">
        <v>24.99</v>
      </c>
      <c r="E505">
        <f t="shared" si="135"/>
        <v>2024</v>
      </c>
      <c r="F505">
        <f t="shared" si="136"/>
        <v>10</v>
      </c>
      <c r="G505">
        <f t="shared" si="137"/>
        <v>3</v>
      </c>
      <c r="H505" s="4" t="str">
        <f t="shared" si="138"/>
        <v>product 2</v>
      </c>
      <c r="I505" s="5">
        <v>5</v>
      </c>
      <c r="J505" s="5">
        <v>124.94999999999999</v>
      </c>
    </row>
    <row r="506" spans="1:10" ht="13.2" x14ac:dyDescent="0.25">
      <c r="A506" s="3">
        <v>45361</v>
      </c>
      <c r="B506" s="4" t="s">
        <v>13</v>
      </c>
      <c r="C506" s="3" t="str">
        <f t="shared" si="134"/>
        <v>net sales</v>
      </c>
      <c r="D506" s="49">
        <v>12.49</v>
      </c>
      <c r="E506">
        <f t="shared" si="135"/>
        <v>2024</v>
      </c>
      <c r="F506">
        <f t="shared" si="136"/>
        <v>10</v>
      </c>
      <c r="G506">
        <f t="shared" si="137"/>
        <v>3</v>
      </c>
      <c r="H506" s="4" t="str">
        <f t="shared" si="138"/>
        <v>product 3</v>
      </c>
      <c r="I506" s="5">
        <v>42</v>
      </c>
      <c r="J506" s="5">
        <v>524.58000000000004</v>
      </c>
    </row>
    <row r="507" spans="1:10" ht="13.2" x14ac:dyDescent="0.25">
      <c r="A507" s="3">
        <v>45362</v>
      </c>
      <c r="B507" s="4" t="s">
        <v>7</v>
      </c>
      <c r="C507" s="3" t="str">
        <f t="shared" si="134"/>
        <v>cogs</v>
      </c>
      <c r="D507" s="49">
        <v>5.99</v>
      </c>
      <c r="E507">
        <f t="shared" si="135"/>
        <v>2024</v>
      </c>
      <c r="F507">
        <f t="shared" si="136"/>
        <v>11</v>
      </c>
      <c r="G507">
        <f t="shared" si="137"/>
        <v>3</v>
      </c>
      <c r="H507" s="4" t="str">
        <f t="shared" si="138"/>
        <v>product 1</v>
      </c>
      <c r="I507" s="5">
        <v>46</v>
      </c>
      <c r="J507" s="5">
        <v>275.54000000000002</v>
      </c>
    </row>
    <row r="508" spans="1:10" ht="13.2" x14ac:dyDescent="0.25">
      <c r="A508" s="3">
        <v>45362</v>
      </c>
      <c r="B508" s="4" t="s">
        <v>8</v>
      </c>
      <c r="C508" s="3" t="str">
        <f t="shared" si="134"/>
        <v>cogs</v>
      </c>
      <c r="D508" s="49">
        <v>16.989999999999998</v>
      </c>
      <c r="E508">
        <f t="shared" si="135"/>
        <v>2024</v>
      </c>
      <c r="F508">
        <f t="shared" si="136"/>
        <v>11</v>
      </c>
      <c r="G508">
        <f t="shared" si="137"/>
        <v>3</v>
      </c>
      <c r="H508" s="4" t="str">
        <f t="shared" si="138"/>
        <v>product 2</v>
      </c>
      <c r="I508" s="5">
        <v>9</v>
      </c>
      <c r="J508" s="5">
        <v>152.91</v>
      </c>
    </row>
    <row r="509" spans="1:10" ht="13.2" x14ac:dyDescent="0.25">
      <c r="A509" s="3">
        <v>45362</v>
      </c>
      <c r="B509" s="4" t="s">
        <v>9</v>
      </c>
      <c r="C509" s="3" t="str">
        <f t="shared" si="134"/>
        <v>cogs</v>
      </c>
      <c r="D509" s="49">
        <v>8.49</v>
      </c>
      <c r="E509">
        <f t="shared" si="135"/>
        <v>2024</v>
      </c>
      <c r="F509">
        <f t="shared" si="136"/>
        <v>11</v>
      </c>
      <c r="G509">
        <f t="shared" si="137"/>
        <v>3</v>
      </c>
      <c r="H509" s="4" t="str">
        <f t="shared" si="138"/>
        <v>product 3</v>
      </c>
      <c r="I509" s="5">
        <v>79</v>
      </c>
      <c r="J509" s="5">
        <v>670.71</v>
      </c>
    </row>
    <row r="510" spans="1:10" ht="13.2" x14ac:dyDescent="0.25">
      <c r="A510" s="3">
        <v>45362</v>
      </c>
      <c r="B510" s="4" t="s">
        <v>10</v>
      </c>
      <c r="C510" s="3" t="str">
        <f t="shared" si="134"/>
        <v>marketing</v>
      </c>
      <c r="D510" s="50" t="s">
        <v>6</v>
      </c>
      <c r="E510">
        <f t="shared" si="135"/>
        <v>2024</v>
      </c>
      <c r="F510">
        <f t="shared" si="136"/>
        <v>11</v>
      </c>
      <c r="G510">
        <f t="shared" si="137"/>
        <v>3</v>
      </c>
      <c r="H510" s="4" t="str">
        <f t="shared" si="138"/>
        <v>N/A</v>
      </c>
      <c r="I510" s="4" t="s">
        <v>6</v>
      </c>
      <c r="J510" s="5">
        <v>99.95</v>
      </c>
    </row>
    <row r="511" spans="1:10" ht="13.2" x14ac:dyDescent="0.25">
      <c r="A511" s="3">
        <v>45362</v>
      </c>
      <c r="B511" s="4" t="s">
        <v>11</v>
      </c>
      <c r="C511" s="3" t="str">
        <f t="shared" si="134"/>
        <v>net sales</v>
      </c>
      <c r="D511" s="49">
        <v>9.99</v>
      </c>
      <c r="E511">
        <f t="shared" si="135"/>
        <v>2024</v>
      </c>
      <c r="F511">
        <f t="shared" si="136"/>
        <v>11</v>
      </c>
      <c r="G511">
        <f t="shared" si="137"/>
        <v>3</v>
      </c>
      <c r="H511" s="4" t="str">
        <f t="shared" si="138"/>
        <v>product 1</v>
      </c>
      <c r="I511" s="5">
        <v>46</v>
      </c>
      <c r="J511" s="5">
        <v>459.54</v>
      </c>
    </row>
    <row r="512" spans="1:10" ht="13.2" x14ac:dyDescent="0.25">
      <c r="A512" s="3">
        <v>45362</v>
      </c>
      <c r="B512" s="4" t="s">
        <v>12</v>
      </c>
      <c r="C512" s="3" t="str">
        <f t="shared" si="134"/>
        <v>net sales</v>
      </c>
      <c r="D512" s="49">
        <v>24.99</v>
      </c>
      <c r="E512">
        <f t="shared" si="135"/>
        <v>2024</v>
      </c>
      <c r="F512">
        <f t="shared" si="136"/>
        <v>11</v>
      </c>
      <c r="G512">
        <f t="shared" si="137"/>
        <v>3</v>
      </c>
      <c r="H512" s="4" t="str">
        <f t="shared" si="138"/>
        <v>product 2</v>
      </c>
      <c r="I512" s="5">
        <v>9</v>
      </c>
      <c r="J512" s="5">
        <v>224.91</v>
      </c>
    </row>
    <row r="513" spans="1:10" ht="13.2" x14ac:dyDescent="0.25">
      <c r="A513" s="3">
        <v>45362</v>
      </c>
      <c r="B513" s="4" t="s">
        <v>13</v>
      </c>
      <c r="C513" s="3" t="str">
        <f t="shared" si="134"/>
        <v>net sales</v>
      </c>
      <c r="D513" s="49">
        <v>12.49</v>
      </c>
      <c r="E513">
        <f t="shared" si="135"/>
        <v>2024</v>
      </c>
      <c r="F513">
        <f t="shared" si="136"/>
        <v>11</v>
      </c>
      <c r="G513">
        <f t="shared" si="137"/>
        <v>3</v>
      </c>
      <c r="H513" s="4" t="str">
        <f t="shared" si="138"/>
        <v>product 3</v>
      </c>
      <c r="I513" s="5">
        <v>79</v>
      </c>
      <c r="J513" s="5">
        <v>986.71</v>
      </c>
    </row>
    <row r="514" spans="1:10" ht="13.2" x14ac:dyDescent="0.25">
      <c r="A514" s="3">
        <v>45363</v>
      </c>
      <c r="B514" s="4" t="s">
        <v>7</v>
      </c>
      <c r="C514" s="3" t="str">
        <f t="shared" ref="C514:C577" si="139">IFERROR(LEFT(B514, FIND(":", B514) -1),B514)</f>
        <v>cogs</v>
      </c>
      <c r="D514" s="49">
        <v>5.99</v>
      </c>
      <c r="E514">
        <f t="shared" ref="E514:E577" si="140">YEAR(A514)</f>
        <v>2024</v>
      </c>
      <c r="F514">
        <f t="shared" ref="F514:F577" si="141">DAY(A514)</f>
        <v>12</v>
      </c>
      <c r="G514">
        <f t="shared" ref="G514:G577" si="142">MONTH(A514)</f>
        <v>3</v>
      </c>
      <c r="H514" s="4" t="str">
        <f t="shared" si="138"/>
        <v>product 1</v>
      </c>
      <c r="I514" s="5">
        <v>99</v>
      </c>
      <c r="J514" s="5">
        <v>593.01</v>
      </c>
    </row>
    <row r="515" spans="1:10" ht="13.2" x14ac:dyDescent="0.25">
      <c r="A515" s="3">
        <v>45363</v>
      </c>
      <c r="B515" s="4" t="s">
        <v>8</v>
      </c>
      <c r="C515" s="3" t="str">
        <f t="shared" si="139"/>
        <v>cogs</v>
      </c>
      <c r="D515" s="49">
        <v>16.989999999999998</v>
      </c>
      <c r="E515">
        <f t="shared" si="140"/>
        <v>2024</v>
      </c>
      <c r="F515">
        <f t="shared" si="141"/>
        <v>12</v>
      </c>
      <c r="G515">
        <f t="shared" si="142"/>
        <v>3</v>
      </c>
      <c r="H515" s="4" t="str">
        <f t="shared" ref="H515:H578" si="143">IFERROR(RIGHT(B515, LEN(B515) - FIND(":", B515)),"N/A")</f>
        <v>product 2</v>
      </c>
      <c r="I515" s="5">
        <v>2</v>
      </c>
      <c r="J515" s="5">
        <v>33.979999999999997</v>
      </c>
    </row>
    <row r="516" spans="1:10" ht="13.2" x14ac:dyDescent="0.25">
      <c r="A516" s="3">
        <v>45363</v>
      </c>
      <c r="B516" s="4" t="s">
        <v>9</v>
      </c>
      <c r="C516" s="3" t="str">
        <f t="shared" si="139"/>
        <v>cogs</v>
      </c>
      <c r="D516" s="49">
        <v>8.49</v>
      </c>
      <c r="E516">
        <f t="shared" si="140"/>
        <v>2024</v>
      </c>
      <c r="F516">
        <f t="shared" si="141"/>
        <v>12</v>
      </c>
      <c r="G516">
        <f t="shared" si="142"/>
        <v>3</v>
      </c>
      <c r="H516" s="4" t="str">
        <f t="shared" si="143"/>
        <v>product 3</v>
      </c>
      <c r="I516" s="5">
        <v>126</v>
      </c>
      <c r="J516" s="5">
        <v>1069.74</v>
      </c>
    </row>
    <row r="517" spans="1:10" ht="13.2" x14ac:dyDescent="0.25">
      <c r="A517" s="3">
        <v>45363</v>
      </c>
      <c r="B517" s="4" t="s">
        <v>10</v>
      </c>
      <c r="C517" s="3" t="str">
        <f t="shared" si="139"/>
        <v>marketing</v>
      </c>
      <c r="D517" s="50" t="s">
        <v>6</v>
      </c>
      <c r="E517">
        <f t="shared" si="140"/>
        <v>2024</v>
      </c>
      <c r="F517">
        <f t="shared" si="141"/>
        <v>12</v>
      </c>
      <c r="G517">
        <f t="shared" si="142"/>
        <v>3</v>
      </c>
      <c r="H517" s="4" t="str">
        <f t="shared" si="143"/>
        <v>N/A</v>
      </c>
      <c r="I517" s="4" t="s">
        <v>6</v>
      </c>
      <c r="J517" s="5">
        <v>100.07000000000001</v>
      </c>
    </row>
    <row r="518" spans="1:10" ht="13.2" x14ac:dyDescent="0.25">
      <c r="A518" s="3">
        <v>45363</v>
      </c>
      <c r="B518" s="4" t="s">
        <v>11</v>
      </c>
      <c r="C518" s="3" t="str">
        <f t="shared" si="139"/>
        <v>net sales</v>
      </c>
      <c r="D518" s="49">
        <v>9.99</v>
      </c>
      <c r="E518">
        <f t="shared" si="140"/>
        <v>2024</v>
      </c>
      <c r="F518">
        <f t="shared" si="141"/>
        <v>12</v>
      </c>
      <c r="G518">
        <f t="shared" si="142"/>
        <v>3</v>
      </c>
      <c r="H518" s="4" t="str">
        <f t="shared" si="143"/>
        <v>product 1</v>
      </c>
      <c r="I518" s="5">
        <v>99</v>
      </c>
      <c r="J518" s="5">
        <v>989.01</v>
      </c>
    </row>
    <row r="519" spans="1:10" ht="13.2" x14ac:dyDescent="0.25">
      <c r="A519" s="3">
        <v>45363</v>
      </c>
      <c r="B519" s="4" t="s">
        <v>12</v>
      </c>
      <c r="C519" s="3" t="str">
        <f t="shared" si="139"/>
        <v>net sales</v>
      </c>
      <c r="D519" s="49">
        <v>24.99</v>
      </c>
      <c r="E519">
        <f t="shared" si="140"/>
        <v>2024</v>
      </c>
      <c r="F519">
        <f t="shared" si="141"/>
        <v>12</v>
      </c>
      <c r="G519">
        <f t="shared" si="142"/>
        <v>3</v>
      </c>
      <c r="H519" s="4" t="str">
        <f t="shared" si="143"/>
        <v>product 2</v>
      </c>
      <c r="I519" s="5">
        <v>2</v>
      </c>
      <c r="J519" s="5">
        <v>49.98</v>
      </c>
    </row>
    <row r="520" spans="1:10" ht="13.2" x14ac:dyDescent="0.25">
      <c r="A520" s="3">
        <v>45363</v>
      </c>
      <c r="B520" s="4" t="s">
        <v>13</v>
      </c>
      <c r="C520" s="3" t="str">
        <f t="shared" si="139"/>
        <v>net sales</v>
      </c>
      <c r="D520" s="49">
        <v>12.49</v>
      </c>
      <c r="E520">
        <f t="shared" si="140"/>
        <v>2024</v>
      </c>
      <c r="F520">
        <f t="shared" si="141"/>
        <v>12</v>
      </c>
      <c r="G520">
        <f t="shared" si="142"/>
        <v>3</v>
      </c>
      <c r="H520" s="4" t="str">
        <f t="shared" si="143"/>
        <v>product 3</v>
      </c>
      <c r="I520" s="5">
        <v>126</v>
      </c>
      <c r="J520" s="5">
        <v>1573.74</v>
      </c>
    </row>
    <row r="521" spans="1:10" ht="13.2" x14ac:dyDescent="0.25">
      <c r="A521" s="3">
        <v>45364</v>
      </c>
      <c r="B521" s="4" t="s">
        <v>7</v>
      </c>
      <c r="C521" s="3" t="str">
        <f t="shared" si="139"/>
        <v>cogs</v>
      </c>
      <c r="D521" s="49">
        <v>5.99</v>
      </c>
      <c r="E521">
        <f t="shared" si="140"/>
        <v>2024</v>
      </c>
      <c r="F521">
        <f t="shared" si="141"/>
        <v>13</v>
      </c>
      <c r="G521">
        <f t="shared" si="142"/>
        <v>3</v>
      </c>
      <c r="H521" s="4" t="str">
        <f t="shared" si="143"/>
        <v>product 1</v>
      </c>
      <c r="I521" s="5">
        <v>51</v>
      </c>
      <c r="J521" s="5">
        <v>305.49</v>
      </c>
    </row>
    <row r="522" spans="1:10" ht="13.2" x14ac:dyDescent="0.25">
      <c r="A522" s="3">
        <v>45364</v>
      </c>
      <c r="B522" s="4" t="s">
        <v>8</v>
      </c>
      <c r="C522" s="3" t="str">
        <f t="shared" si="139"/>
        <v>cogs</v>
      </c>
      <c r="D522" s="49">
        <v>16.989999999999998</v>
      </c>
      <c r="E522">
        <f t="shared" si="140"/>
        <v>2024</v>
      </c>
      <c r="F522">
        <f t="shared" si="141"/>
        <v>13</v>
      </c>
      <c r="G522">
        <f t="shared" si="142"/>
        <v>3</v>
      </c>
      <c r="H522" s="4" t="str">
        <f t="shared" si="143"/>
        <v>product 2</v>
      </c>
      <c r="I522" s="5">
        <v>8</v>
      </c>
      <c r="J522" s="5">
        <v>135.91999999999999</v>
      </c>
    </row>
    <row r="523" spans="1:10" ht="13.2" x14ac:dyDescent="0.25">
      <c r="A523" s="3">
        <v>45364</v>
      </c>
      <c r="B523" s="4" t="s">
        <v>9</v>
      </c>
      <c r="C523" s="3" t="str">
        <f t="shared" si="139"/>
        <v>cogs</v>
      </c>
      <c r="D523" s="49">
        <v>8.49</v>
      </c>
      <c r="E523">
        <f t="shared" si="140"/>
        <v>2024</v>
      </c>
      <c r="F523">
        <f t="shared" si="141"/>
        <v>13</v>
      </c>
      <c r="G523">
        <f t="shared" si="142"/>
        <v>3</v>
      </c>
      <c r="H523" s="4" t="str">
        <f t="shared" si="143"/>
        <v>product 3</v>
      </c>
      <c r="I523" s="5">
        <v>118</v>
      </c>
      <c r="J523" s="5">
        <v>1001.82</v>
      </c>
    </row>
    <row r="524" spans="1:10" ht="13.2" x14ac:dyDescent="0.25">
      <c r="A524" s="3">
        <v>45364</v>
      </c>
      <c r="B524" s="4" t="s">
        <v>10</v>
      </c>
      <c r="C524" s="3" t="str">
        <f t="shared" si="139"/>
        <v>marketing</v>
      </c>
      <c r="D524" s="50" t="s">
        <v>6</v>
      </c>
      <c r="E524">
        <f t="shared" si="140"/>
        <v>2024</v>
      </c>
      <c r="F524">
        <f t="shared" si="141"/>
        <v>13</v>
      </c>
      <c r="G524">
        <f t="shared" si="142"/>
        <v>3</v>
      </c>
      <c r="H524" s="4" t="str">
        <f t="shared" si="143"/>
        <v>N/A</v>
      </c>
      <c r="I524" s="4" t="s">
        <v>6</v>
      </c>
      <c r="J524" s="5">
        <v>99.92</v>
      </c>
    </row>
    <row r="525" spans="1:10" ht="13.2" x14ac:dyDescent="0.25">
      <c r="A525" s="3">
        <v>45364</v>
      </c>
      <c r="B525" s="4" t="s">
        <v>11</v>
      </c>
      <c r="C525" s="3" t="str">
        <f t="shared" si="139"/>
        <v>net sales</v>
      </c>
      <c r="D525" s="49">
        <v>9.99</v>
      </c>
      <c r="E525">
        <f t="shared" si="140"/>
        <v>2024</v>
      </c>
      <c r="F525">
        <f t="shared" si="141"/>
        <v>13</v>
      </c>
      <c r="G525">
        <f t="shared" si="142"/>
        <v>3</v>
      </c>
      <c r="H525" s="4" t="str">
        <f t="shared" si="143"/>
        <v>product 1</v>
      </c>
      <c r="I525" s="5">
        <v>51</v>
      </c>
      <c r="J525" s="5">
        <v>509.49</v>
      </c>
    </row>
    <row r="526" spans="1:10" ht="13.2" x14ac:dyDescent="0.25">
      <c r="A526" s="3">
        <v>45364</v>
      </c>
      <c r="B526" s="4" t="s">
        <v>12</v>
      </c>
      <c r="C526" s="3" t="str">
        <f t="shared" si="139"/>
        <v>net sales</v>
      </c>
      <c r="D526" s="49">
        <v>24.99</v>
      </c>
      <c r="E526">
        <f t="shared" si="140"/>
        <v>2024</v>
      </c>
      <c r="F526">
        <f t="shared" si="141"/>
        <v>13</v>
      </c>
      <c r="G526">
        <f t="shared" si="142"/>
        <v>3</v>
      </c>
      <c r="H526" s="4" t="str">
        <f t="shared" si="143"/>
        <v>product 2</v>
      </c>
      <c r="I526" s="5">
        <v>8</v>
      </c>
      <c r="J526" s="5">
        <v>199.92</v>
      </c>
    </row>
    <row r="527" spans="1:10" ht="13.2" x14ac:dyDescent="0.25">
      <c r="A527" s="3">
        <v>45364</v>
      </c>
      <c r="B527" s="4" t="s">
        <v>13</v>
      </c>
      <c r="C527" s="3" t="str">
        <f t="shared" si="139"/>
        <v>net sales</v>
      </c>
      <c r="D527" s="49">
        <v>12.49</v>
      </c>
      <c r="E527">
        <f t="shared" si="140"/>
        <v>2024</v>
      </c>
      <c r="F527">
        <f t="shared" si="141"/>
        <v>13</v>
      </c>
      <c r="G527">
        <f t="shared" si="142"/>
        <v>3</v>
      </c>
      <c r="H527" s="4" t="str">
        <f t="shared" si="143"/>
        <v>product 3</v>
      </c>
      <c r="I527" s="5">
        <v>118</v>
      </c>
      <c r="J527" s="5">
        <v>1473.82</v>
      </c>
    </row>
    <row r="528" spans="1:10" ht="13.2" x14ac:dyDescent="0.25">
      <c r="A528" s="3">
        <v>45365</v>
      </c>
      <c r="B528" s="4" t="s">
        <v>7</v>
      </c>
      <c r="C528" s="3" t="str">
        <f t="shared" si="139"/>
        <v>cogs</v>
      </c>
      <c r="D528" s="49">
        <v>5.99</v>
      </c>
      <c r="E528">
        <f t="shared" si="140"/>
        <v>2024</v>
      </c>
      <c r="F528">
        <f t="shared" si="141"/>
        <v>14</v>
      </c>
      <c r="G528">
        <f t="shared" si="142"/>
        <v>3</v>
      </c>
      <c r="H528" s="4" t="str">
        <f t="shared" si="143"/>
        <v>product 1</v>
      </c>
      <c r="I528" s="5">
        <v>69</v>
      </c>
      <c r="J528" s="5">
        <v>413.31</v>
      </c>
    </row>
    <row r="529" spans="1:10" ht="13.2" x14ac:dyDescent="0.25">
      <c r="A529" s="3">
        <v>45365</v>
      </c>
      <c r="B529" s="4" t="s">
        <v>8</v>
      </c>
      <c r="C529" s="3" t="str">
        <f t="shared" si="139"/>
        <v>cogs</v>
      </c>
      <c r="D529" s="49">
        <v>16.989999999999998</v>
      </c>
      <c r="E529">
        <f t="shared" si="140"/>
        <v>2024</v>
      </c>
      <c r="F529">
        <f t="shared" si="141"/>
        <v>14</v>
      </c>
      <c r="G529">
        <f t="shared" si="142"/>
        <v>3</v>
      </c>
      <c r="H529" s="4" t="str">
        <f t="shared" si="143"/>
        <v>product 2</v>
      </c>
      <c r="I529" s="5">
        <v>2</v>
      </c>
      <c r="J529" s="5">
        <v>33.979999999999997</v>
      </c>
    </row>
    <row r="530" spans="1:10" ht="13.2" x14ac:dyDescent="0.25">
      <c r="A530" s="3">
        <v>45365</v>
      </c>
      <c r="B530" s="4" t="s">
        <v>9</v>
      </c>
      <c r="C530" s="3" t="str">
        <f t="shared" si="139"/>
        <v>cogs</v>
      </c>
      <c r="D530" s="49">
        <v>8.49</v>
      </c>
      <c r="E530">
        <f t="shared" si="140"/>
        <v>2024</v>
      </c>
      <c r="F530">
        <f t="shared" si="141"/>
        <v>14</v>
      </c>
      <c r="G530">
        <f t="shared" si="142"/>
        <v>3</v>
      </c>
      <c r="H530" s="4" t="str">
        <f t="shared" si="143"/>
        <v>product 3</v>
      </c>
      <c r="I530" s="5">
        <v>82</v>
      </c>
      <c r="J530" s="5">
        <v>696.18000000000006</v>
      </c>
    </row>
    <row r="531" spans="1:10" ht="13.2" x14ac:dyDescent="0.25">
      <c r="A531" s="3">
        <v>45365</v>
      </c>
      <c r="B531" s="4" t="s">
        <v>10</v>
      </c>
      <c r="C531" s="3" t="str">
        <f t="shared" si="139"/>
        <v>marketing</v>
      </c>
      <c r="D531" s="50" t="s">
        <v>6</v>
      </c>
      <c r="E531">
        <f t="shared" si="140"/>
        <v>2024</v>
      </c>
      <c r="F531">
        <f t="shared" si="141"/>
        <v>14</v>
      </c>
      <c r="G531">
        <f t="shared" si="142"/>
        <v>3</v>
      </c>
      <c r="H531" s="4" t="str">
        <f t="shared" si="143"/>
        <v>N/A</v>
      </c>
      <c r="I531" s="4" t="s">
        <v>6</v>
      </c>
      <c r="J531" s="5">
        <v>100.10000000000001</v>
      </c>
    </row>
    <row r="532" spans="1:10" ht="13.2" x14ac:dyDescent="0.25">
      <c r="A532" s="3">
        <v>45365</v>
      </c>
      <c r="B532" s="4" t="s">
        <v>11</v>
      </c>
      <c r="C532" s="3" t="str">
        <f t="shared" si="139"/>
        <v>net sales</v>
      </c>
      <c r="D532" s="49">
        <v>9.99</v>
      </c>
      <c r="E532">
        <f t="shared" si="140"/>
        <v>2024</v>
      </c>
      <c r="F532">
        <f t="shared" si="141"/>
        <v>14</v>
      </c>
      <c r="G532">
        <f t="shared" si="142"/>
        <v>3</v>
      </c>
      <c r="H532" s="4" t="str">
        <f t="shared" si="143"/>
        <v>product 1</v>
      </c>
      <c r="I532" s="5">
        <v>69</v>
      </c>
      <c r="J532" s="5">
        <v>689.31000000000006</v>
      </c>
    </row>
    <row r="533" spans="1:10" ht="13.2" x14ac:dyDescent="0.25">
      <c r="A533" s="3">
        <v>45365</v>
      </c>
      <c r="B533" s="4" t="s">
        <v>12</v>
      </c>
      <c r="C533" s="3" t="str">
        <f t="shared" si="139"/>
        <v>net sales</v>
      </c>
      <c r="D533" s="49">
        <v>24.99</v>
      </c>
      <c r="E533">
        <f t="shared" si="140"/>
        <v>2024</v>
      </c>
      <c r="F533">
        <f t="shared" si="141"/>
        <v>14</v>
      </c>
      <c r="G533">
        <f t="shared" si="142"/>
        <v>3</v>
      </c>
      <c r="H533" s="4" t="str">
        <f t="shared" si="143"/>
        <v>product 2</v>
      </c>
      <c r="I533" s="5">
        <v>2</v>
      </c>
      <c r="J533" s="5">
        <v>49.98</v>
      </c>
    </row>
    <row r="534" spans="1:10" ht="13.2" x14ac:dyDescent="0.25">
      <c r="A534" s="3">
        <v>45365</v>
      </c>
      <c r="B534" s="4" t="s">
        <v>13</v>
      </c>
      <c r="C534" s="3" t="str">
        <f t="shared" si="139"/>
        <v>net sales</v>
      </c>
      <c r="D534" s="49">
        <v>12.49</v>
      </c>
      <c r="E534">
        <f t="shared" si="140"/>
        <v>2024</v>
      </c>
      <c r="F534">
        <f t="shared" si="141"/>
        <v>14</v>
      </c>
      <c r="G534">
        <f t="shared" si="142"/>
        <v>3</v>
      </c>
      <c r="H534" s="4" t="str">
        <f t="shared" si="143"/>
        <v>product 3</v>
      </c>
      <c r="I534" s="5">
        <v>82</v>
      </c>
      <c r="J534" s="5">
        <v>1024.18</v>
      </c>
    </row>
    <row r="535" spans="1:10" ht="13.2" x14ac:dyDescent="0.25">
      <c r="A535" s="3">
        <v>45366</v>
      </c>
      <c r="B535" s="4" t="s">
        <v>7</v>
      </c>
      <c r="C535" s="3" t="str">
        <f t="shared" si="139"/>
        <v>cogs</v>
      </c>
      <c r="D535" s="49">
        <v>5.99</v>
      </c>
      <c r="E535">
        <f t="shared" si="140"/>
        <v>2024</v>
      </c>
      <c r="F535">
        <f t="shared" si="141"/>
        <v>15</v>
      </c>
      <c r="G535">
        <f t="shared" si="142"/>
        <v>3</v>
      </c>
      <c r="H535" s="4" t="str">
        <f t="shared" si="143"/>
        <v>product 1</v>
      </c>
      <c r="I535" s="5">
        <v>28</v>
      </c>
      <c r="J535" s="5">
        <v>167.72</v>
      </c>
    </row>
    <row r="536" spans="1:10" ht="13.2" x14ac:dyDescent="0.25">
      <c r="A536" s="3">
        <v>45366</v>
      </c>
      <c r="B536" s="4" t="s">
        <v>8</v>
      </c>
      <c r="C536" s="3" t="str">
        <f t="shared" si="139"/>
        <v>cogs</v>
      </c>
      <c r="D536" s="49">
        <v>16.989999999999998</v>
      </c>
      <c r="E536">
        <f t="shared" si="140"/>
        <v>2024</v>
      </c>
      <c r="F536">
        <f t="shared" si="141"/>
        <v>15</v>
      </c>
      <c r="G536">
        <f t="shared" si="142"/>
        <v>3</v>
      </c>
      <c r="H536" s="4" t="str">
        <f t="shared" si="143"/>
        <v>product 2</v>
      </c>
      <c r="I536" s="5">
        <v>1</v>
      </c>
      <c r="J536" s="5">
        <v>16.989999999999998</v>
      </c>
    </row>
    <row r="537" spans="1:10" ht="13.2" x14ac:dyDescent="0.25">
      <c r="A537" s="3">
        <v>45366</v>
      </c>
      <c r="B537" s="4" t="s">
        <v>9</v>
      </c>
      <c r="C537" s="3" t="str">
        <f t="shared" si="139"/>
        <v>cogs</v>
      </c>
      <c r="D537" s="49">
        <v>8.49</v>
      </c>
      <c r="E537">
        <f t="shared" si="140"/>
        <v>2024</v>
      </c>
      <c r="F537">
        <f t="shared" si="141"/>
        <v>15</v>
      </c>
      <c r="G537">
        <f t="shared" si="142"/>
        <v>3</v>
      </c>
      <c r="H537" s="4" t="str">
        <f t="shared" si="143"/>
        <v>product 3</v>
      </c>
      <c r="I537" s="5">
        <v>237</v>
      </c>
      <c r="J537" s="5">
        <v>2012.13</v>
      </c>
    </row>
    <row r="538" spans="1:10" ht="13.2" x14ac:dyDescent="0.25">
      <c r="A538" s="3">
        <v>45366</v>
      </c>
      <c r="B538" s="4" t="s">
        <v>16</v>
      </c>
      <c r="C538" s="3" t="str">
        <f t="shared" si="139"/>
        <v>interest</v>
      </c>
      <c r="D538" s="50" t="s">
        <v>6</v>
      </c>
      <c r="E538">
        <f t="shared" si="140"/>
        <v>2024</v>
      </c>
      <c r="F538">
        <f t="shared" si="141"/>
        <v>15</v>
      </c>
      <c r="G538">
        <f t="shared" si="142"/>
        <v>3</v>
      </c>
      <c r="H538" s="4" t="str">
        <f t="shared" si="143"/>
        <v>N/A</v>
      </c>
      <c r="I538" s="4" t="s">
        <v>6</v>
      </c>
      <c r="J538" s="5">
        <v>1214.1199999999999</v>
      </c>
    </row>
    <row r="539" spans="1:10" ht="13.2" x14ac:dyDescent="0.25">
      <c r="A539" s="3">
        <v>45366</v>
      </c>
      <c r="B539" s="4" t="s">
        <v>10</v>
      </c>
      <c r="C539" s="3" t="str">
        <f t="shared" si="139"/>
        <v>marketing</v>
      </c>
      <c r="D539" s="50" t="s">
        <v>6</v>
      </c>
      <c r="E539">
        <f t="shared" si="140"/>
        <v>2024</v>
      </c>
      <c r="F539">
        <f t="shared" si="141"/>
        <v>15</v>
      </c>
      <c r="G539">
        <f t="shared" si="142"/>
        <v>3</v>
      </c>
      <c r="H539" s="4" t="str">
        <f t="shared" si="143"/>
        <v>N/A</v>
      </c>
      <c r="I539" s="4" t="s">
        <v>6</v>
      </c>
      <c r="J539" s="5">
        <v>99.990000000000009</v>
      </c>
    </row>
    <row r="540" spans="1:10" ht="13.2" x14ac:dyDescent="0.25">
      <c r="A540" s="3">
        <v>45366</v>
      </c>
      <c r="B540" s="4" t="s">
        <v>11</v>
      </c>
      <c r="C540" s="3" t="str">
        <f t="shared" si="139"/>
        <v>net sales</v>
      </c>
      <c r="D540" s="49">
        <v>9.99</v>
      </c>
      <c r="E540">
        <f t="shared" si="140"/>
        <v>2024</v>
      </c>
      <c r="F540">
        <f t="shared" si="141"/>
        <v>15</v>
      </c>
      <c r="G540">
        <f t="shared" si="142"/>
        <v>3</v>
      </c>
      <c r="H540" s="4" t="str">
        <f t="shared" si="143"/>
        <v>product 1</v>
      </c>
      <c r="I540" s="5">
        <v>28</v>
      </c>
      <c r="J540" s="5">
        <v>279.72000000000003</v>
      </c>
    </row>
    <row r="541" spans="1:10" ht="13.2" x14ac:dyDescent="0.25">
      <c r="A541" s="3">
        <v>45366</v>
      </c>
      <c r="B541" s="4" t="s">
        <v>12</v>
      </c>
      <c r="C541" s="3" t="str">
        <f t="shared" si="139"/>
        <v>net sales</v>
      </c>
      <c r="D541" s="49">
        <v>24.99</v>
      </c>
      <c r="E541">
        <f t="shared" si="140"/>
        <v>2024</v>
      </c>
      <c r="F541">
        <f t="shared" si="141"/>
        <v>15</v>
      </c>
      <c r="G541">
        <f t="shared" si="142"/>
        <v>3</v>
      </c>
      <c r="H541" s="4" t="str">
        <f t="shared" si="143"/>
        <v>product 2</v>
      </c>
      <c r="I541" s="5">
        <v>1</v>
      </c>
      <c r="J541" s="5">
        <v>24.99</v>
      </c>
    </row>
    <row r="542" spans="1:10" ht="13.2" x14ac:dyDescent="0.25">
      <c r="A542" s="3">
        <v>45366</v>
      </c>
      <c r="B542" s="4" t="s">
        <v>13</v>
      </c>
      <c r="C542" s="3" t="str">
        <f t="shared" si="139"/>
        <v>net sales</v>
      </c>
      <c r="D542" s="49">
        <v>12.49</v>
      </c>
      <c r="E542">
        <f t="shared" si="140"/>
        <v>2024</v>
      </c>
      <c r="F542">
        <f t="shared" si="141"/>
        <v>15</v>
      </c>
      <c r="G542">
        <f t="shared" si="142"/>
        <v>3</v>
      </c>
      <c r="H542" s="4" t="str">
        <f t="shared" si="143"/>
        <v>product 3</v>
      </c>
      <c r="I542" s="5">
        <v>237</v>
      </c>
      <c r="J542" s="5">
        <v>2960.13</v>
      </c>
    </row>
    <row r="543" spans="1:10" ht="13.2" x14ac:dyDescent="0.25">
      <c r="A543" s="3">
        <v>45366</v>
      </c>
      <c r="B543" s="4" t="s">
        <v>14</v>
      </c>
      <c r="C543" s="3" t="str">
        <f t="shared" si="139"/>
        <v>overhead</v>
      </c>
      <c r="D543" s="50" t="s">
        <v>6</v>
      </c>
      <c r="E543">
        <f t="shared" si="140"/>
        <v>2024</v>
      </c>
      <c r="F543">
        <f t="shared" si="141"/>
        <v>15</v>
      </c>
      <c r="G543">
        <f t="shared" si="142"/>
        <v>3</v>
      </c>
      <c r="H543" s="4" t="str">
        <f t="shared" si="143"/>
        <v>N/A</v>
      </c>
      <c r="I543" s="4" t="s">
        <v>6</v>
      </c>
      <c r="J543" s="5">
        <v>303.52999999999997</v>
      </c>
    </row>
    <row r="544" spans="1:10" ht="13.2" x14ac:dyDescent="0.25">
      <c r="A544" s="3">
        <v>45366</v>
      </c>
      <c r="B544" s="4" t="s">
        <v>15</v>
      </c>
      <c r="C544" s="3" t="str">
        <f t="shared" si="139"/>
        <v>payroll</v>
      </c>
      <c r="D544" s="50" t="s">
        <v>6</v>
      </c>
      <c r="E544">
        <f t="shared" si="140"/>
        <v>2024</v>
      </c>
      <c r="F544">
        <f t="shared" si="141"/>
        <v>15</v>
      </c>
      <c r="G544">
        <f t="shared" si="142"/>
        <v>3</v>
      </c>
      <c r="H544" s="4" t="str">
        <f t="shared" si="143"/>
        <v>N/A</v>
      </c>
      <c r="I544" s="4" t="s">
        <v>6</v>
      </c>
      <c r="J544" s="5">
        <v>1200</v>
      </c>
    </row>
    <row r="545" spans="1:10" ht="13.2" x14ac:dyDescent="0.25">
      <c r="A545" s="3">
        <v>45367</v>
      </c>
      <c r="B545" s="4" t="s">
        <v>7</v>
      </c>
      <c r="C545" s="3" t="str">
        <f t="shared" si="139"/>
        <v>cogs</v>
      </c>
      <c r="D545" s="49">
        <v>5.99</v>
      </c>
      <c r="E545">
        <f t="shared" si="140"/>
        <v>2024</v>
      </c>
      <c r="F545">
        <f t="shared" si="141"/>
        <v>16</v>
      </c>
      <c r="G545">
        <f t="shared" si="142"/>
        <v>3</v>
      </c>
      <c r="H545" s="4" t="str">
        <f t="shared" si="143"/>
        <v>product 1</v>
      </c>
      <c r="I545" s="5">
        <v>98</v>
      </c>
      <c r="J545" s="5">
        <v>587.02</v>
      </c>
    </row>
    <row r="546" spans="1:10" ht="13.2" x14ac:dyDescent="0.25">
      <c r="A546" s="3">
        <v>45367</v>
      </c>
      <c r="B546" s="4" t="s">
        <v>8</v>
      </c>
      <c r="C546" s="3" t="str">
        <f t="shared" si="139"/>
        <v>cogs</v>
      </c>
      <c r="D546" s="49">
        <v>16.989999999999998</v>
      </c>
      <c r="E546">
        <f t="shared" si="140"/>
        <v>2024</v>
      </c>
      <c r="F546">
        <f t="shared" si="141"/>
        <v>16</v>
      </c>
      <c r="G546">
        <f t="shared" si="142"/>
        <v>3</v>
      </c>
      <c r="H546" s="4" t="str">
        <f t="shared" si="143"/>
        <v>product 2</v>
      </c>
      <c r="I546" s="5">
        <v>8</v>
      </c>
      <c r="J546" s="5">
        <v>135.91999999999999</v>
      </c>
    </row>
    <row r="547" spans="1:10" ht="13.2" x14ac:dyDescent="0.25">
      <c r="A547" s="3">
        <v>45367</v>
      </c>
      <c r="B547" s="4" t="s">
        <v>9</v>
      </c>
      <c r="C547" s="3" t="str">
        <f t="shared" si="139"/>
        <v>cogs</v>
      </c>
      <c r="D547" s="49">
        <v>8.49</v>
      </c>
      <c r="E547">
        <f t="shared" si="140"/>
        <v>2024</v>
      </c>
      <c r="F547">
        <f t="shared" si="141"/>
        <v>16</v>
      </c>
      <c r="G547">
        <f t="shared" si="142"/>
        <v>3</v>
      </c>
      <c r="H547" s="4" t="str">
        <f t="shared" si="143"/>
        <v>product 3</v>
      </c>
      <c r="I547" s="5">
        <v>82</v>
      </c>
      <c r="J547" s="5">
        <v>696.18000000000006</v>
      </c>
    </row>
    <row r="548" spans="1:10" ht="13.2" x14ac:dyDescent="0.25">
      <c r="A548" s="3">
        <v>45367</v>
      </c>
      <c r="B548" s="4" t="s">
        <v>10</v>
      </c>
      <c r="C548" s="3" t="str">
        <f t="shared" si="139"/>
        <v>marketing</v>
      </c>
      <c r="D548" s="50" t="s">
        <v>6</v>
      </c>
      <c r="E548">
        <f t="shared" si="140"/>
        <v>2024</v>
      </c>
      <c r="F548">
        <f t="shared" si="141"/>
        <v>16</v>
      </c>
      <c r="G548">
        <f t="shared" si="142"/>
        <v>3</v>
      </c>
      <c r="H548" s="4" t="str">
        <f t="shared" si="143"/>
        <v>N/A</v>
      </c>
      <c r="I548" s="4" t="s">
        <v>6</v>
      </c>
      <c r="J548" s="5">
        <v>99.91</v>
      </c>
    </row>
    <row r="549" spans="1:10" ht="13.2" x14ac:dyDescent="0.25">
      <c r="A549" s="3">
        <v>45367</v>
      </c>
      <c r="B549" s="4" t="s">
        <v>11</v>
      </c>
      <c r="C549" s="3" t="str">
        <f t="shared" si="139"/>
        <v>net sales</v>
      </c>
      <c r="D549" s="49">
        <v>9.99</v>
      </c>
      <c r="E549">
        <f t="shared" si="140"/>
        <v>2024</v>
      </c>
      <c r="F549">
        <f t="shared" si="141"/>
        <v>16</v>
      </c>
      <c r="G549">
        <f t="shared" si="142"/>
        <v>3</v>
      </c>
      <c r="H549" s="4" t="str">
        <f t="shared" si="143"/>
        <v>product 1</v>
      </c>
      <c r="I549" s="5">
        <v>98</v>
      </c>
      <c r="J549" s="5">
        <v>979.02</v>
      </c>
    </row>
    <row r="550" spans="1:10" ht="13.2" x14ac:dyDescent="0.25">
      <c r="A550" s="3">
        <v>45367</v>
      </c>
      <c r="B550" s="4" t="s">
        <v>12</v>
      </c>
      <c r="C550" s="3" t="str">
        <f t="shared" si="139"/>
        <v>net sales</v>
      </c>
      <c r="D550" s="49">
        <v>24.99</v>
      </c>
      <c r="E550">
        <f t="shared" si="140"/>
        <v>2024</v>
      </c>
      <c r="F550">
        <f t="shared" si="141"/>
        <v>16</v>
      </c>
      <c r="G550">
        <f t="shared" si="142"/>
        <v>3</v>
      </c>
      <c r="H550" s="4" t="str">
        <f t="shared" si="143"/>
        <v>product 2</v>
      </c>
      <c r="I550" s="5">
        <v>8</v>
      </c>
      <c r="J550" s="5">
        <v>199.92</v>
      </c>
    </row>
    <row r="551" spans="1:10" ht="13.2" x14ac:dyDescent="0.25">
      <c r="A551" s="3">
        <v>45367</v>
      </c>
      <c r="B551" s="4" t="s">
        <v>13</v>
      </c>
      <c r="C551" s="3" t="str">
        <f t="shared" si="139"/>
        <v>net sales</v>
      </c>
      <c r="D551" s="49">
        <v>12.49</v>
      </c>
      <c r="E551">
        <f t="shared" si="140"/>
        <v>2024</v>
      </c>
      <c r="F551">
        <f t="shared" si="141"/>
        <v>16</v>
      </c>
      <c r="G551">
        <f t="shared" si="142"/>
        <v>3</v>
      </c>
      <c r="H551" s="4" t="str">
        <f t="shared" si="143"/>
        <v>product 3</v>
      </c>
      <c r="I551" s="5">
        <v>82</v>
      </c>
      <c r="J551" s="5">
        <v>1024.18</v>
      </c>
    </row>
    <row r="552" spans="1:10" ht="13.2" x14ac:dyDescent="0.25">
      <c r="A552" s="3">
        <v>45368</v>
      </c>
      <c r="B552" s="4" t="s">
        <v>7</v>
      </c>
      <c r="C552" s="3" t="str">
        <f t="shared" si="139"/>
        <v>cogs</v>
      </c>
      <c r="D552" s="49">
        <v>5.99</v>
      </c>
      <c r="E552">
        <f t="shared" si="140"/>
        <v>2024</v>
      </c>
      <c r="F552">
        <f t="shared" si="141"/>
        <v>17</v>
      </c>
      <c r="G552">
        <f t="shared" si="142"/>
        <v>3</v>
      </c>
      <c r="H552" s="4" t="str">
        <f t="shared" si="143"/>
        <v>product 1</v>
      </c>
      <c r="I552" s="5">
        <v>47</v>
      </c>
      <c r="J552" s="5">
        <v>281.53000000000003</v>
      </c>
    </row>
    <row r="553" spans="1:10" ht="13.2" x14ac:dyDescent="0.25">
      <c r="A553" s="3">
        <v>45368</v>
      </c>
      <c r="B553" s="4" t="s">
        <v>8</v>
      </c>
      <c r="C553" s="3" t="str">
        <f t="shared" si="139"/>
        <v>cogs</v>
      </c>
      <c r="D553" s="49">
        <v>16.989999999999998</v>
      </c>
      <c r="E553">
        <f t="shared" si="140"/>
        <v>2024</v>
      </c>
      <c r="F553">
        <f t="shared" si="141"/>
        <v>17</v>
      </c>
      <c r="G553">
        <f t="shared" si="142"/>
        <v>3</v>
      </c>
      <c r="H553" s="4" t="str">
        <f t="shared" si="143"/>
        <v>product 2</v>
      </c>
      <c r="I553" s="5">
        <v>3</v>
      </c>
      <c r="J553" s="5">
        <v>50.97</v>
      </c>
    </row>
    <row r="554" spans="1:10" ht="13.2" x14ac:dyDescent="0.25">
      <c r="A554" s="3">
        <v>45368</v>
      </c>
      <c r="B554" s="4" t="s">
        <v>9</v>
      </c>
      <c r="C554" s="3" t="str">
        <f t="shared" si="139"/>
        <v>cogs</v>
      </c>
      <c r="D554" s="49">
        <v>8.49</v>
      </c>
      <c r="E554">
        <f t="shared" si="140"/>
        <v>2024</v>
      </c>
      <c r="F554">
        <f t="shared" si="141"/>
        <v>17</v>
      </c>
      <c r="G554">
        <f t="shared" si="142"/>
        <v>3</v>
      </c>
      <c r="H554" s="4" t="str">
        <f t="shared" si="143"/>
        <v>product 3</v>
      </c>
      <c r="I554" s="5">
        <v>74</v>
      </c>
      <c r="J554" s="5">
        <v>628.26</v>
      </c>
    </row>
    <row r="555" spans="1:10" ht="13.2" x14ac:dyDescent="0.25">
      <c r="A555" s="3">
        <v>45368</v>
      </c>
      <c r="B555" s="4" t="s">
        <v>10</v>
      </c>
      <c r="C555" s="3" t="str">
        <f t="shared" si="139"/>
        <v>marketing</v>
      </c>
      <c r="D555" s="50" t="s">
        <v>6</v>
      </c>
      <c r="E555">
        <f t="shared" si="140"/>
        <v>2024</v>
      </c>
      <c r="F555">
        <f t="shared" si="141"/>
        <v>17</v>
      </c>
      <c r="G555">
        <f t="shared" si="142"/>
        <v>3</v>
      </c>
      <c r="H555" s="4" t="str">
        <f t="shared" si="143"/>
        <v>N/A</v>
      </c>
      <c r="I555" s="4" t="s">
        <v>6</v>
      </c>
      <c r="J555" s="5">
        <v>100.09</v>
      </c>
    </row>
    <row r="556" spans="1:10" ht="13.2" x14ac:dyDescent="0.25">
      <c r="A556" s="3">
        <v>45368</v>
      </c>
      <c r="B556" s="4" t="s">
        <v>11</v>
      </c>
      <c r="C556" s="3" t="str">
        <f t="shared" si="139"/>
        <v>net sales</v>
      </c>
      <c r="D556" s="49">
        <v>9.99</v>
      </c>
      <c r="E556">
        <f t="shared" si="140"/>
        <v>2024</v>
      </c>
      <c r="F556">
        <f t="shared" si="141"/>
        <v>17</v>
      </c>
      <c r="G556">
        <f t="shared" si="142"/>
        <v>3</v>
      </c>
      <c r="H556" s="4" t="str">
        <f t="shared" si="143"/>
        <v>product 1</v>
      </c>
      <c r="I556" s="5">
        <v>47</v>
      </c>
      <c r="J556" s="5">
        <v>469.53000000000003</v>
      </c>
    </row>
    <row r="557" spans="1:10" ht="13.2" x14ac:dyDescent="0.25">
      <c r="A557" s="3">
        <v>45368</v>
      </c>
      <c r="B557" s="4" t="s">
        <v>12</v>
      </c>
      <c r="C557" s="3" t="str">
        <f t="shared" si="139"/>
        <v>net sales</v>
      </c>
      <c r="D557" s="49">
        <v>24.99</v>
      </c>
      <c r="E557">
        <f t="shared" si="140"/>
        <v>2024</v>
      </c>
      <c r="F557">
        <f t="shared" si="141"/>
        <v>17</v>
      </c>
      <c r="G557">
        <f t="shared" si="142"/>
        <v>3</v>
      </c>
      <c r="H557" s="4" t="str">
        <f t="shared" si="143"/>
        <v>product 2</v>
      </c>
      <c r="I557" s="5">
        <v>3</v>
      </c>
      <c r="J557" s="5">
        <v>74.97</v>
      </c>
    </row>
    <row r="558" spans="1:10" ht="13.2" x14ac:dyDescent="0.25">
      <c r="A558" s="3">
        <v>45368</v>
      </c>
      <c r="B558" s="4" t="s">
        <v>13</v>
      </c>
      <c r="C558" s="3" t="str">
        <f t="shared" si="139"/>
        <v>net sales</v>
      </c>
      <c r="D558" s="49">
        <v>12.49</v>
      </c>
      <c r="E558">
        <f t="shared" si="140"/>
        <v>2024</v>
      </c>
      <c r="F558">
        <f t="shared" si="141"/>
        <v>17</v>
      </c>
      <c r="G558">
        <f t="shared" si="142"/>
        <v>3</v>
      </c>
      <c r="H558" s="4" t="str">
        <f t="shared" si="143"/>
        <v>product 3</v>
      </c>
      <c r="I558" s="5">
        <v>74</v>
      </c>
      <c r="J558" s="5">
        <v>924.26</v>
      </c>
    </row>
    <row r="559" spans="1:10" ht="13.2" x14ac:dyDescent="0.25">
      <c r="A559" s="3">
        <v>45369</v>
      </c>
      <c r="B559" s="4" t="s">
        <v>7</v>
      </c>
      <c r="C559" s="3" t="str">
        <f t="shared" si="139"/>
        <v>cogs</v>
      </c>
      <c r="D559" s="49">
        <v>5.99</v>
      </c>
      <c r="E559">
        <f t="shared" si="140"/>
        <v>2024</v>
      </c>
      <c r="F559">
        <f t="shared" si="141"/>
        <v>18</v>
      </c>
      <c r="G559">
        <f t="shared" si="142"/>
        <v>3</v>
      </c>
      <c r="H559" s="4" t="str">
        <f t="shared" si="143"/>
        <v>product 1</v>
      </c>
      <c r="I559" s="5">
        <v>44</v>
      </c>
      <c r="J559" s="5">
        <v>263.56</v>
      </c>
    </row>
    <row r="560" spans="1:10" ht="13.2" x14ac:dyDescent="0.25">
      <c r="A560" s="3">
        <v>45369</v>
      </c>
      <c r="B560" s="4" t="s">
        <v>8</v>
      </c>
      <c r="C560" s="3" t="str">
        <f t="shared" si="139"/>
        <v>cogs</v>
      </c>
      <c r="D560" s="49">
        <v>16.989999999999998</v>
      </c>
      <c r="E560">
        <f t="shared" si="140"/>
        <v>2024</v>
      </c>
      <c r="F560">
        <f t="shared" si="141"/>
        <v>18</v>
      </c>
      <c r="G560">
        <f t="shared" si="142"/>
        <v>3</v>
      </c>
      <c r="H560" s="4" t="str">
        <f t="shared" si="143"/>
        <v>product 2</v>
      </c>
      <c r="I560" s="5">
        <v>4</v>
      </c>
      <c r="J560" s="5">
        <v>67.959999999999994</v>
      </c>
    </row>
    <row r="561" spans="1:10" ht="13.2" x14ac:dyDescent="0.25">
      <c r="A561" s="3">
        <v>45369</v>
      </c>
      <c r="B561" s="4" t="s">
        <v>9</v>
      </c>
      <c r="C561" s="3" t="str">
        <f t="shared" si="139"/>
        <v>cogs</v>
      </c>
      <c r="D561" s="49">
        <v>8.49</v>
      </c>
      <c r="E561">
        <f t="shared" si="140"/>
        <v>2024</v>
      </c>
      <c r="F561">
        <f t="shared" si="141"/>
        <v>18</v>
      </c>
      <c r="G561">
        <f t="shared" si="142"/>
        <v>3</v>
      </c>
      <c r="H561" s="4" t="str">
        <f t="shared" si="143"/>
        <v>product 3</v>
      </c>
      <c r="I561" s="5">
        <v>95</v>
      </c>
      <c r="J561" s="5">
        <v>806.55000000000007</v>
      </c>
    </row>
    <row r="562" spans="1:10" ht="13.2" x14ac:dyDescent="0.25">
      <c r="A562" s="3">
        <v>45369</v>
      </c>
      <c r="B562" s="4" t="s">
        <v>10</v>
      </c>
      <c r="C562" s="3" t="str">
        <f t="shared" si="139"/>
        <v>marketing</v>
      </c>
      <c r="D562" s="50" t="s">
        <v>6</v>
      </c>
      <c r="E562">
        <f t="shared" si="140"/>
        <v>2024</v>
      </c>
      <c r="F562">
        <f t="shared" si="141"/>
        <v>18</v>
      </c>
      <c r="G562">
        <f t="shared" si="142"/>
        <v>3</v>
      </c>
      <c r="H562" s="4" t="str">
        <f t="shared" si="143"/>
        <v>N/A</v>
      </c>
      <c r="I562" s="4" t="s">
        <v>6</v>
      </c>
      <c r="J562" s="5">
        <v>99.92</v>
      </c>
    </row>
    <row r="563" spans="1:10" ht="13.2" x14ac:dyDescent="0.25">
      <c r="A563" s="3">
        <v>45369</v>
      </c>
      <c r="B563" s="4" t="s">
        <v>11</v>
      </c>
      <c r="C563" s="3" t="str">
        <f t="shared" si="139"/>
        <v>net sales</v>
      </c>
      <c r="D563" s="49">
        <v>9.99</v>
      </c>
      <c r="E563">
        <f t="shared" si="140"/>
        <v>2024</v>
      </c>
      <c r="F563">
        <f t="shared" si="141"/>
        <v>18</v>
      </c>
      <c r="G563">
        <f t="shared" si="142"/>
        <v>3</v>
      </c>
      <c r="H563" s="4" t="str">
        <f t="shared" si="143"/>
        <v>product 1</v>
      </c>
      <c r="I563" s="5">
        <v>44</v>
      </c>
      <c r="J563" s="5">
        <v>439.56</v>
      </c>
    </row>
    <row r="564" spans="1:10" ht="13.2" x14ac:dyDescent="0.25">
      <c r="A564" s="3">
        <v>45369</v>
      </c>
      <c r="B564" s="4" t="s">
        <v>12</v>
      </c>
      <c r="C564" s="3" t="str">
        <f t="shared" si="139"/>
        <v>net sales</v>
      </c>
      <c r="D564" s="49">
        <v>24.99</v>
      </c>
      <c r="E564">
        <f t="shared" si="140"/>
        <v>2024</v>
      </c>
      <c r="F564">
        <f t="shared" si="141"/>
        <v>18</v>
      </c>
      <c r="G564">
        <f t="shared" si="142"/>
        <v>3</v>
      </c>
      <c r="H564" s="4" t="str">
        <f t="shared" si="143"/>
        <v>product 2</v>
      </c>
      <c r="I564" s="5">
        <v>4</v>
      </c>
      <c r="J564" s="5">
        <v>99.96</v>
      </c>
    </row>
    <row r="565" spans="1:10" ht="13.2" x14ac:dyDescent="0.25">
      <c r="A565" s="3">
        <v>45369</v>
      </c>
      <c r="B565" s="4" t="s">
        <v>13</v>
      </c>
      <c r="C565" s="3" t="str">
        <f t="shared" si="139"/>
        <v>net sales</v>
      </c>
      <c r="D565" s="49">
        <v>12.49</v>
      </c>
      <c r="E565">
        <f t="shared" si="140"/>
        <v>2024</v>
      </c>
      <c r="F565">
        <f t="shared" si="141"/>
        <v>18</v>
      </c>
      <c r="G565">
        <f t="shared" si="142"/>
        <v>3</v>
      </c>
      <c r="H565" s="4" t="str">
        <f t="shared" si="143"/>
        <v>product 3</v>
      </c>
      <c r="I565" s="5">
        <v>95</v>
      </c>
      <c r="J565" s="5">
        <v>1186.55</v>
      </c>
    </row>
    <row r="566" spans="1:10" ht="13.2" x14ac:dyDescent="0.25">
      <c r="A566" s="3">
        <v>45370</v>
      </c>
      <c r="B566" s="4" t="s">
        <v>7</v>
      </c>
      <c r="C566" s="3" t="str">
        <f t="shared" si="139"/>
        <v>cogs</v>
      </c>
      <c r="D566" s="49">
        <v>5.99</v>
      </c>
      <c r="E566">
        <f t="shared" si="140"/>
        <v>2024</v>
      </c>
      <c r="F566">
        <f t="shared" si="141"/>
        <v>19</v>
      </c>
      <c r="G566">
        <f t="shared" si="142"/>
        <v>3</v>
      </c>
      <c r="H566" s="4" t="str">
        <f t="shared" si="143"/>
        <v>product 1</v>
      </c>
      <c r="I566" s="5">
        <v>33</v>
      </c>
      <c r="J566" s="5">
        <v>197.67000000000002</v>
      </c>
    </row>
    <row r="567" spans="1:10" ht="13.2" x14ac:dyDescent="0.25">
      <c r="A567" s="3">
        <v>45370</v>
      </c>
      <c r="B567" s="4" t="s">
        <v>8</v>
      </c>
      <c r="C567" s="3" t="str">
        <f t="shared" si="139"/>
        <v>cogs</v>
      </c>
      <c r="D567" s="49">
        <v>16.989999999999998</v>
      </c>
      <c r="E567">
        <f t="shared" si="140"/>
        <v>2024</v>
      </c>
      <c r="F567">
        <f t="shared" si="141"/>
        <v>19</v>
      </c>
      <c r="G567">
        <f t="shared" si="142"/>
        <v>3</v>
      </c>
      <c r="H567" s="4" t="str">
        <f t="shared" si="143"/>
        <v>product 2</v>
      </c>
      <c r="I567" s="5">
        <v>4</v>
      </c>
      <c r="J567" s="5">
        <v>67.959999999999994</v>
      </c>
    </row>
    <row r="568" spans="1:10" ht="13.2" x14ac:dyDescent="0.25">
      <c r="A568" s="3">
        <v>45370</v>
      </c>
      <c r="B568" s="4" t="s">
        <v>9</v>
      </c>
      <c r="C568" s="3" t="str">
        <f t="shared" si="139"/>
        <v>cogs</v>
      </c>
      <c r="D568" s="49">
        <v>8.49</v>
      </c>
      <c r="E568">
        <f t="shared" si="140"/>
        <v>2024</v>
      </c>
      <c r="F568">
        <f t="shared" si="141"/>
        <v>19</v>
      </c>
      <c r="G568">
        <f t="shared" si="142"/>
        <v>3</v>
      </c>
      <c r="H568" s="4" t="str">
        <f t="shared" si="143"/>
        <v>product 3</v>
      </c>
      <c r="I568" s="5">
        <v>51</v>
      </c>
      <c r="J568" s="5">
        <v>432.99</v>
      </c>
    </row>
    <row r="569" spans="1:10" ht="13.2" x14ac:dyDescent="0.25">
      <c r="A569" s="3">
        <v>45370</v>
      </c>
      <c r="B569" s="4" t="s">
        <v>10</v>
      </c>
      <c r="C569" s="3" t="str">
        <f t="shared" si="139"/>
        <v>marketing</v>
      </c>
      <c r="D569" s="50" t="s">
        <v>6</v>
      </c>
      <c r="E569">
        <f t="shared" si="140"/>
        <v>2024</v>
      </c>
      <c r="F569">
        <f t="shared" si="141"/>
        <v>19</v>
      </c>
      <c r="G569">
        <f t="shared" si="142"/>
        <v>3</v>
      </c>
      <c r="H569" s="4" t="str">
        <f t="shared" si="143"/>
        <v>N/A</v>
      </c>
      <c r="I569" s="4" t="s">
        <v>6</v>
      </c>
      <c r="J569" s="5">
        <v>100</v>
      </c>
    </row>
    <row r="570" spans="1:10" ht="13.2" x14ac:dyDescent="0.25">
      <c r="A570" s="3">
        <v>45370</v>
      </c>
      <c r="B570" s="4" t="s">
        <v>11</v>
      </c>
      <c r="C570" s="3" t="str">
        <f t="shared" si="139"/>
        <v>net sales</v>
      </c>
      <c r="D570" s="49">
        <v>9.99</v>
      </c>
      <c r="E570">
        <f t="shared" si="140"/>
        <v>2024</v>
      </c>
      <c r="F570">
        <f t="shared" si="141"/>
        <v>19</v>
      </c>
      <c r="G570">
        <f t="shared" si="142"/>
        <v>3</v>
      </c>
      <c r="H570" s="4" t="str">
        <f t="shared" si="143"/>
        <v>product 1</v>
      </c>
      <c r="I570" s="5">
        <v>33</v>
      </c>
      <c r="J570" s="5">
        <v>329.67</v>
      </c>
    </row>
    <row r="571" spans="1:10" ht="13.2" x14ac:dyDescent="0.25">
      <c r="A571" s="3">
        <v>45370</v>
      </c>
      <c r="B571" s="4" t="s">
        <v>12</v>
      </c>
      <c r="C571" s="3" t="str">
        <f t="shared" si="139"/>
        <v>net sales</v>
      </c>
      <c r="D571" s="49">
        <v>24.99</v>
      </c>
      <c r="E571">
        <f t="shared" si="140"/>
        <v>2024</v>
      </c>
      <c r="F571">
        <f t="shared" si="141"/>
        <v>19</v>
      </c>
      <c r="G571">
        <f t="shared" si="142"/>
        <v>3</v>
      </c>
      <c r="H571" s="4" t="str">
        <f t="shared" si="143"/>
        <v>product 2</v>
      </c>
      <c r="I571" s="5">
        <v>4</v>
      </c>
      <c r="J571" s="5">
        <v>99.96</v>
      </c>
    </row>
    <row r="572" spans="1:10" ht="13.2" x14ac:dyDescent="0.25">
      <c r="A572" s="3">
        <v>45370</v>
      </c>
      <c r="B572" s="4" t="s">
        <v>13</v>
      </c>
      <c r="C572" s="3" t="str">
        <f t="shared" si="139"/>
        <v>net sales</v>
      </c>
      <c r="D572" s="49">
        <v>12.49</v>
      </c>
      <c r="E572">
        <f t="shared" si="140"/>
        <v>2024</v>
      </c>
      <c r="F572">
        <f t="shared" si="141"/>
        <v>19</v>
      </c>
      <c r="G572">
        <f t="shared" si="142"/>
        <v>3</v>
      </c>
      <c r="H572" s="4" t="str">
        <f t="shared" si="143"/>
        <v>product 3</v>
      </c>
      <c r="I572" s="5">
        <v>51</v>
      </c>
      <c r="J572" s="5">
        <v>636.99</v>
      </c>
    </row>
    <row r="573" spans="1:10" ht="13.2" x14ac:dyDescent="0.25">
      <c r="A573" s="3">
        <v>45371</v>
      </c>
      <c r="B573" s="4" t="s">
        <v>7</v>
      </c>
      <c r="C573" s="3" t="str">
        <f t="shared" si="139"/>
        <v>cogs</v>
      </c>
      <c r="D573" s="49">
        <v>5.99</v>
      </c>
      <c r="E573">
        <f t="shared" si="140"/>
        <v>2024</v>
      </c>
      <c r="F573">
        <f t="shared" si="141"/>
        <v>20</v>
      </c>
      <c r="G573">
        <f t="shared" si="142"/>
        <v>3</v>
      </c>
      <c r="H573" s="4" t="str">
        <f t="shared" si="143"/>
        <v>product 1</v>
      </c>
      <c r="I573" s="5">
        <v>9</v>
      </c>
      <c r="J573" s="5">
        <v>53.910000000000004</v>
      </c>
    </row>
    <row r="574" spans="1:10" ht="13.2" x14ac:dyDescent="0.25">
      <c r="A574" s="3">
        <v>45371</v>
      </c>
      <c r="B574" s="4" t="s">
        <v>8</v>
      </c>
      <c r="C574" s="3" t="str">
        <f t="shared" si="139"/>
        <v>cogs</v>
      </c>
      <c r="D574" s="49">
        <v>16.989999999999998</v>
      </c>
      <c r="E574">
        <f t="shared" si="140"/>
        <v>2024</v>
      </c>
      <c r="F574">
        <f t="shared" si="141"/>
        <v>20</v>
      </c>
      <c r="G574">
        <f t="shared" si="142"/>
        <v>3</v>
      </c>
      <c r="H574" s="4" t="str">
        <f t="shared" si="143"/>
        <v>product 2</v>
      </c>
      <c r="I574" s="5">
        <v>6</v>
      </c>
      <c r="J574" s="5">
        <v>101.94</v>
      </c>
    </row>
    <row r="575" spans="1:10" ht="13.2" x14ac:dyDescent="0.25">
      <c r="A575" s="3">
        <v>45371</v>
      </c>
      <c r="B575" s="4" t="s">
        <v>9</v>
      </c>
      <c r="C575" s="3" t="str">
        <f t="shared" si="139"/>
        <v>cogs</v>
      </c>
      <c r="D575" s="49">
        <v>8.49</v>
      </c>
      <c r="E575">
        <f t="shared" si="140"/>
        <v>2024</v>
      </c>
      <c r="F575">
        <f t="shared" si="141"/>
        <v>20</v>
      </c>
      <c r="G575">
        <f t="shared" si="142"/>
        <v>3</v>
      </c>
      <c r="H575" s="4" t="str">
        <f t="shared" si="143"/>
        <v>product 3</v>
      </c>
      <c r="I575" s="5">
        <v>0</v>
      </c>
      <c r="J575" s="4">
        <v>0</v>
      </c>
    </row>
    <row r="576" spans="1:10" ht="13.2" x14ac:dyDescent="0.25">
      <c r="A576" s="3">
        <v>45371</v>
      </c>
      <c r="B576" s="4" t="s">
        <v>10</v>
      </c>
      <c r="C576" s="3" t="str">
        <f t="shared" si="139"/>
        <v>marketing</v>
      </c>
      <c r="D576" s="50" t="s">
        <v>6</v>
      </c>
      <c r="E576">
        <f t="shared" si="140"/>
        <v>2024</v>
      </c>
      <c r="F576">
        <f t="shared" si="141"/>
        <v>20</v>
      </c>
      <c r="G576">
        <f t="shared" si="142"/>
        <v>3</v>
      </c>
      <c r="H576" s="4" t="str">
        <f t="shared" si="143"/>
        <v>N/A</v>
      </c>
      <c r="I576" s="4" t="s">
        <v>6</v>
      </c>
      <c r="J576" s="5">
        <v>100.08</v>
      </c>
    </row>
    <row r="577" spans="1:10" ht="13.2" x14ac:dyDescent="0.25">
      <c r="A577" s="3">
        <v>45371</v>
      </c>
      <c r="B577" s="4" t="s">
        <v>11</v>
      </c>
      <c r="C577" s="3" t="str">
        <f t="shared" si="139"/>
        <v>net sales</v>
      </c>
      <c r="D577" s="49">
        <v>9.99</v>
      </c>
      <c r="E577">
        <f t="shared" si="140"/>
        <v>2024</v>
      </c>
      <c r="F577">
        <f t="shared" si="141"/>
        <v>20</v>
      </c>
      <c r="G577">
        <f t="shared" si="142"/>
        <v>3</v>
      </c>
      <c r="H577" s="4" t="str">
        <f t="shared" si="143"/>
        <v>product 1</v>
      </c>
      <c r="I577" s="5">
        <v>9</v>
      </c>
      <c r="J577" s="5">
        <v>89.91</v>
      </c>
    </row>
    <row r="578" spans="1:10" ht="13.2" x14ac:dyDescent="0.25">
      <c r="A578" s="3">
        <v>45371</v>
      </c>
      <c r="B578" s="4" t="s">
        <v>12</v>
      </c>
      <c r="C578" s="3" t="str">
        <f t="shared" ref="C578:C641" si="144">IFERROR(LEFT(B578, FIND(":", B578) -1),B578)</f>
        <v>net sales</v>
      </c>
      <c r="D578" s="49">
        <v>24.99</v>
      </c>
      <c r="E578">
        <f t="shared" ref="E578:E641" si="145">YEAR(A578)</f>
        <v>2024</v>
      </c>
      <c r="F578">
        <f t="shared" ref="F578:F641" si="146">DAY(A578)</f>
        <v>20</v>
      </c>
      <c r="G578">
        <f t="shared" ref="G578:G641" si="147">MONTH(A578)</f>
        <v>3</v>
      </c>
      <c r="H578" s="4" t="str">
        <f t="shared" si="143"/>
        <v>product 2</v>
      </c>
      <c r="I578" s="5">
        <v>6</v>
      </c>
      <c r="J578" s="5">
        <v>149.94</v>
      </c>
    </row>
    <row r="579" spans="1:10" ht="13.2" x14ac:dyDescent="0.25">
      <c r="A579" s="3">
        <v>45371</v>
      </c>
      <c r="B579" s="4" t="s">
        <v>13</v>
      </c>
      <c r="C579" s="3" t="str">
        <f t="shared" si="144"/>
        <v>net sales</v>
      </c>
      <c r="D579" s="49">
        <v>12.49</v>
      </c>
      <c r="E579">
        <f t="shared" si="145"/>
        <v>2024</v>
      </c>
      <c r="F579">
        <f t="shared" si="146"/>
        <v>20</v>
      </c>
      <c r="G579">
        <f t="shared" si="147"/>
        <v>3</v>
      </c>
      <c r="H579" s="4" t="str">
        <f t="shared" ref="H579:H642" si="148">IFERROR(RIGHT(B579, LEN(B579) - FIND(":", B579)),"N/A")</f>
        <v>product 3</v>
      </c>
      <c r="I579" s="5">
        <v>0</v>
      </c>
      <c r="J579" s="4">
        <v>0</v>
      </c>
    </row>
    <row r="580" spans="1:10" ht="13.2" x14ac:dyDescent="0.25">
      <c r="A580" s="3">
        <v>45372</v>
      </c>
      <c r="B580" s="4" t="s">
        <v>7</v>
      </c>
      <c r="C580" s="3" t="str">
        <f t="shared" si="144"/>
        <v>cogs</v>
      </c>
      <c r="D580" s="49">
        <v>5.99</v>
      </c>
      <c r="E580">
        <f t="shared" si="145"/>
        <v>2024</v>
      </c>
      <c r="F580">
        <f t="shared" si="146"/>
        <v>21</v>
      </c>
      <c r="G580">
        <f t="shared" si="147"/>
        <v>3</v>
      </c>
      <c r="H580" s="4" t="str">
        <f t="shared" si="148"/>
        <v>product 1</v>
      </c>
      <c r="I580" s="5">
        <v>43</v>
      </c>
      <c r="J580" s="5">
        <v>257.57</v>
      </c>
    </row>
    <row r="581" spans="1:10" ht="13.2" x14ac:dyDescent="0.25">
      <c r="A581" s="3">
        <v>45372</v>
      </c>
      <c r="B581" s="4" t="s">
        <v>8</v>
      </c>
      <c r="C581" s="3" t="str">
        <f t="shared" si="144"/>
        <v>cogs</v>
      </c>
      <c r="D581" s="49">
        <v>16.989999999999998</v>
      </c>
      <c r="E581">
        <f t="shared" si="145"/>
        <v>2024</v>
      </c>
      <c r="F581">
        <f t="shared" si="146"/>
        <v>21</v>
      </c>
      <c r="G581">
        <f t="shared" si="147"/>
        <v>3</v>
      </c>
      <c r="H581" s="4" t="str">
        <f t="shared" si="148"/>
        <v>product 2</v>
      </c>
      <c r="I581" s="5">
        <v>5</v>
      </c>
      <c r="J581" s="5">
        <v>84.949999999999989</v>
      </c>
    </row>
    <row r="582" spans="1:10" ht="13.2" x14ac:dyDescent="0.25">
      <c r="A582" s="3">
        <v>45372</v>
      </c>
      <c r="B582" s="4" t="s">
        <v>9</v>
      </c>
      <c r="C582" s="3" t="str">
        <f t="shared" si="144"/>
        <v>cogs</v>
      </c>
      <c r="D582" s="49">
        <v>8.49</v>
      </c>
      <c r="E582">
        <f t="shared" si="145"/>
        <v>2024</v>
      </c>
      <c r="F582">
        <f t="shared" si="146"/>
        <v>21</v>
      </c>
      <c r="G582">
        <f t="shared" si="147"/>
        <v>3</v>
      </c>
      <c r="H582" s="4" t="str">
        <f t="shared" si="148"/>
        <v>product 3</v>
      </c>
      <c r="I582" s="5">
        <v>20</v>
      </c>
      <c r="J582" s="5">
        <v>169.8</v>
      </c>
    </row>
    <row r="583" spans="1:10" ht="13.2" x14ac:dyDescent="0.25">
      <c r="A583" s="3">
        <v>45372</v>
      </c>
      <c r="B583" s="4" t="s">
        <v>10</v>
      </c>
      <c r="C583" s="3" t="str">
        <f t="shared" si="144"/>
        <v>marketing</v>
      </c>
      <c r="D583" s="50" t="s">
        <v>6</v>
      </c>
      <c r="E583">
        <f t="shared" si="145"/>
        <v>2024</v>
      </c>
      <c r="F583">
        <f t="shared" si="146"/>
        <v>21</v>
      </c>
      <c r="G583">
        <f t="shared" si="147"/>
        <v>3</v>
      </c>
      <c r="H583" s="4" t="str">
        <f t="shared" si="148"/>
        <v>N/A</v>
      </c>
      <c r="I583" s="4" t="s">
        <v>6</v>
      </c>
      <c r="J583" s="5">
        <v>100.08</v>
      </c>
    </row>
    <row r="584" spans="1:10" ht="13.2" x14ac:dyDescent="0.25">
      <c r="A584" s="3">
        <v>45372</v>
      </c>
      <c r="B584" s="4" t="s">
        <v>11</v>
      </c>
      <c r="C584" s="3" t="str">
        <f t="shared" si="144"/>
        <v>net sales</v>
      </c>
      <c r="D584" s="49">
        <v>9.99</v>
      </c>
      <c r="E584">
        <f t="shared" si="145"/>
        <v>2024</v>
      </c>
      <c r="F584">
        <f t="shared" si="146"/>
        <v>21</v>
      </c>
      <c r="G584">
        <f t="shared" si="147"/>
        <v>3</v>
      </c>
      <c r="H584" s="4" t="str">
        <f t="shared" si="148"/>
        <v>product 1</v>
      </c>
      <c r="I584" s="5">
        <v>43</v>
      </c>
      <c r="J584" s="5">
        <v>429.57</v>
      </c>
    </row>
    <row r="585" spans="1:10" ht="13.2" x14ac:dyDescent="0.25">
      <c r="A585" s="3">
        <v>45372</v>
      </c>
      <c r="B585" s="4" t="s">
        <v>12</v>
      </c>
      <c r="C585" s="3" t="str">
        <f t="shared" si="144"/>
        <v>net sales</v>
      </c>
      <c r="D585" s="49">
        <v>24.99</v>
      </c>
      <c r="E585">
        <f t="shared" si="145"/>
        <v>2024</v>
      </c>
      <c r="F585">
        <f t="shared" si="146"/>
        <v>21</v>
      </c>
      <c r="G585">
        <f t="shared" si="147"/>
        <v>3</v>
      </c>
      <c r="H585" s="4" t="str">
        <f t="shared" si="148"/>
        <v>product 2</v>
      </c>
      <c r="I585" s="5">
        <v>5</v>
      </c>
      <c r="J585" s="5">
        <v>124.94999999999999</v>
      </c>
    </row>
    <row r="586" spans="1:10" ht="13.2" x14ac:dyDescent="0.25">
      <c r="A586" s="3">
        <v>45372</v>
      </c>
      <c r="B586" s="4" t="s">
        <v>13</v>
      </c>
      <c r="C586" s="3" t="str">
        <f t="shared" si="144"/>
        <v>net sales</v>
      </c>
      <c r="D586" s="49">
        <v>12.49</v>
      </c>
      <c r="E586">
        <f t="shared" si="145"/>
        <v>2024</v>
      </c>
      <c r="F586">
        <f t="shared" si="146"/>
        <v>21</v>
      </c>
      <c r="G586">
        <f t="shared" si="147"/>
        <v>3</v>
      </c>
      <c r="H586" s="4" t="str">
        <f t="shared" si="148"/>
        <v>product 3</v>
      </c>
      <c r="I586" s="5">
        <v>20</v>
      </c>
      <c r="J586" s="5">
        <v>249.8</v>
      </c>
    </row>
    <row r="587" spans="1:10" ht="13.2" x14ac:dyDescent="0.25">
      <c r="A587" s="3">
        <v>45373</v>
      </c>
      <c r="B587" s="4" t="s">
        <v>7</v>
      </c>
      <c r="C587" s="3" t="str">
        <f t="shared" si="144"/>
        <v>cogs</v>
      </c>
      <c r="D587" s="49">
        <v>5.99</v>
      </c>
      <c r="E587">
        <f t="shared" si="145"/>
        <v>2024</v>
      </c>
      <c r="F587">
        <f t="shared" si="146"/>
        <v>22</v>
      </c>
      <c r="G587">
        <f t="shared" si="147"/>
        <v>3</v>
      </c>
      <c r="H587" s="4" t="str">
        <f t="shared" si="148"/>
        <v>product 1</v>
      </c>
      <c r="I587" s="5">
        <v>1</v>
      </c>
      <c r="J587" s="5">
        <v>5.99</v>
      </c>
    </row>
    <row r="588" spans="1:10" ht="13.2" x14ac:dyDescent="0.25">
      <c r="A588" s="3">
        <v>45373</v>
      </c>
      <c r="B588" s="4" t="s">
        <v>8</v>
      </c>
      <c r="C588" s="3" t="str">
        <f t="shared" si="144"/>
        <v>cogs</v>
      </c>
      <c r="D588" s="49">
        <v>16.989999999999998</v>
      </c>
      <c r="E588">
        <f t="shared" si="145"/>
        <v>2024</v>
      </c>
      <c r="F588">
        <f t="shared" si="146"/>
        <v>22</v>
      </c>
      <c r="G588">
        <f t="shared" si="147"/>
        <v>3</v>
      </c>
      <c r="H588" s="4" t="str">
        <f t="shared" si="148"/>
        <v>product 2</v>
      </c>
      <c r="I588" s="5">
        <v>5</v>
      </c>
      <c r="J588" s="5">
        <v>84.949999999999989</v>
      </c>
    </row>
    <row r="589" spans="1:10" ht="13.2" x14ac:dyDescent="0.25">
      <c r="A589" s="3">
        <v>45373</v>
      </c>
      <c r="B589" s="4" t="s">
        <v>9</v>
      </c>
      <c r="C589" s="3" t="str">
        <f t="shared" si="144"/>
        <v>cogs</v>
      </c>
      <c r="D589" s="49">
        <v>8.49</v>
      </c>
      <c r="E589">
        <f t="shared" si="145"/>
        <v>2024</v>
      </c>
      <c r="F589">
        <f t="shared" si="146"/>
        <v>22</v>
      </c>
      <c r="G589">
        <f t="shared" si="147"/>
        <v>3</v>
      </c>
      <c r="H589" s="4" t="str">
        <f t="shared" si="148"/>
        <v>product 3</v>
      </c>
      <c r="I589" s="5">
        <v>96</v>
      </c>
      <c r="J589" s="5">
        <v>815.04</v>
      </c>
    </row>
    <row r="590" spans="1:10" ht="13.2" x14ac:dyDescent="0.25">
      <c r="A590" s="3">
        <v>45373</v>
      </c>
      <c r="B590" s="4" t="s">
        <v>10</v>
      </c>
      <c r="C590" s="3" t="str">
        <f t="shared" si="144"/>
        <v>marketing</v>
      </c>
      <c r="D590" s="50" t="s">
        <v>6</v>
      </c>
      <c r="E590">
        <f t="shared" si="145"/>
        <v>2024</v>
      </c>
      <c r="F590">
        <f t="shared" si="146"/>
        <v>22</v>
      </c>
      <c r="G590">
        <f t="shared" si="147"/>
        <v>3</v>
      </c>
      <c r="H590" s="4" t="str">
        <f t="shared" si="148"/>
        <v>N/A</v>
      </c>
      <c r="I590" s="4" t="s">
        <v>6</v>
      </c>
      <c r="J590" s="5">
        <v>99.92</v>
      </c>
    </row>
    <row r="591" spans="1:10" ht="13.2" x14ac:dyDescent="0.25">
      <c r="A591" s="3">
        <v>45373</v>
      </c>
      <c r="B591" s="4" t="s">
        <v>11</v>
      </c>
      <c r="C591" s="3" t="str">
        <f t="shared" si="144"/>
        <v>net sales</v>
      </c>
      <c r="D591" s="49">
        <v>9.99</v>
      </c>
      <c r="E591">
        <f t="shared" si="145"/>
        <v>2024</v>
      </c>
      <c r="F591">
        <f t="shared" si="146"/>
        <v>22</v>
      </c>
      <c r="G591">
        <f t="shared" si="147"/>
        <v>3</v>
      </c>
      <c r="H591" s="4" t="str">
        <f t="shared" si="148"/>
        <v>product 1</v>
      </c>
      <c r="I591" s="5">
        <v>1</v>
      </c>
      <c r="J591" s="5">
        <v>9.99</v>
      </c>
    </row>
    <row r="592" spans="1:10" ht="13.2" x14ac:dyDescent="0.25">
      <c r="A592" s="3">
        <v>45373</v>
      </c>
      <c r="B592" s="4" t="s">
        <v>12</v>
      </c>
      <c r="C592" s="3" t="str">
        <f t="shared" si="144"/>
        <v>net sales</v>
      </c>
      <c r="D592" s="49">
        <v>24.99</v>
      </c>
      <c r="E592">
        <f t="shared" si="145"/>
        <v>2024</v>
      </c>
      <c r="F592">
        <f t="shared" si="146"/>
        <v>22</v>
      </c>
      <c r="G592">
        <f t="shared" si="147"/>
        <v>3</v>
      </c>
      <c r="H592" s="4" t="str">
        <f t="shared" si="148"/>
        <v>product 2</v>
      </c>
      <c r="I592" s="5">
        <v>5</v>
      </c>
      <c r="J592" s="5">
        <v>124.94999999999999</v>
      </c>
    </row>
    <row r="593" spans="1:10" ht="13.2" x14ac:dyDescent="0.25">
      <c r="A593" s="3">
        <v>45373</v>
      </c>
      <c r="B593" s="4" t="s">
        <v>13</v>
      </c>
      <c r="C593" s="3" t="str">
        <f t="shared" si="144"/>
        <v>net sales</v>
      </c>
      <c r="D593" s="49">
        <v>12.49</v>
      </c>
      <c r="E593">
        <f t="shared" si="145"/>
        <v>2024</v>
      </c>
      <c r="F593">
        <f t="shared" si="146"/>
        <v>22</v>
      </c>
      <c r="G593">
        <f t="shared" si="147"/>
        <v>3</v>
      </c>
      <c r="H593" s="4" t="str">
        <f t="shared" si="148"/>
        <v>product 3</v>
      </c>
      <c r="I593" s="5">
        <v>96</v>
      </c>
      <c r="J593" s="5">
        <v>1199.04</v>
      </c>
    </row>
    <row r="594" spans="1:10" ht="13.2" x14ac:dyDescent="0.25">
      <c r="A594" s="3">
        <v>45374</v>
      </c>
      <c r="B594" s="4" t="s">
        <v>7</v>
      </c>
      <c r="C594" s="3" t="str">
        <f t="shared" si="144"/>
        <v>cogs</v>
      </c>
      <c r="D594" s="49">
        <v>5.99</v>
      </c>
      <c r="E594">
        <f t="shared" si="145"/>
        <v>2024</v>
      </c>
      <c r="F594">
        <f t="shared" si="146"/>
        <v>23</v>
      </c>
      <c r="G594">
        <f t="shared" si="147"/>
        <v>3</v>
      </c>
      <c r="H594" s="4" t="str">
        <f t="shared" si="148"/>
        <v>product 1</v>
      </c>
      <c r="I594" s="5">
        <v>45</v>
      </c>
      <c r="J594" s="5">
        <v>269.55</v>
      </c>
    </row>
    <row r="595" spans="1:10" ht="13.2" x14ac:dyDescent="0.25">
      <c r="A595" s="3">
        <v>45374</v>
      </c>
      <c r="B595" s="4" t="s">
        <v>8</v>
      </c>
      <c r="C595" s="3" t="str">
        <f t="shared" si="144"/>
        <v>cogs</v>
      </c>
      <c r="D595" s="49">
        <v>16.989999999999998</v>
      </c>
      <c r="E595">
        <f t="shared" si="145"/>
        <v>2024</v>
      </c>
      <c r="F595">
        <f t="shared" si="146"/>
        <v>23</v>
      </c>
      <c r="G595">
        <f t="shared" si="147"/>
        <v>3</v>
      </c>
      <c r="H595" s="4" t="str">
        <f t="shared" si="148"/>
        <v>product 2</v>
      </c>
      <c r="I595" s="5">
        <v>1</v>
      </c>
      <c r="J595" s="5">
        <v>16.989999999999998</v>
      </c>
    </row>
    <row r="596" spans="1:10" ht="13.2" x14ac:dyDescent="0.25">
      <c r="A596" s="3">
        <v>45374</v>
      </c>
      <c r="B596" s="4" t="s">
        <v>9</v>
      </c>
      <c r="C596" s="3" t="str">
        <f t="shared" si="144"/>
        <v>cogs</v>
      </c>
      <c r="D596" s="49">
        <v>8.49</v>
      </c>
      <c r="E596">
        <f t="shared" si="145"/>
        <v>2024</v>
      </c>
      <c r="F596">
        <f t="shared" si="146"/>
        <v>23</v>
      </c>
      <c r="G596">
        <f t="shared" si="147"/>
        <v>3</v>
      </c>
      <c r="H596" s="4" t="str">
        <f t="shared" si="148"/>
        <v>product 3</v>
      </c>
      <c r="I596" s="5">
        <v>219</v>
      </c>
      <c r="J596" s="5">
        <v>1859.31</v>
      </c>
    </row>
    <row r="597" spans="1:10" ht="13.2" x14ac:dyDescent="0.25">
      <c r="A597" s="3">
        <v>45374</v>
      </c>
      <c r="B597" s="4" t="s">
        <v>10</v>
      </c>
      <c r="C597" s="3" t="str">
        <f t="shared" si="144"/>
        <v>marketing</v>
      </c>
      <c r="D597" s="50" t="s">
        <v>6</v>
      </c>
      <c r="E597">
        <f t="shared" si="145"/>
        <v>2024</v>
      </c>
      <c r="F597">
        <f t="shared" si="146"/>
        <v>23</v>
      </c>
      <c r="G597">
        <f t="shared" si="147"/>
        <v>3</v>
      </c>
      <c r="H597" s="4" t="str">
        <f t="shared" si="148"/>
        <v>N/A</v>
      </c>
      <c r="I597" s="4" t="s">
        <v>6</v>
      </c>
      <c r="J597" s="5">
        <v>100.02</v>
      </c>
    </row>
    <row r="598" spans="1:10" ht="13.2" x14ac:dyDescent="0.25">
      <c r="A598" s="3">
        <v>45374</v>
      </c>
      <c r="B598" s="4" t="s">
        <v>11</v>
      </c>
      <c r="C598" s="3" t="str">
        <f t="shared" si="144"/>
        <v>net sales</v>
      </c>
      <c r="D598" s="49">
        <v>9.99</v>
      </c>
      <c r="E598">
        <f t="shared" si="145"/>
        <v>2024</v>
      </c>
      <c r="F598">
        <f t="shared" si="146"/>
        <v>23</v>
      </c>
      <c r="G598">
        <f t="shared" si="147"/>
        <v>3</v>
      </c>
      <c r="H598" s="4" t="str">
        <f t="shared" si="148"/>
        <v>product 1</v>
      </c>
      <c r="I598" s="5">
        <v>45</v>
      </c>
      <c r="J598" s="5">
        <v>449.55</v>
      </c>
    </row>
    <row r="599" spans="1:10" ht="13.2" x14ac:dyDescent="0.25">
      <c r="A599" s="3">
        <v>45374</v>
      </c>
      <c r="B599" s="4" t="s">
        <v>12</v>
      </c>
      <c r="C599" s="3" t="str">
        <f t="shared" si="144"/>
        <v>net sales</v>
      </c>
      <c r="D599" s="49">
        <v>24.99</v>
      </c>
      <c r="E599">
        <f t="shared" si="145"/>
        <v>2024</v>
      </c>
      <c r="F599">
        <f t="shared" si="146"/>
        <v>23</v>
      </c>
      <c r="G599">
        <f t="shared" si="147"/>
        <v>3</v>
      </c>
      <c r="H599" s="4" t="str">
        <f t="shared" si="148"/>
        <v>product 2</v>
      </c>
      <c r="I599" s="5">
        <v>1</v>
      </c>
      <c r="J599" s="5">
        <v>24.99</v>
      </c>
    </row>
    <row r="600" spans="1:10" ht="13.2" x14ac:dyDescent="0.25">
      <c r="A600" s="3">
        <v>45374</v>
      </c>
      <c r="B600" s="4" t="s">
        <v>13</v>
      </c>
      <c r="C600" s="3" t="str">
        <f t="shared" si="144"/>
        <v>net sales</v>
      </c>
      <c r="D600" s="49">
        <v>12.49</v>
      </c>
      <c r="E600">
        <f t="shared" si="145"/>
        <v>2024</v>
      </c>
      <c r="F600">
        <f t="shared" si="146"/>
        <v>23</v>
      </c>
      <c r="G600">
        <f t="shared" si="147"/>
        <v>3</v>
      </c>
      <c r="H600" s="4" t="str">
        <f t="shared" si="148"/>
        <v>product 3</v>
      </c>
      <c r="I600" s="5">
        <v>219</v>
      </c>
      <c r="J600" s="5">
        <v>2735.31</v>
      </c>
    </row>
    <row r="601" spans="1:10" ht="13.2" x14ac:dyDescent="0.25">
      <c r="A601" s="3">
        <v>45375</v>
      </c>
      <c r="B601" s="4" t="s">
        <v>7</v>
      </c>
      <c r="C601" s="3" t="str">
        <f t="shared" si="144"/>
        <v>cogs</v>
      </c>
      <c r="D601" s="49">
        <v>5.99</v>
      </c>
      <c r="E601">
        <f t="shared" si="145"/>
        <v>2024</v>
      </c>
      <c r="F601">
        <f t="shared" si="146"/>
        <v>24</v>
      </c>
      <c r="G601">
        <f t="shared" si="147"/>
        <v>3</v>
      </c>
      <c r="H601" s="4" t="str">
        <f t="shared" si="148"/>
        <v>product 1</v>
      </c>
      <c r="I601" s="5">
        <v>61</v>
      </c>
      <c r="J601" s="5">
        <v>365.39</v>
      </c>
    </row>
    <row r="602" spans="1:10" ht="13.2" x14ac:dyDescent="0.25">
      <c r="A602" s="3">
        <v>45375</v>
      </c>
      <c r="B602" s="4" t="s">
        <v>8</v>
      </c>
      <c r="C602" s="3" t="str">
        <f t="shared" si="144"/>
        <v>cogs</v>
      </c>
      <c r="D602" s="49">
        <v>16.989999999999998</v>
      </c>
      <c r="E602">
        <f t="shared" si="145"/>
        <v>2024</v>
      </c>
      <c r="F602">
        <f t="shared" si="146"/>
        <v>24</v>
      </c>
      <c r="G602">
        <f t="shared" si="147"/>
        <v>3</v>
      </c>
      <c r="H602" s="4" t="str">
        <f t="shared" si="148"/>
        <v>product 2</v>
      </c>
      <c r="I602" s="5">
        <v>2</v>
      </c>
      <c r="J602" s="5">
        <v>33.979999999999997</v>
      </c>
    </row>
    <row r="603" spans="1:10" ht="13.2" x14ac:dyDescent="0.25">
      <c r="A603" s="3">
        <v>45375</v>
      </c>
      <c r="B603" s="4" t="s">
        <v>9</v>
      </c>
      <c r="C603" s="3" t="str">
        <f t="shared" si="144"/>
        <v>cogs</v>
      </c>
      <c r="D603" s="49">
        <v>8.49</v>
      </c>
      <c r="E603">
        <f t="shared" si="145"/>
        <v>2024</v>
      </c>
      <c r="F603">
        <f t="shared" si="146"/>
        <v>24</v>
      </c>
      <c r="G603">
        <f t="shared" si="147"/>
        <v>3</v>
      </c>
      <c r="H603" s="4" t="str">
        <f t="shared" si="148"/>
        <v>product 3</v>
      </c>
      <c r="I603" s="5">
        <v>95</v>
      </c>
      <c r="J603" s="5">
        <v>806.55000000000007</v>
      </c>
    </row>
    <row r="604" spans="1:10" ht="13.2" x14ac:dyDescent="0.25">
      <c r="A604" s="3">
        <v>45375</v>
      </c>
      <c r="B604" s="4" t="s">
        <v>10</v>
      </c>
      <c r="C604" s="3" t="str">
        <f t="shared" si="144"/>
        <v>marketing</v>
      </c>
      <c r="D604" s="50" t="s">
        <v>6</v>
      </c>
      <c r="E604">
        <f t="shared" si="145"/>
        <v>2024</v>
      </c>
      <c r="F604">
        <f t="shared" si="146"/>
        <v>24</v>
      </c>
      <c r="G604">
        <f t="shared" si="147"/>
        <v>3</v>
      </c>
      <c r="H604" s="4" t="str">
        <f t="shared" si="148"/>
        <v>N/A</v>
      </c>
      <c r="I604" s="4" t="s">
        <v>6</v>
      </c>
      <c r="J604" s="5">
        <v>100.02</v>
      </c>
    </row>
    <row r="605" spans="1:10" ht="13.2" x14ac:dyDescent="0.25">
      <c r="A605" s="3">
        <v>45375</v>
      </c>
      <c r="B605" s="4" t="s">
        <v>11</v>
      </c>
      <c r="C605" s="3" t="str">
        <f t="shared" si="144"/>
        <v>net sales</v>
      </c>
      <c r="D605" s="49">
        <v>9.99</v>
      </c>
      <c r="E605">
        <f t="shared" si="145"/>
        <v>2024</v>
      </c>
      <c r="F605">
        <f t="shared" si="146"/>
        <v>24</v>
      </c>
      <c r="G605">
        <f t="shared" si="147"/>
        <v>3</v>
      </c>
      <c r="H605" s="4" t="str">
        <f t="shared" si="148"/>
        <v>product 1</v>
      </c>
      <c r="I605" s="5">
        <v>61</v>
      </c>
      <c r="J605" s="5">
        <v>609.39</v>
      </c>
    </row>
    <row r="606" spans="1:10" ht="13.2" x14ac:dyDescent="0.25">
      <c r="A606" s="3">
        <v>45375</v>
      </c>
      <c r="B606" s="4" t="s">
        <v>12</v>
      </c>
      <c r="C606" s="3" t="str">
        <f t="shared" si="144"/>
        <v>net sales</v>
      </c>
      <c r="D606" s="49">
        <v>24.99</v>
      </c>
      <c r="E606">
        <f t="shared" si="145"/>
        <v>2024</v>
      </c>
      <c r="F606">
        <f t="shared" si="146"/>
        <v>24</v>
      </c>
      <c r="G606">
        <f t="shared" si="147"/>
        <v>3</v>
      </c>
      <c r="H606" s="4" t="str">
        <f t="shared" si="148"/>
        <v>product 2</v>
      </c>
      <c r="I606" s="5">
        <v>2</v>
      </c>
      <c r="J606" s="5">
        <v>49.98</v>
      </c>
    </row>
    <row r="607" spans="1:10" ht="13.2" x14ac:dyDescent="0.25">
      <c r="A607" s="3">
        <v>45375</v>
      </c>
      <c r="B607" s="4" t="s">
        <v>13</v>
      </c>
      <c r="C607" s="3" t="str">
        <f t="shared" si="144"/>
        <v>net sales</v>
      </c>
      <c r="D607" s="49">
        <v>12.49</v>
      </c>
      <c r="E607">
        <f t="shared" si="145"/>
        <v>2024</v>
      </c>
      <c r="F607">
        <f t="shared" si="146"/>
        <v>24</v>
      </c>
      <c r="G607">
        <f t="shared" si="147"/>
        <v>3</v>
      </c>
      <c r="H607" s="4" t="str">
        <f t="shared" si="148"/>
        <v>product 3</v>
      </c>
      <c r="I607" s="5">
        <v>95</v>
      </c>
      <c r="J607" s="5">
        <v>1186.55</v>
      </c>
    </row>
    <row r="608" spans="1:10" ht="13.2" x14ac:dyDescent="0.25">
      <c r="A608" s="3">
        <v>45376</v>
      </c>
      <c r="B608" s="4" t="s">
        <v>7</v>
      </c>
      <c r="C608" s="3" t="str">
        <f t="shared" si="144"/>
        <v>cogs</v>
      </c>
      <c r="D608" s="49">
        <v>5.99</v>
      </c>
      <c r="E608">
        <f t="shared" si="145"/>
        <v>2024</v>
      </c>
      <c r="F608">
        <f t="shared" si="146"/>
        <v>25</v>
      </c>
      <c r="G608">
        <f t="shared" si="147"/>
        <v>3</v>
      </c>
      <c r="H608" s="4" t="str">
        <f t="shared" si="148"/>
        <v>product 1</v>
      </c>
      <c r="I608" s="5">
        <v>22</v>
      </c>
      <c r="J608" s="5">
        <v>131.78</v>
      </c>
    </row>
    <row r="609" spans="1:10" ht="13.2" x14ac:dyDescent="0.25">
      <c r="A609" s="3">
        <v>45376</v>
      </c>
      <c r="B609" s="4" t="s">
        <v>8</v>
      </c>
      <c r="C609" s="3" t="str">
        <f t="shared" si="144"/>
        <v>cogs</v>
      </c>
      <c r="D609" s="49">
        <v>16.989999999999998</v>
      </c>
      <c r="E609">
        <f t="shared" si="145"/>
        <v>2024</v>
      </c>
      <c r="F609">
        <f t="shared" si="146"/>
        <v>25</v>
      </c>
      <c r="G609">
        <f t="shared" si="147"/>
        <v>3</v>
      </c>
      <c r="H609" s="4" t="str">
        <f t="shared" si="148"/>
        <v>product 2</v>
      </c>
      <c r="I609" s="5">
        <v>6</v>
      </c>
      <c r="J609" s="5">
        <v>101.94</v>
      </c>
    </row>
    <row r="610" spans="1:10" ht="13.2" x14ac:dyDescent="0.25">
      <c r="A610" s="3">
        <v>45376</v>
      </c>
      <c r="B610" s="4" t="s">
        <v>9</v>
      </c>
      <c r="C610" s="3" t="str">
        <f t="shared" si="144"/>
        <v>cogs</v>
      </c>
      <c r="D610" s="49">
        <v>8.49</v>
      </c>
      <c r="E610">
        <f t="shared" si="145"/>
        <v>2024</v>
      </c>
      <c r="F610">
        <f t="shared" si="146"/>
        <v>25</v>
      </c>
      <c r="G610">
        <f t="shared" si="147"/>
        <v>3</v>
      </c>
      <c r="H610" s="4" t="str">
        <f t="shared" si="148"/>
        <v>product 3</v>
      </c>
      <c r="I610" s="5">
        <v>135</v>
      </c>
      <c r="J610" s="5">
        <v>1146.1500000000001</v>
      </c>
    </row>
    <row r="611" spans="1:10" ht="13.2" x14ac:dyDescent="0.25">
      <c r="A611" s="3">
        <v>45376</v>
      </c>
      <c r="B611" s="4" t="s">
        <v>10</v>
      </c>
      <c r="C611" s="3" t="str">
        <f t="shared" si="144"/>
        <v>marketing</v>
      </c>
      <c r="D611" s="50" t="s">
        <v>6</v>
      </c>
      <c r="E611">
        <f t="shared" si="145"/>
        <v>2024</v>
      </c>
      <c r="F611">
        <f t="shared" si="146"/>
        <v>25</v>
      </c>
      <c r="G611">
        <f t="shared" si="147"/>
        <v>3</v>
      </c>
      <c r="H611" s="4" t="str">
        <f t="shared" si="148"/>
        <v>N/A</v>
      </c>
      <c r="I611" s="4" t="s">
        <v>6</v>
      </c>
      <c r="J611" s="5">
        <v>100</v>
      </c>
    </row>
    <row r="612" spans="1:10" ht="13.2" x14ac:dyDescent="0.25">
      <c r="A612" s="3">
        <v>45376</v>
      </c>
      <c r="B612" s="4" t="s">
        <v>11</v>
      </c>
      <c r="C612" s="3" t="str">
        <f t="shared" si="144"/>
        <v>net sales</v>
      </c>
      <c r="D612" s="49">
        <v>9.99</v>
      </c>
      <c r="E612">
        <f t="shared" si="145"/>
        <v>2024</v>
      </c>
      <c r="F612">
        <f t="shared" si="146"/>
        <v>25</v>
      </c>
      <c r="G612">
        <f t="shared" si="147"/>
        <v>3</v>
      </c>
      <c r="H612" s="4" t="str">
        <f t="shared" si="148"/>
        <v>product 1</v>
      </c>
      <c r="I612" s="5">
        <v>22</v>
      </c>
      <c r="J612" s="5">
        <v>219.78</v>
      </c>
    </row>
    <row r="613" spans="1:10" ht="13.2" x14ac:dyDescent="0.25">
      <c r="A613" s="3">
        <v>45376</v>
      </c>
      <c r="B613" s="4" t="s">
        <v>12</v>
      </c>
      <c r="C613" s="3" t="str">
        <f t="shared" si="144"/>
        <v>net sales</v>
      </c>
      <c r="D613" s="49">
        <v>24.99</v>
      </c>
      <c r="E613">
        <f t="shared" si="145"/>
        <v>2024</v>
      </c>
      <c r="F613">
        <f t="shared" si="146"/>
        <v>25</v>
      </c>
      <c r="G613">
        <f t="shared" si="147"/>
        <v>3</v>
      </c>
      <c r="H613" s="4" t="str">
        <f t="shared" si="148"/>
        <v>product 2</v>
      </c>
      <c r="I613" s="5">
        <v>6</v>
      </c>
      <c r="J613" s="5">
        <v>149.94</v>
      </c>
    </row>
    <row r="614" spans="1:10" ht="13.2" x14ac:dyDescent="0.25">
      <c r="A614" s="3">
        <v>45376</v>
      </c>
      <c r="B614" s="4" t="s">
        <v>13</v>
      </c>
      <c r="C614" s="3" t="str">
        <f t="shared" si="144"/>
        <v>net sales</v>
      </c>
      <c r="D614" s="49">
        <v>12.49</v>
      </c>
      <c r="E614">
        <f t="shared" si="145"/>
        <v>2024</v>
      </c>
      <c r="F614">
        <f t="shared" si="146"/>
        <v>25</v>
      </c>
      <c r="G614">
        <f t="shared" si="147"/>
        <v>3</v>
      </c>
      <c r="H614" s="4" t="str">
        <f t="shared" si="148"/>
        <v>product 3</v>
      </c>
      <c r="I614" s="5">
        <v>135</v>
      </c>
      <c r="J614" s="5">
        <v>1686.15</v>
      </c>
    </row>
    <row r="615" spans="1:10" ht="13.2" x14ac:dyDescent="0.25">
      <c r="A615" s="3">
        <v>45377</v>
      </c>
      <c r="B615" s="4" t="s">
        <v>7</v>
      </c>
      <c r="C615" s="3" t="str">
        <f t="shared" si="144"/>
        <v>cogs</v>
      </c>
      <c r="D615" s="49">
        <v>5.99</v>
      </c>
      <c r="E615">
        <f t="shared" si="145"/>
        <v>2024</v>
      </c>
      <c r="F615">
        <f t="shared" si="146"/>
        <v>26</v>
      </c>
      <c r="G615">
        <f t="shared" si="147"/>
        <v>3</v>
      </c>
      <c r="H615" s="4" t="str">
        <f t="shared" si="148"/>
        <v>product 1</v>
      </c>
      <c r="I615" s="5">
        <v>68</v>
      </c>
      <c r="J615" s="5">
        <v>407.32</v>
      </c>
    </row>
    <row r="616" spans="1:10" ht="13.2" x14ac:dyDescent="0.25">
      <c r="A616" s="3">
        <v>45377</v>
      </c>
      <c r="B616" s="4" t="s">
        <v>8</v>
      </c>
      <c r="C616" s="3" t="str">
        <f t="shared" si="144"/>
        <v>cogs</v>
      </c>
      <c r="D616" s="49">
        <v>16.989999999999998</v>
      </c>
      <c r="E616">
        <f t="shared" si="145"/>
        <v>2024</v>
      </c>
      <c r="F616">
        <f t="shared" si="146"/>
        <v>26</v>
      </c>
      <c r="G616">
        <f t="shared" si="147"/>
        <v>3</v>
      </c>
      <c r="H616" s="4" t="str">
        <f t="shared" si="148"/>
        <v>product 2</v>
      </c>
      <c r="I616" s="5">
        <v>7</v>
      </c>
      <c r="J616" s="5">
        <v>118.92999999999999</v>
      </c>
    </row>
    <row r="617" spans="1:10" ht="13.2" x14ac:dyDescent="0.25">
      <c r="A617" s="3">
        <v>45377</v>
      </c>
      <c r="B617" s="4" t="s">
        <v>9</v>
      </c>
      <c r="C617" s="3" t="str">
        <f t="shared" si="144"/>
        <v>cogs</v>
      </c>
      <c r="D617" s="49">
        <v>8.49</v>
      </c>
      <c r="E617">
        <f t="shared" si="145"/>
        <v>2024</v>
      </c>
      <c r="F617">
        <f t="shared" si="146"/>
        <v>26</v>
      </c>
      <c r="G617">
        <f t="shared" si="147"/>
        <v>3</v>
      </c>
      <c r="H617" s="4" t="str">
        <f t="shared" si="148"/>
        <v>product 3</v>
      </c>
      <c r="I617" s="5">
        <v>97</v>
      </c>
      <c r="J617" s="5">
        <v>823.53</v>
      </c>
    </row>
    <row r="618" spans="1:10" ht="13.2" x14ac:dyDescent="0.25">
      <c r="A618" s="3">
        <v>45377</v>
      </c>
      <c r="B618" s="4" t="s">
        <v>10</v>
      </c>
      <c r="C618" s="3" t="str">
        <f t="shared" si="144"/>
        <v>marketing</v>
      </c>
      <c r="D618" s="50" t="s">
        <v>6</v>
      </c>
      <c r="E618">
        <f t="shared" si="145"/>
        <v>2024</v>
      </c>
      <c r="F618">
        <f t="shared" si="146"/>
        <v>26</v>
      </c>
      <c r="G618">
        <f t="shared" si="147"/>
        <v>3</v>
      </c>
      <c r="H618" s="4" t="str">
        <f t="shared" si="148"/>
        <v>N/A</v>
      </c>
      <c r="I618" s="4" t="s">
        <v>6</v>
      </c>
      <c r="J618" s="5">
        <v>99.9</v>
      </c>
    </row>
    <row r="619" spans="1:10" ht="13.2" x14ac:dyDescent="0.25">
      <c r="A619" s="3">
        <v>45377</v>
      </c>
      <c r="B619" s="4" t="s">
        <v>11</v>
      </c>
      <c r="C619" s="3" t="str">
        <f t="shared" si="144"/>
        <v>net sales</v>
      </c>
      <c r="D619" s="49">
        <v>9.99</v>
      </c>
      <c r="E619">
        <f t="shared" si="145"/>
        <v>2024</v>
      </c>
      <c r="F619">
        <f t="shared" si="146"/>
        <v>26</v>
      </c>
      <c r="G619">
        <f t="shared" si="147"/>
        <v>3</v>
      </c>
      <c r="H619" s="4" t="str">
        <f t="shared" si="148"/>
        <v>product 1</v>
      </c>
      <c r="I619" s="5">
        <v>68</v>
      </c>
      <c r="J619" s="5">
        <v>679.32</v>
      </c>
    </row>
    <row r="620" spans="1:10" ht="13.2" x14ac:dyDescent="0.25">
      <c r="A620" s="3">
        <v>45377</v>
      </c>
      <c r="B620" s="4" t="s">
        <v>12</v>
      </c>
      <c r="C620" s="3" t="str">
        <f t="shared" si="144"/>
        <v>net sales</v>
      </c>
      <c r="D620" s="49">
        <v>24.99</v>
      </c>
      <c r="E620">
        <f t="shared" si="145"/>
        <v>2024</v>
      </c>
      <c r="F620">
        <f t="shared" si="146"/>
        <v>26</v>
      </c>
      <c r="G620">
        <f t="shared" si="147"/>
        <v>3</v>
      </c>
      <c r="H620" s="4" t="str">
        <f t="shared" si="148"/>
        <v>product 2</v>
      </c>
      <c r="I620" s="5">
        <v>7</v>
      </c>
      <c r="J620" s="5">
        <v>174.92999999999998</v>
      </c>
    </row>
    <row r="621" spans="1:10" ht="13.2" x14ac:dyDescent="0.25">
      <c r="A621" s="3">
        <v>45377</v>
      </c>
      <c r="B621" s="4" t="s">
        <v>13</v>
      </c>
      <c r="C621" s="3" t="str">
        <f t="shared" si="144"/>
        <v>net sales</v>
      </c>
      <c r="D621" s="49">
        <v>12.49</v>
      </c>
      <c r="E621">
        <f t="shared" si="145"/>
        <v>2024</v>
      </c>
      <c r="F621">
        <f t="shared" si="146"/>
        <v>26</v>
      </c>
      <c r="G621">
        <f t="shared" si="147"/>
        <v>3</v>
      </c>
      <c r="H621" s="4" t="str">
        <f t="shared" si="148"/>
        <v>product 3</v>
      </c>
      <c r="I621" s="5">
        <v>97</v>
      </c>
      <c r="J621" s="5">
        <v>1211.53</v>
      </c>
    </row>
    <row r="622" spans="1:10" ht="13.2" x14ac:dyDescent="0.25">
      <c r="A622" s="3">
        <v>45378</v>
      </c>
      <c r="B622" s="4" t="s">
        <v>7</v>
      </c>
      <c r="C622" s="3" t="str">
        <f t="shared" si="144"/>
        <v>cogs</v>
      </c>
      <c r="D622" s="49">
        <v>5.99</v>
      </c>
      <c r="E622">
        <f t="shared" si="145"/>
        <v>2024</v>
      </c>
      <c r="F622">
        <f t="shared" si="146"/>
        <v>27</v>
      </c>
      <c r="G622">
        <f t="shared" si="147"/>
        <v>3</v>
      </c>
      <c r="H622" s="4" t="str">
        <f t="shared" si="148"/>
        <v>product 1</v>
      </c>
      <c r="I622" s="5">
        <v>11</v>
      </c>
      <c r="J622" s="5">
        <v>65.89</v>
      </c>
    </row>
    <row r="623" spans="1:10" ht="13.2" x14ac:dyDescent="0.25">
      <c r="A623" s="3">
        <v>45378</v>
      </c>
      <c r="B623" s="4" t="s">
        <v>8</v>
      </c>
      <c r="C623" s="3" t="str">
        <f t="shared" si="144"/>
        <v>cogs</v>
      </c>
      <c r="D623" s="49">
        <v>16.989999999999998</v>
      </c>
      <c r="E623">
        <f t="shared" si="145"/>
        <v>2024</v>
      </c>
      <c r="F623">
        <f t="shared" si="146"/>
        <v>27</v>
      </c>
      <c r="G623">
        <f t="shared" si="147"/>
        <v>3</v>
      </c>
      <c r="H623" s="4" t="str">
        <f t="shared" si="148"/>
        <v>product 2</v>
      </c>
      <c r="I623" s="5">
        <v>6</v>
      </c>
      <c r="J623" s="5">
        <v>101.94</v>
      </c>
    </row>
    <row r="624" spans="1:10" ht="13.2" x14ac:dyDescent="0.25">
      <c r="A624" s="3">
        <v>45378</v>
      </c>
      <c r="B624" s="4" t="s">
        <v>9</v>
      </c>
      <c r="C624" s="3" t="str">
        <f t="shared" si="144"/>
        <v>cogs</v>
      </c>
      <c r="D624" s="49">
        <v>8.49</v>
      </c>
      <c r="E624">
        <f t="shared" si="145"/>
        <v>2024</v>
      </c>
      <c r="F624">
        <f t="shared" si="146"/>
        <v>27</v>
      </c>
      <c r="G624">
        <f t="shared" si="147"/>
        <v>3</v>
      </c>
      <c r="H624" s="4" t="str">
        <f t="shared" si="148"/>
        <v>product 3</v>
      </c>
      <c r="I624" s="5">
        <v>176</v>
      </c>
      <c r="J624" s="5">
        <v>1494.24</v>
      </c>
    </row>
    <row r="625" spans="1:10" ht="13.2" x14ac:dyDescent="0.25">
      <c r="A625" s="3">
        <v>45378</v>
      </c>
      <c r="B625" s="4" t="s">
        <v>10</v>
      </c>
      <c r="C625" s="3" t="str">
        <f t="shared" si="144"/>
        <v>marketing</v>
      </c>
      <c r="D625" s="50" t="s">
        <v>6</v>
      </c>
      <c r="E625">
        <f t="shared" si="145"/>
        <v>2024</v>
      </c>
      <c r="F625">
        <f t="shared" si="146"/>
        <v>27</v>
      </c>
      <c r="G625">
        <f t="shared" si="147"/>
        <v>3</v>
      </c>
      <c r="H625" s="4" t="str">
        <f t="shared" si="148"/>
        <v>N/A</v>
      </c>
      <c r="I625" s="4" t="s">
        <v>6</v>
      </c>
      <c r="J625" s="5">
        <v>100.02</v>
      </c>
    </row>
    <row r="626" spans="1:10" ht="13.2" x14ac:dyDescent="0.25">
      <c r="A626" s="3">
        <v>45378</v>
      </c>
      <c r="B626" s="4" t="s">
        <v>11</v>
      </c>
      <c r="C626" s="3" t="str">
        <f t="shared" si="144"/>
        <v>net sales</v>
      </c>
      <c r="D626" s="49">
        <v>9.99</v>
      </c>
      <c r="E626">
        <f t="shared" si="145"/>
        <v>2024</v>
      </c>
      <c r="F626">
        <f t="shared" si="146"/>
        <v>27</v>
      </c>
      <c r="G626">
        <f t="shared" si="147"/>
        <v>3</v>
      </c>
      <c r="H626" s="4" t="str">
        <f t="shared" si="148"/>
        <v>product 1</v>
      </c>
      <c r="I626" s="5">
        <v>11</v>
      </c>
      <c r="J626" s="5">
        <v>109.89</v>
      </c>
    </row>
    <row r="627" spans="1:10" ht="13.2" x14ac:dyDescent="0.25">
      <c r="A627" s="3">
        <v>45378</v>
      </c>
      <c r="B627" s="4" t="s">
        <v>12</v>
      </c>
      <c r="C627" s="3" t="str">
        <f t="shared" si="144"/>
        <v>net sales</v>
      </c>
      <c r="D627" s="49">
        <v>24.99</v>
      </c>
      <c r="E627">
        <f t="shared" si="145"/>
        <v>2024</v>
      </c>
      <c r="F627">
        <f t="shared" si="146"/>
        <v>27</v>
      </c>
      <c r="G627">
        <f t="shared" si="147"/>
        <v>3</v>
      </c>
      <c r="H627" s="4" t="str">
        <f t="shared" si="148"/>
        <v>product 2</v>
      </c>
      <c r="I627" s="5">
        <v>6</v>
      </c>
      <c r="J627" s="5">
        <v>149.94</v>
      </c>
    </row>
    <row r="628" spans="1:10" ht="13.2" x14ac:dyDescent="0.25">
      <c r="A628" s="3">
        <v>45378</v>
      </c>
      <c r="B628" s="4" t="s">
        <v>13</v>
      </c>
      <c r="C628" s="3" t="str">
        <f t="shared" si="144"/>
        <v>net sales</v>
      </c>
      <c r="D628" s="49">
        <v>12.49</v>
      </c>
      <c r="E628">
        <f t="shared" si="145"/>
        <v>2024</v>
      </c>
      <c r="F628">
        <f t="shared" si="146"/>
        <v>27</v>
      </c>
      <c r="G628">
        <f t="shared" si="147"/>
        <v>3</v>
      </c>
      <c r="H628" s="4" t="str">
        <f t="shared" si="148"/>
        <v>product 3</v>
      </c>
      <c r="I628" s="5">
        <v>176</v>
      </c>
      <c r="J628" s="5">
        <v>2198.2400000000002</v>
      </c>
    </row>
    <row r="629" spans="1:10" ht="13.2" x14ac:dyDescent="0.25">
      <c r="A629" s="3">
        <v>45379</v>
      </c>
      <c r="B629" s="4" t="s">
        <v>7</v>
      </c>
      <c r="C629" s="3" t="str">
        <f t="shared" si="144"/>
        <v>cogs</v>
      </c>
      <c r="D629" s="49">
        <v>5.99</v>
      </c>
      <c r="E629">
        <f t="shared" si="145"/>
        <v>2024</v>
      </c>
      <c r="F629">
        <f t="shared" si="146"/>
        <v>28</v>
      </c>
      <c r="G629">
        <f t="shared" si="147"/>
        <v>3</v>
      </c>
      <c r="H629" s="4" t="str">
        <f t="shared" si="148"/>
        <v>product 1</v>
      </c>
      <c r="I629" s="5">
        <v>42</v>
      </c>
      <c r="J629" s="5">
        <v>251.58</v>
      </c>
    </row>
    <row r="630" spans="1:10" ht="13.2" x14ac:dyDescent="0.25">
      <c r="A630" s="3">
        <v>45379</v>
      </c>
      <c r="B630" s="4" t="s">
        <v>8</v>
      </c>
      <c r="C630" s="3" t="str">
        <f t="shared" si="144"/>
        <v>cogs</v>
      </c>
      <c r="D630" s="49">
        <v>16.989999999999998</v>
      </c>
      <c r="E630">
        <f t="shared" si="145"/>
        <v>2024</v>
      </c>
      <c r="F630">
        <f t="shared" si="146"/>
        <v>28</v>
      </c>
      <c r="G630">
        <f t="shared" si="147"/>
        <v>3</v>
      </c>
      <c r="H630" s="4" t="str">
        <f t="shared" si="148"/>
        <v>product 2</v>
      </c>
      <c r="I630" s="5">
        <v>3</v>
      </c>
      <c r="J630" s="5">
        <v>50.97</v>
      </c>
    </row>
    <row r="631" spans="1:10" ht="13.2" x14ac:dyDescent="0.25">
      <c r="A631" s="3">
        <v>45379</v>
      </c>
      <c r="B631" s="4" t="s">
        <v>9</v>
      </c>
      <c r="C631" s="3" t="str">
        <f t="shared" si="144"/>
        <v>cogs</v>
      </c>
      <c r="D631" s="49">
        <v>8.49</v>
      </c>
      <c r="E631">
        <f t="shared" si="145"/>
        <v>2024</v>
      </c>
      <c r="F631">
        <f t="shared" si="146"/>
        <v>28</v>
      </c>
      <c r="G631">
        <f t="shared" si="147"/>
        <v>3</v>
      </c>
      <c r="H631" s="4" t="str">
        <f t="shared" si="148"/>
        <v>product 3</v>
      </c>
      <c r="I631" s="5">
        <v>68</v>
      </c>
      <c r="J631" s="5">
        <v>577.32000000000005</v>
      </c>
    </row>
    <row r="632" spans="1:10" ht="13.2" x14ac:dyDescent="0.25">
      <c r="A632" s="3">
        <v>45379</v>
      </c>
      <c r="B632" s="4" t="s">
        <v>10</v>
      </c>
      <c r="C632" s="3" t="str">
        <f t="shared" si="144"/>
        <v>marketing</v>
      </c>
      <c r="D632" s="50" t="s">
        <v>6</v>
      </c>
      <c r="E632">
        <f t="shared" si="145"/>
        <v>2024</v>
      </c>
      <c r="F632">
        <f t="shared" si="146"/>
        <v>28</v>
      </c>
      <c r="G632">
        <f t="shared" si="147"/>
        <v>3</v>
      </c>
      <c r="H632" s="4" t="str">
        <f t="shared" si="148"/>
        <v>N/A</v>
      </c>
      <c r="I632" s="4" t="s">
        <v>6</v>
      </c>
      <c r="J632" s="5">
        <v>100.06</v>
      </c>
    </row>
    <row r="633" spans="1:10" ht="13.2" x14ac:dyDescent="0.25">
      <c r="A633" s="3">
        <v>45379</v>
      </c>
      <c r="B633" s="4" t="s">
        <v>11</v>
      </c>
      <c r="C633" s="3" t="str">
        <f t="shared" si="144"/>
        <v>net sales</v>
      </c>
      <c r="D633" s="49">
        <v>9.99</v>
      </c>
      <c r="E633">
        <f t="shared" si="145"/>
        <v>2024</v>
      </c>
      <c r="F633">
        <f t="shared" si="146"/>
        <v>28</v>
      </c>
      <c r="G633">
        <f t="shared" si="147"/>
        <v>3</v>
      </c>
      <c r="H633" s="4" t="str">
        <f t="shared" si="148"/>
        <v>product 1</v>
      </c>
      <c r="I633" s="5">
        <v>42</v>
      </c>
      <c r="J633" s="5">
        <v>419.58</v>
      </c>
    </row>
    <row r="634" spans="1:10" ht="13.2" x14ac:dyDescent="0.25">
      <c r="A634" s="3">
        <v>45379</v>
      </c>
      <c r="B634" s="4" t="s">
        <v>12</v>
      </c>
      <c r="C634" s="3" t="str">
        <f t="shared" si="144"/>
        <v>net sales</v>
      </c>
      <c r="D634" s="49">
        <v>24.99</v>
      </c>
      <c r="E634">
        <f t="shared" si="145"/>
        <v>2024</v>
      </c>
      <c r="F634">
        <f t="shared" si="146"/>
        <v>28</v>
      </c>
      <c r="G634">
        <f t="shared" si="147"/>
        <v>3</v>
      </c>
      <c r="H634" s="4" t="str">
        <f t="shared" si="148"/>
        <v>product 2</v>
      </c>
      <c r="I634" s="5">
        <v>3</v>
      </c>
      <c r="J634" s="5">
        <v>74.97</v>
      </c>
    </row>
    <row r="635" spans="1:10" ht="13.2" x14ac:dyDescent="0.25">
      <c r="A635" s="3">
        <v>45379</v>
      </c>
      <c r="B635" s="4" t="s">
        <v>13</v>
      </c>
      <c r="C635" s="3" t="str">
        <f t="shared" si="144"/>
        <v>net sales</v>
      </c>
      <c r="D635" s="49">
        <v>12.49</v>
      </c>
      <c r="E635">
        <f t="shared" si="145"/>
        <v>2024</v>
      </c>
      <c r="F635">
        <f t="shared" si="146"/>
        <v>28</v>
      </c>
      <c r="G635">
        <f t="shared" si="147"/>
        <v>3</v>
      </c>
      <c r="H635" s="4" t="str">
        <f t="shared" si="148"/>
        <v>product 3</v>
      </c>
      <c r="I635" s="5">
        <v>68</v>
      </c>
      <c r="J635" s="5">
        <v>849.32</v>
      </c>
    </row>
    <row r="636" spans="1:10" ht="13.2" x14ac:dyDescent="0.25">
      <c r="A636" s="3">
        <v>45380</v>
      </c>
      <c r="B636" s="4" t="s">
        <v>7</v>
      </c>
      <c r="C636" s="3" t="str">
        <f t="shared" si="144"/>
        <v>cogs</v>
      </c>
      <c r="D636" s="49">
        <v>5.99</v>
      </c>
      <c r="E636">
        <f t="shared" si="145"/>
        <v>2024</v>
      </c>
      <c r="F636">
        <f t="shared" si="146"/>
        <v>29</v>
      </c>
      <c r="G636">
        <f t="shared" si="147"/>
        <v>3</v>
      </c>
      <c r="H636" s="4" t="str">
        <f t="shared" si="148"/>
        <v>product 1</v>
      </c>
      <c r="I636" s="5">
        <v>31</v>
      </c>
      <c r="J636" s="5">
        <v>185.69</v>
      </c>
    </row>
    <row r="637" spans="1:10" ht="13.2" x14ac:dyDescent="0.25">
      <c r="A637" s="3">
        <v>45380</v>
      </c>
      <c r="B637" s="4" t="s">
        <v>8</v>
      </c>
      <c r="C637" s="3" t="str">
        <f t="shared" si="144"/>
        <v>cogs</v>
      </c>
      <c r="D637" s="49">
        <v>16.989999999999998</v>
      </c>
      <c r="E637">
        <f t="shared" si="145"/>
        <v>2024</v>
      </c>
      <c r="F637">
        <f t="shared" si="146"/>
        <v>29</v>
      </c>
      <c r="G637">
        <f t="shared" si="147"/>
        <v>3</v>
      </c>
      <c r="H637" s="4" t="str">
        <f t="shared" si="148"/>
        <v>product 2</v>
      </c>
      <c r="I637" s="5">
        <v>2</v>
      </c>
      <c r="J637" s="5">
        <v>33.979999999999997</v>
      </c>
    </row>
    <row r="638" spans="1:10" ht="13.2" x14ac:dyDescent="0.25">
      <c r="A638" s="3">
        <v>45380</v>
      </c>
      <c r="B638" s="4" t="s">
        <v>9</v>
      </c>
      <c r="C638" s="3" t="str">
        <f t="shared" si="144"/>
        <v>cogs</v>
      </c>
      <c r="D638" s="49">
        <v>8.49</v>
      </c>
      <c r="E638">
        <f t="shared" si="145"/>
        <v>2024</v>
      </c>
      <c r="F638">
        <f t="shared" si="146"/>
        <v>29</v>
      </c>
      <c r="G638">
        <f t="shared" si="147"/>
        <v>3</v>
      </c>
      <c r="H638" s="4" t="str">
        <f t="shared" si="148"/>
        <v>product 3</v>
      </c>
      <c r="I638" s="5">
        <v>63</v>
      </c>
      <c r="J638" s="5">
        <v>534.87</v>
      </c>
    </row>
    <row r="639" spans="1:10" ht="13.2" x14ac:dyDescent="0.25">
      <c r="A639" s="3">
        <v>45380</v>
      </c>
      <c r="B639" s="4" t="s">
        <v>10</v>
      </c>
      <c r="C639" s="3" t="str">
        <f t="shared" si="144"/>
        <v>marketing</v>
      </c>
      <c r="D639" s="50" t="s">
        <v>6</v>
      </c>
      <c r="E639">
        <f t="shared" si="145"/>
        <v>2024</v>
      </c>
      <c r="F639">
        <f t="shared" si="146"/>
        <v>29</v>
      </c>
      <c r="G639">
        <f t="shared" si="147"/>
        <v>3</v>
      </c>
      <c r="H639" s="4" t="str">
        <f t="shared" si="148"/>
        <v>N/A</v>
      </c>
      <c r="I639" s="4" t="s">
        <v>6</v>
      </c>
      <c r="J639" s="5">
        <v>99.94</v>
      </c>
    </row>
    <row r="640" spans="1:10" ht="13.2" x14ac:dyDescent="0.25">
      <c r="A640" s="3">
        <v>45380</v>
      </c>
      <c r="B640" s="4" t="s">
        <v>11</v>
      </c>
      <c r="C640" s="3" t="str">
        <f t="shared" si="144"/>
        <v>net sales</v>
      </c>
      <c r="D640" s="49">
        <v>9.99</v>
      </c>
      <c r="E640">
        <f t="shared" si="145"/>
        <v>2024</v>
      </c>
      <c r="F640">
        <f t="shared" si="146"/>
        <v>29</v>
      </c>
      <c r="G640">
        <f t="shared" si="147"/>
        <v>3</v>
      </c>
      <c r="H640" s="4" t="str">
        <f t="shared" si="148"/>
        <v>product 1</v>
      </c>
      <c r="I640" s="5">
        <v>31</v>
      </c>
      <c r="J640" s="5">
        <v>309.69</v>
      </c>
    </row>
    <row r="641" spans="1:10" ht="13.2" x14ac:dyDescent="0.25">
      <c r="A641" s="3">
        <v>45380</v>
      </c>
      <c r="B641" s="4" t="s">
        <v>12</v>
      </c>
      <c r="C641" s="3" t="str">
        <f t="shared" si="144"/>
        <v>net sales</v>
      </c>
      <c r="D641" s="49">
        <v>24.99</v>
      </c>
      <c r="E641">
        <f t="shared" si="145"/>
        <v>2024</v>
      </c>
      <c r="F641">
        <f t="shared" si="146"/>
        <v>29</v>
      </c>
      <c r="G641">
        <f t="shared" si="147"/>
        <v>3</v>
      </c>
      <c r="H641" s="4" t="str">
        <f t="shared" si="148"/>
        <v>product 2</v>
      </c>
      <c r="I641" s="5">
        <v>2</v>
      </c>
      <c r="J641" s="5">
        <v>49.98</v>
      </c>
    </row>
    <row r="642" spans="1:10" ht="13.2" x14ac:dyDescent="0.25">
      <c r="A642" s="3">
        <v>45380</v>
      </c>
      <c r="B642" s="4" t="s">
        <v>13</v>
      </c>
      <c r="C642" s="3" t="str">
        <f t="shared" ref="C642:C705" si="149">IFERROR(LEFT(B642, FIND(":", B642) -1),B642)</f>
        <v>net sales</v>
      </c>
      <c r="D642" s="49">
        <v>12.49</v>
      </c>
      <c r="E642">
        <f t="shared" ref="E642:E705" si="150">YEAR(A642)</f>
        <v>2024</v>
      </c>
      <c r="F642">
        <f t="shared" ref="F642:F705" si="151">DAY(A642)</f>
        <v>29</v>
      </c>
      <c r="G642">
        <f t="shared" ref="G642:G705" si="152">MONTH(A642)</f>
        <v>3</v>
      </c>
      <c r="H642" s="4" t="str">
        <f t="shared" si="148"/>
        <v>product 3</v>
      </c>
      <c r="I642" s="5">
        <v>63</v>
      </c>
      <c r="J642" s="5">
        <v>786.87</v>
      </c>
    </row>
    <row r="643" spans="1:10" ht="13.2" x14ac:dyDescent="0.25">
      <c r="A643" s="3">
        <v>45380</v>
      </c>
      <c r="B643" s="4" t="s">
        <v>15</v>
      </c>
      <c r="C643" s="3" t="str">
        <f t="shared" si="149"/>
        <v>payroll</v>
      </c>
      <c r="D643" s="50" t="s">
        <v>6</v>
      </c>
      <c r="E643">
        <f t="shared" si="150"/>
        <v>2024</v>
      </c>
      <c r="F643">
        <f t="shared" si="151"/>
        <v>29</v>
      </c>
      <c r="G643">
        <f t="shared" si="152"/>
        <v>3</v>
      </c>
      <c r="H643" s="4" t="str">
        <f t="shared" ref="H643:H706" si="153">IFERROR(RIGHT(B643, LEN(B643) - FIND(":", B643)),"N/A")</f>
        <v>N/A</v>
      </c>
      <c r="I643" s="4" t="s">
        <v>6</v>
      </c>
      <c r="J643" s="5">
        <v>1200</v>
      </c>
    </row>
    <row r="644" spans="1:10" ht="13.2" x14ac:dyDescent="0.25">
      <c r="A644" s="3">
        <v>45381</v>
      </c>
      <c r="B644" s="4" t="s">
        <v>7</v>
      </c>
      <c r="C644" s="3" t="str">
        <f t="shared" si="149"/>
        <v>cogs</v>
      </c>
      <c r="D644" s="49">
        <v>5.99</v>
      </c>
      <c r="E644">
        <f t="shared" si="150"/>
        <v>2024</v>
      </c>
      <c r="F644">
        <f t="shared" si="151"/>
        <v>30</v>
      </c>
      <c r="G644">
        <f t="shared" si="152"/>
        <v>3</v>
      </c>
      <c r="H644" s="4" t="str">
        <f t="shared" si="153"/>
        <v>product 1</v>
      </c>
      <c r="I644" s="5">
        <v>48</v>
      </c>
      <c r="J644" s="5">
        <v>287.52</v>
      </c>
    </row>
    <row r="645" spans="1:10" ht="13.2" x14ac:dyDescent="0.25">
      <c r="A645" s="3">
        <v>45381</v>
      </c>
      <c r="B645" s="4" t="s">
        <v>8</v>
      </c>
      <c r="C645" s="3" t="str">
        <f t="shared" si="149"/>
        <v>cogs</v>
      </c>
      <c r="D645" s="49">
        <v>16.989999999999998</v>
      </c>
      <c r="E645">
        <f t="shared" si="150"/>
        <v>2024</v>
      </c>
      <c r="F645">
        <f t="shared" si="151"/>
        <v>30</v>
      </c>
      <c r="G645">
        <f t="shared" si="152"/>
        <v>3</v>
      </c>
      <c r="H645" s="4" t="str">
        <f t="shared" si="153"/>
        <v>product 2</v>
      </c>
      <c r="I645" s="5">
        <v>3</v>
      </c>
      <c r="J645" s="5">
        <v>50.97</v>
      </c>
    </row>
    <row r="646" spans="1:10" ht="13.2" x14ac:dyDescent="0.25">
      <c r="A646" s="3">
        <v>45381</v>
      </c>
      <c r="B646" s="4" t="s">
        <v>9</v>
      </c>
      <c r="C646" s="3" t="str">
        <f t="shared" si="149"/>
        <v>cogs</v>
      </c>
      <c r="D646" s="49">
        <v>8.49</v>
      </c>
      <c r="E646">
        <f t="shared" si="150"/>
        <v>2024</v>
      </c>
      <c r="F646">
        <f t="shared" si="151"/>
        <v>30</v>
      </c>
      <c r="G646">
        <f t="shared" si="152"/>
        <v>3</v>
      </c>
      <c r="H646" s="4" t="str">
        <f t="shared" si="153"/>
        <v>product 3</v>
      </c>
      <c r="I646" s="5">
        <v>99</v>
      </c>
      <c r="J646" s="5">
        <v>840.51</v>
      </c>
    </row>
    <row r="647" spans="1:10" ht="13.2" x14ac:dyDescent="0.25">
      <c r="A647" s="3">
        <v>45381</v>
      </c>
      <c r="B647" s="4" t="s">
        <v>10</v>
      </c>
      <c r="C647" s="3" t="str">
        <f t="shared" si="149"/>
        <v>marketing</v>
      </c>
      <c r="D647" s="50" t="s">
        <v>6</v>
      </c>
      <c r="E647">
        <f t="shared" si="150"/>
        <v>2024</v>
      </c>
      <c r="F647">
        <f t="shared" si="151"/>
        <v>30</v>
      </c>
      <c r="G647">
        <f t="shared" si="152"/>
        <v>3</v>
      </c>
      <c r="H647" s="4" t="str">
        <f t="shared" si="153"/>
        <v>N/A</v>
      </c>
      <c r="I647" s="4" t="s">
        <v>6</v>
      </c>
      <c r="J647" s="5">
        <v>100.04</v>
      </c>
    </row>
    <row r="648" spans="1:10" ht="13.2" x14ac:dyDescent="0.25">
      <c r="A648" s="3">
        <v>45381</v>
      </c>
      <c r="B648" s="4" t="s">
        <v>11</v>
      </c>
      <c r="C648" s="3" t="str">
        <f t="shared" si="149"/>
        <v>net sales</v>
      </c>
      <c r="D648" s="49">
        <v>9.99</v>
      </c>
      <c r="E648">
        <f t="shared" si="150"/>
        <v>2024</v>
      </c>
      <c r="F648">
        <f t="shared" si="151"/>
        <v>30</v>
      </c>
      <c r="G648">
        <f t="shared" si="152"/>
        <v>3</v>
      </c>
      <c r="H648" s="4" t="str">
        <f t="shared" si="153"/>
        <v>product 1</v>
      </c>
      <c r="I648" s="5">
        <v>48</v>
      </c>
      <c r="J648" s="5">
        <v>479.52</v>
      </c>
    </row>
    <row r="649" spans="1:10" ht="13.2" x14ac:dyDescent="0.25">
      <c r="A649" s="3">
        <v>45381</v>
      </c>
      <c r="B649" s="4" t="s">
        <v>12</v>
      </c>
      <c r="C649" s="3" t="str">
        <f t="shared" si="149"/>
        <v>net sales</v>
      </c>
      <c r="D649" s="49">
        <v>24.99</v>
      </c>
      <c r="E649">
        <f t="shared" si="150"/>
        <v>2024</v>
      </c>
      <c r="F649">
        <f t="shared" si="151"/>
        <v>30</v>
      </c>
      <c r="G649">
        <f t="shared" si="152"/>
        <v>3</v>
      </c>
      <c r="H649" s="4" t="str">
        <f t="shared" si="153"/>
        <v>product 2</v>
      </c>
      <c r="I649" s="5">
        <v>3</v>
      </c>
      <c r="J649" s="5">
        <v>74.97</v>
      </c>
    </row>
    <row r="650" spans="1:10" ht="13.2" x14ac:dyDescent="0.25">
      <c r="A650" s="3">
        <v>45381</v>
      </c>
      <c r="B650" s="4" t="s">
        <v>13</v>
      </c>
      <c r="C650" s="3" t="str">
        <f t="shared" si="149"/>
        <v>net sales</v>
      </c>
      <c r="D650" s="49">
        <v>12.49</v>
      </c>
      <c r="E650">
        <f t="shared" si="150"/>
        <v>2024</v>
      </c>
      <c r="F650">
        <f t="shared" si="151"/>
        <v>30</v>
      </c>
      <c r="G650">
        <f t="shared" si="152"/>
        <v>3</v>
      </c>
      <c r="H650" s="4" t="str">
        <f t="shared" si="153"/>
        <v>product 3</v>
      </c>
      <c r="I650" s="5">
        <v>99</v>
      </c>
      <c r="J650" s="5">
        <v>1236.51</v>
      </c>
    </row>
    <row r="651" spans="1:10" ht="13.2" x14ac:dyDescent="0.25">
      <c r="A651" s="3">
        <v>45382</v>
      </c>
      <c r="B651" s="4" t="s">
        <v>7</v>
      </c>
      <c r="C651" s="3" t="str">
        <f t="shared" si="149"/>
        <v>cogs</v>
      </c>
      <c r="D651" s="49">
        <v>5.99</v>
      </c>
      <c r="E651">
        <f t="shared" si="150"/>
        <v>2024</v>
      </c>
      <c r="F651">
        <f t="shared" si="151"/>
        <v>31</v>
      </c>
      <c r="G651">
        <f t="shared" si="152"/>
        <v>3</v>
      </c>
      <c r="H651" s="4" t="str">
        <f t="shared" si="153"/>
        <v>product 1</v>
      </c>
      <c r="I651" s="5">
        <v>46</v>
      </c>
      <c r="J651" s="5">
        <v>275.54000000000002</v>
      </c>
    </row>
    <row r="652" spans="1:10" ht="13.2" x14ac:dyDescent="0.25">
      <c r="A652" s="3">
        <v>45382</v>
      </c>
      <c r="B652" s="4" t="s">
        <v>8</v>
      </c>
      <c r="C652" s="3" t="str">
        <f t="shared" si="149"/>
        <v>cogs</v>
      </c>
      <c r="D652" s="49">
        <v>16.989999999999998</v>
      </c>
      <c r="E652">
        <f t="shared" si="150"/>
        <v>2024</v>
      </c>
      <c r="F652">
        <f t="shared" si="151"/>
        <v>31</v>
      </c>
      <c r="G652">
        <f t="shared" si="152"/>
        <v>3</v>
      </c>
      <c r="H652" s="4" t="str">
        <f t="shared" si="153"/>
        <v>product 2</v>
      </c>
      <c r="I652" s="5">
        <v>8</v>
      </c>
      <c r="J652" s="5">
        <v>135.91999999999999</v>
      </c>
    </row>
    <row r="653" spans="1:10" ht="13.2" x14ac:dyDescent="0.25">
      <c r="A653" s="3">
        <v>45382</v>
      </c>
      <c r="B653" s="4" t="s">
        <v>9</v>
      </c>
      <c r="C653" s="3" t="str">
        <f t="shared" si="149"/>
        <v>cogs</v>
      </c>
      <c r="D653" s="49">
        <v>8.49</v>
      </c>
      <c r="E653">
        <f t="shared" si="150"/>
        <v>2024</v>
      </c>
      <c r="F653">
        <f t="shared" si="151"/>
        <v>31</v>
      </c>
      <c r="G653">
        <f t="shared" si="152"/>
        <v>3</v>
      </c>
      <c r="H653" s="4" t="str">
        <f t="shared" si="153"/>
        <v>product 3</v>
      </c>
      <c r="I653" s="5">
        <v>0</v>
      </c>
      <c r="J653" s="4">
        <v>0</v>
      </c>
    </row>
    <row r="654" spans="1:10" ht="13.2" x14ac:dyDescent="0.25">
      <c r="A654" s="3">
        <v>45382</v>
      </c>
      <c r="B654" s="4" t="s">
        <v>10</v>
      </c>
      <c r="C654" s="3" t="str">
        <f t="shared" si="149"/>
        <v>marketing</v>
      </c>
      <c r="D654" s="50" t="s">
        <v>6</v>
      </c>
      <c r="E654">
        <f t="shared" si="150"/>
        <v>2024</v>
      </c>
      <c r="F654">
        <f t="shared" si="151"/>
        <v>31</v>
      </c>
      <c r="G654">
        <f t="shared" si="152"/>
        <v>3</v>
      </c>
      <c r="H654" s="4" t="str">
        <f t="shared" si="153"/>
        <v>N/A</v>
      </c>
      <c r="I654" s="4" t="s">
        <v>6</v>
      </c>
      <c r="J654" s="5">
        <v>99.91</v>
      </c>
    </row>
    <row r="655" spans="1:10" ht="13.2" x14ac:dyDescent="0.25">
      <c r="A655" s="3">
        <v>45382</v>
      </c>
      <c r="B655" s="4" t="s">
        <v>11</v>
      </c>
      <c r="C655" s="3" t="str">
        <f t="shared" si="149"/>
        <v>net sales</v>
      </c>
      <c r="D655" s="49">
        <v>9.99</v>
      </c>
      <c r="E655">
        <f t="shared" si="150"/>
        <v>2024</v>
      </c>
      <c r="F655">
        <f t="shared" si="151"/>
        <v>31</v>
      </c>
      <c r="G655">
        <f t="shared" si="152"/>
        <v>3</v>
      </c>
      <c r="H655" s="4" t="str">
        <f t="shared" si="153"/>
        <v>product 1</v>
      </c>
      <c r="I655" s="5">
        <v>46</v>
      </c>
      <c r="J655" s="5">
        <v>459.54</v>
      </c>
    </row>
    <row r="656" spans="1:10" ht="13.2" x14ac:dyDescent="0.25">
      <c r="A656" s="3">
        <v>45382</v>
      </c>
      <c r="B656" s="4" t="s">
        <v>12</v>
      </c>
      <c r="C656" s="3" t="str">
        <f t="shared" si="149"/>
        <v>net sales</v>
      </c>
      <c r="D656" s="49">
        <v>24.99</v>
      </c>
      <c r="E656">
        <f t="shared" si="150"/>
        <v>2024</v>
      </c>
      <c r="F656">
        <f t="shared" si="151"/>
        <v>31</v>
      </c>
      <c r="G656">
        <f t="shared" si="152"/>
        <v>3</v>
      </c>
      <c r="H656" s="4" t="str">
        <f t="shared" si="153"/>
        <v>product 2</v>
      </c>
      <c r="I656" s="5">
        <v>8</v>
      </c>
      <c r="J656" s="5">
        <v>199.92</v>
      </c>
    </row>
    <row r="657" spans="1:10" ht="13.2" x14ac:dyDescent="0.25">
      <c r="A657" s="3">
        <v>45382</v>
      </c>
      <c r="B657" s="4" t="s">
        <v>13</v>
      </c>
      <c r="C657" s="3" t="str">
        <f t="shared" si="149"/>
        <v>net sales</v>
      </c>
      <c r="D657" s="49">
        <v>12.49</v>
      </c>
      <c r="E657">
        <f t="shared" si="150"/>
        <v>2024</v>
      </c>
      <c r="F657">
        <f t="shared" si="151"/>
        <v>31</v>
      </c>
      <c r="G657">
        <f t="shared" si="152"/>
        <v>3</v>
      </c>
      <c r="H657" s="4" t="str">
        <f t="shared" si="153"/>
        <v>product 3</v>
      </c>
      <c r="I657" s="5">
        <v>0</v>
      </c>
      <c r="J657" s="4">
        <v>0</v>
      </c>
    </row>
    <row r="658" spans="1:10" ht="13.2" x14ac:dyDescent="0.25">
      <c r="A658" s="3">
        <v>45383</v>
      </c>
      <c r="B658" s="4" t="s">
        <v>5</v>
      </c>
      <c r="C658" s="3" t="str">
        <f t="shared" si="149"/>
        <v>amortization</v>
      </c>
      <c r="D658" s="50" t="s">
        <v>6</v>
      </c>
      <c r="E658">
        <f t="shared" si="150"/>
        <v>2024</v>
      </c>
      <c r="F658">
        <f t="shared" si="151"/>
        <v>1</v>
      </c>
      <c r="G658">
        <f t="shared" si="152"/>
        <v>4</v>
      </c>
      <c r="H658" s="4" t="str">
        <f t="shared" si="153"/>
        <v>N/A</v>
      </c>
      <c r="I658" s="4" t="s">
        <v>6</v>
      </c>
      <c r="J658" s="5">
        <v>50</v>
      </c>
    </row>
    <row r="659" spans="1:10" ht="13.2" x14ac:dyDescent="0.25">
      <c r="A659" s="3">
        <v>45383</v>
      </c>
      <c r="B659" s="4" t="s">
        <v>7</v>
      </c>
      <c r="C659" s="3" t="str">
        <f t="shared" si="149"/>
        <v>cogs</v>
      </c>
      <c r="D659" s="49">
        <v>5.99</v>
      </c>
      <c r="E659">
        <f t="shared" si="150"/>
        <v>2024</v>
      </c>
      <c r="F659">
        <f t="shared" si="151"/>
        <v>1</v>
      </c>
      <c r="G659">
        <f t="shared" si="152"/>
        <v>4</v>
      </c>
      <c r="H659" s="4" t="str">
        <f t="shared" si="153"/>
        <v>product 1</v>
      </c>
      <c r="I659" s="5">
        <v>98</v>
      </c>
      <c r="J659" s="5">
        <v>587.02</v>
      </c>
    </row>
    <row r="660" spans="1:10" ht="13.2" x14ac:dyDescent="0.25">
      <c r="A660" s="3">
        <v>45383</v>
      </c>
      <c r="B660" s="4" t="s">
        <v>8</v>
      </c>
      <c r="C660" s="3" t="str">
        <f t="shared" si="149"/>
        <v>cogs</v>
      </c>
      <c r="D660" s="49">
        <v>16.989999999999998</v>
      </c>
      <c r="E660">
        <f t="shared" si="150"/>
        <v>2024</v>
      </c>
      <c r="F660">
        <f t="shared" si="151"/>
        <v>1</v>
      </c>
      <c r="G660">
        <f t="shared" si="152"/>
        <v>4</v>
      </c>
      <c r="H660" s="4" t="str">
        <f t="shared" si="153"/>
        <v>product 2</v>
      </c>
      <c r="I660" s="5">
        <v>2</v>
      </c>
      <c r="J660" s="5">
        <v>33.979999999999997</v>
      </c>
    </row>
    <row r="661" spans="1:10" ht="13.2" x14ac:dyDescent="0.25">
      <c r="A661" s="3">
        <v>45383</v>
      </c>
      <c r="B661" s="4" t="s">
        <v>9</v>
      </c>
      <c r="C661" s="3" t="str">
        <f t="shared" si="149"/>
        <v>cogs</v>
      </c>
      <c r="D661" s="49">
        <v>8.49</v>
      </c>
      <c r="E661">
        <f t="shared" si="150"/>
        <v>2024</v>
      </c>
      <c r="F661">
        <f t="shared" si="151"/>
        <v>1</v>
      </c>
      <c r="G661">
        <f t="shared" si="152"/>
        <v>4</v>
      </c>
      <c r="H661" s="4" t="str">
        <f t="shared" si="153"/>
        <v>product 3</v>
      </c>
      <c r="I661" s="5">
        <v>2</v>
      </c>
      <c r="J661" s="5">
        <v>16.98</v>
      </c>
    </row>
    <row r="662" spans="1:10" ht="13.2" x14ac:dyDescent="0.25">
      <c r="A662" s="3">
        <v>45383</v>
      </c>
      <c r="B662" s="4" t="s">
        <v>10</v>
      </c>
      <c r="C662" s="3" t="str">
        <f t="shared" si="149"/>
        <v>marketing</v>
      </c>
      <c r="D662" s="50" t="s">
        <v>6</v>
      </c>
      <c r="E662">
        <f t="shared" si="150"/>
        <v>2024</v>
      </c>
      <c r="F662">
        <f t="shared" si="151"/>
        <v>1</v>
      </c>
      <c r="G662">
        <f t="shared" si="152"/>
        <v>4</v>
      </c>
      <c r="H662" s="4" t="str">
        <f t="shared" si="153"/>
        <v>N/A</v>
      </c>
      <c r="I662" s="4" t="s">
        <v>6</v>
      </c>
      <c r="J662" s="5">
        <v>99.98</v>
      </c>
    </row>
    <row r="663" spans="1:10" ht="13.2" x14ac:dyDescent="0.25">
      <c r="A663" s="3">
        <v>45383</v>
      </c>
      <c r="B663" s="4" t="s">
        <v>11</v>
      </c>
      <c r="C663" s="3" t="str">
        <f t="shared" si="149"/>
        <v>net sales</v>
      </c>
      <c r="D663" s="49">
        <v>9.99</v>
      </c>
      <c r="E663">
        <f t="shared" si="150"/>
        <v>2024</v>
      </c>
      <c r="F663">
        <f t="shared" si="151"/>
        <v>1</v>
      </c>
      <c r="G663">
        <f t="shared" si="152"/>
        <v>4</v>
      </c>
      <c r="H663" s="4" t="str">
        <f t="shared" si="153"/>
        <v>product 1</v>
      </c>
      <c r="I663" s="5">
        <v>98</v>
      </c>
      <c r="J663" s="5">
        <v>979.02</v>
      </c>
    </row>
    <row r="664" spans="1:10" ht="13.2" x14ac:dyDescent="0.25">
      <c r="A664" s="3">
        <v>45383</v>
      </c>
      <c r="B664" s="4" t="s">
        <v>12</v>
      </c>
      <c r="C664" s="3" t="str">
        <f t="shared" si="149"/>
        <v>net sales</v>
      </c>
      <c r="D664" s="49">
        <v>24.99</v>
      </c>
      <c r="E664">
        <f t="shared" si="150"/>
        <v>2024</v>
      </c>
      <c r="F664">
        <f t="shared" si="151"/>
        <v>1</v>
      </c>
      <c r="G664">
        <f t="shared" si="152"/>
        <v>4</v>
      </c>
      <c r="H664" s="4" t="str">
        <f t="shared" si="153"/>
        <v>product 2</v>
      </c>
      <c r="I664" s="5">
        <v>2</v>
      </c>
      <c r="J664" s="5">
        <v>49.98</v>
      </c>
    </row>
    <row r="665" spans="1:10" ht="13.2" x14ac:dyDescent="0.25">
      <c r="A665" s="3">
        <v>45383</v>
      </c>
      <c r="B665" s="4" t="s">
        <v>13</v>
      </c>
      <c r="C665" s="3" t="str">
        <f t="shared" si="149"/>
        <v>net sales</v>
      </c>
      <c r="D665" s="49">
        <v>12.49</v>
      </c>
      <c r="E665">
        <f t="shared" si="150"/>
        <v>2024</v>
      </c>
      <c r="F665">
        <f t="shared" si="151"/>
        <v>1</v>
      </c>
      <c r="G665">
        <f t="shared" si="152"/>
        <v>4</v>
      </c>
      <c r="H665" s="4" t="str">
        <f t="shared" si="153"/>
        <v>product 3</v>
      </c>
      <c r="I665" s="5">
        <v>2</v>
      </c>
      <c r="J665" s="5">
        <v>24.98</v>
      </c>
    </row>
    <row r="666" spans="1:10" ht="13.2" x14ac:dyDescent="0.25">
      <c r="A666" s="3">
        <v>45383</v>
      </c>
      <c r="B666" s="4" t="s">
        <v>14</v>
      </c>
      <c r="C666" s="3" t="str">
        <f t="shared" si="149"/>
        <v>overhead</v>
      </c>
      <c r="D666" s="50" t="s">
        <v>6</v>
      </c>
      <c r="E666">
        <f t="shared" si="150"/>
        <v>2024</v>
      </c>
      <c r="F666">
        <f t="shared" si="151"/>
        <v>1</v>
      </c>
      <c r="G666">
        <f t="shared" si="152"/>
        <v>4</v>
      </c>
      <c r="H666" s="4" t="str">
        <f t="shared" si="153"/>
        <v>N/A</v>
      </c>
      <c r="I666" s="4" t="s">
        <v>6</v>
      </c>
      <c r="J666" s="5">
        <v>2000</v>
      </c>
    </row>
    <row r="667" spans="1:10" ht="13.2" x14ac:dyDescent="0.25">
      <c r="A667" s="3">
        <v>45384</v>
      </c>
      <c r="B667" s="4" t="s">
        <v>7</v>
      </c>
      <c r="C667" s="3" t="str">
        <f t="shared" si="149"/>
        <v>cogs</v>
      </c>
      <c r="D667" s="49">
        <v>5.99</v>
      </c>
      <c r="E667">
        <f t="shared" si="150"/>
        <v>2024</v>
      </c>
      <c r="F667">
        <f t="shared" si="151"/>
        <v>2</v>
      </c>
      <c r="G667">
        <f t="shared" si="152"/>
        <v>4</v>
      </c>
      <c r="H667" s="4" t="str">
        <f t="shared" si="153"/>
        <v>product 1</v>
      </c>
      <c r="I667" s="5">
        <v>76</v>
      </c>
      <c r="J667" s="5">
        <v>455.24</v>
      </c>
    </row>
    <row r="668" spans="1:10" ht="13.2" x14ac:dyDescent="0.25">
      <c r="A668" s="3">
        <v>45384</v>
      </c>
      <c r="B668" s="4" t="s">
        <v>8</v>
      </c>
      <c r="C668" s="3" t="str">
        <f t="shared" si="149"/>
        <v>cogs</v>
      </c>
      <c r="D668" s="49">
        <v>16.989999999999998</v>
      </c>
      <c r="E668">
        <f t="shared" si="150"/>
        <v>2024</v>
      </c>
      <c r="F668">
        <f t="shared" si="151"/>
        <v>2</v>
      </c>
      <c r="G668">
        <f t="shared" si="152"/>
        <v>4</v>
      </c>
      <c r="H668" s="4" t="str">
        <f t="shared" si="153"/>
        <v>product 2</v>
      </c>
      <c r="I668" s="5">
        <v>8</v>
      </c>
      <c r="J668" s="5">
        <v>135.91999999999999</v>
      </c>
    </row>
    <row r="669" spans="1:10" ht="13.2" x14ac:dyDescent="0.25">
      <c r="A669" s="3">
        <v>45384</v>
      </c>
      <c r="B669" s="4" t="s">
        <v>9</v>
      </c>
      <c r="C669" s="3" t="str">
        <f t="shared" si="149"/>
        <v>cogs</v>
      </c>
      <c r="D669" s="49">
        <v>8.49</v>
      </c>
      <c r="E669">
        <f t="shared" si="150"/>
        <v>2024</v>
      </c>
      <c r="F669">
        <f t="shared" si="151"/>
        <v>2</v>
      </c>
      <c r="G669">
        <f t="shared" si="152"/>
        <v>4</v>
      </c>
      <c r="H669" s="4" t="str">
        <f t="shared" si="153"/>
        <v>product 3</v>
      </c>
      <c r="I669" s="5">
        <v>177</v>
      </c>
      <c r="J669" s="5">
        <v>1502.73</v>
      </c>
    </row>
    <row r="670" spans="1:10" ht="13.2" x14ac:dyDescent="0.25">
      <c r="A670" s="3">
        <v>45384</v>
      </c>
      <c r="B670" s="4" t="s">
        <v>10</v>
      </c>
      <c r="C670" s="3" t="str">
        <f t="shared" si="149"/>
        <v>marketing</v>
      </c>
      <c r="D670" s="50" t="s">
        <v>6</v>
      </c>
      <c r="E670">
        <f t="shared" si="150"/>
        <v>2024</v>
      </c>
      <c r="F670">
        <f t="shared" si="151"/>
        <v>2</v>
      </c>
      <c r="G670">
        <f t="shared" si="152"/>
        <v>4</v>
      </c>
      <c r="H670" s="4" t="str">
        <f t="shared" si="153"/>
        <v>N/A</v>
      </c>
      <c r="I670" s="4" t="s">
        <v>6</v>
      </c>
      <c r="J670" s="5">
        <v>100.03</v>
      </c>
    </row>
    <row r="671" spans="1:10" ht="13.2" x14ac:dyDescent="0.25">
      <c r="A671" s="3">
        <v>45384</v>
      </c>
      <c r="B671" s="4" t="s">
        <v>11</v>
      </c>
      <c r="C671" s="3" t="str">
        <f t="shared" si="149"/>
        <v>net sales</v>
      </c>
      <c r="D671" s="49">
        <v>9.99</v>
      </c>
      <c r="E671">
        <f t="shared" si="150"/>
        <v>2024</v>
      </c>
      <c r="F671">
        <f t="shared" si="151"/>
        <v>2</v>
      </c>
      <c r="G671">
        <f t="shared" si="152"/>
        <v>4</v>
      </c>
      <c r="H671" s="4" t="str">
        <f t="shared" si="153"/>
        <v>product 1</v>
      </c>
      <c r="I671" s="5">
        <v>76</v>
      </c>
      <c r="J671" s="5">
        <v>759.24</v>
      </c>
    </row>
    <row r="672" spans="1:10" ht="13.2" x14ac:dyDescent="0.25">
      <c r="A672" s="3">
        <v>45384</v>
      </c>
      <c r="B672" s="4" t="s">
        <v>12</v>
      </c>
      <c r="C672" s="3" t="str">
        <f t="shared" si="149"/>
        <v>net sales</v>
      </c>
      <c r="D672" s="49">
        <v>24.99</v>
      </c>
      <c r="E672">
        <f t="shared" si="150"/>
        <v>2024</v>
      </c>
      <c r="F672">
        <f t="shared" si="151"/>
        <v>2</v>
      </c>
      <c r="G672">
        <f t="shared" si="152"/>
        <v>4</v>
      </c>
      <c r="H672" s="4" t="str">
        <f t="shared" si="153"/>
        <v>product 2</v>
      </c>
      <c r="I672" s="5">
        <v>8</v>
      </c>
      <c r="J672" s="5">
        <v>199.92</v>
      </c>
    </row>
    <row r="673" spans="1:10" ht="13.2" x14ac:dyDescent="0.25">
      <c r="A673" s="3">
        <v>45384</v>
      </c>
      <c r="B673" s="4" t="s">
        <v>13</v>
      </c>
      <c r="C673" s="3" t="str">
        <f t="shared" si="149"/>
        <v>net sales</v>
      </c>
      <c r="D673" s="49">
        <v>12.49</v>
      </c>
      <c r="E673">
        <f t="shared" si="150"/>
        <v>2024</v>
      </c>
      <c r="F673">
        <f t="shared" si="151"/>
        <v>2</v>
      </c>
      <c r="G673">
        <f t="shared" si="152"/>
        <v>4</v>
      </c>
      <c r="H673" s="4" t="str">
        <f t="shared" si="153"/>
        <v>product 3</v>
      </c>
      <c r="I673" s="5">
        <v>177</v>
      </c>
      <c r="J673" s="5">
        <v>2210.73</v>
      </c>
    </row>
    <row r="674" spans="1:10" ht="13.2" x14ac:dyDescent="0.25">
      <c r="A674" s="3">
        <v>45385</v>
      </c>
      <c r="B674" s="4" t="s">
        <v>7</v>
      </c>
      <c r="C674" s="3" t="str">
        <f t="shared" si="149"/>
        <v>cogs</v>
      </c>
      <c r="D674" s="49">
        <v>5.99</v>
      </c>
      <c r="E674">
        <f t="shared" si="150"/>
        <v>2024</v>
      </c>
      <c r="F674">
        <f t="shared" si="151"/>
        <v>3</v>
      </c>
      <c r="G674">
        <f t="shared" si="152"/>
        <v>4</v>
      </c>
      <c r="H674" s="4" t="str">
        <f t="shared" si="153"/>
        <v>product 1</v>
      </c>
      <c r="I674" s="5">
        <v>51</v>
      </c>
      <c r="J674" s="5">
        <v>305.49</v>
      </c>
    </row>
    <row r="675" spans="1:10" ht="13.2" x14ac:dyDescent="0.25">
      <c r="A675" s="3">
        <v>45385</v>
      </c>
      <c r="B675" s="4" t="s">
        <v>8</v>
      </c>
      <c r="C675" s="3" t="str">
        <f t="shared" si="149"/>
        <v>cogs</v>
      </c>
      <c r="D675" s="49">
        <v>16.989999999999998</v>
      </c>
      <c r="E675">
        <f t="shared" si="150"/>
        <v>2024</v>
      </c>
      <c r="F675">
        <f t="shared" si="151"/>
        <v>3</v>
      </c>
      <c r="G675">
        <f t="shared" si="152"/>
        <v>4</v>
      </c>
      <c r="H675" s="4" t="str">
        <f t="shared" si="153"/>
        <v>product 2</v>
      </c>
      <c r="I675" s="5">
        <v>9</v>
      </c>
      <c r="J675" s="5">
        <v>152.91</v>
      </c>
    </row>
    <row r="676" spans="1:10" ht="13.2" x14ac:dyDescent="0.25">
      <c r="A676" s="3">
        <v>45385</v>
      </c>
      <c r="B676" s="4" t="s">
        <v>9</v>
      </c>
      <c r="C676" s="3" t="str">
        <f t="shared" si="149"/>
        <v>cogs</v>
      </c>
      <c r="D676" s="49">
        <v>8.49</v>
      </c>
      <c r="E676">
        <f t="shared" si="150"/>
        <v>2024</v>
      </c>
      <c r="F676">
        <f t="shared" si="151"/>
        <v>3</v>
      </c>
      <c r="G676">
        <f t="shared" si="152"/>
        <v>4</v>
      </c>
      <c r="H676" s="4" t="str">
        <f t="shared" si="153"/>
        <v>product 3</v>
      </c>
      <c r="I676" s="5">
        <v>86</v>
      </c>
      <c r="J676" s="5">
        <v>730.14</v>
      </c>
    </row>
    <row r="677" spans="1:10" ht="13.2" x14ac:dyDescent="0.25">
      <c r="A677" s="3">
        <v>45385</v>
      </c>
      <c r="B677" s="4" t="s">
        <v>10</v>
      </c>
      <c r="C677" s="3" t="str">
        <f t="shared" si="149"/>
        <v>marketing</v>
      </c>
      <c r="D677" s="50" t="s">
        <v>6</v>
      </c>
      <c r="E677">
        <f t="shared" si="150"/>
        <v>2024</v>
      </c>
      <c r="F677">
        <f t="shared" si="151"/>
        <v>3</v>
      </c>
      <c r="G677">
        <f t="shared" si="152"/>
        <v>4</v>
      </c>
      <c r="H677" s="4" t="str">
        <f t="shared" si="153"/>
        <v>N/A</v>
      </c>
      <c r="I677" s="4" t="s">
        <v>6</v>
      </c>
      <c r="J677" s="5">
        <v>100.02</v>
      </c>
    </row>
    <row r="678" spans="1:10" ht="13.2" x14ac:dyDescent="0.25">
      <c r="A678" s="3">
        <v>45385</v>
      </c>
      <c r="B678" s="4" t="s">
        <v>11</v>
      </c>
      <c r="C678" s="3" t="str">
        <f t="shared" si="149"/>
        <v>net sales</v>
      </c>
      <c r="D678" s="49">
        <v>9.99</v>
      </c>
      <c r="E678">
        <f t="shared" si="150"/>
        <v>2024</v>
      </c>
      <c r="F678">
        <f t="shared" si="151"/>
        <v>3</v>
      </c>
      <c r="G678">
        <f t="shared" si="152"/>
        <v>4</v>
      </c>
      <c r="H678" s="4" t="str">
        <f t="shared" si="153"/>
        <v>product 1</v>
      </c>
      <c r="I678" s="5">
        <v>51</v>
      </c>
      <c r="J678" s="5">
        <v>509.49</v>
      </c>
    </row>
    <row r="679" spans="1:10" ht="13.2" x14ac:dyDescent="0.25">
      <c r="A679" s="3">
        <v>45385</v>
      </c>
      <c r="B679" s="4" t="s">
        <v>12</v>
      </c>
      <c r="C679" s="3" t="str">
        <f t="shared" si="149"/>
        <v>net sales</v>
      </c>
      <c r="D679" s="49">
        <v>24.99</v>
      </c>
      <c r="E679">
        <f t="shared" si="150"/>
        <v>2024</v>
      </c>
      <c r="F679">
        <f t="shared" si="151"/>
        <v>3</v>
      </c>
      <c r="G679">
        <f t="shared" si="152"/>
        <v>4</v>
      </c>
      <c r="H679" s="4" t="str">
        <f t="shared" si="153"/>
        <v>product 2</v>
      </c>
      <c r="I679" s="5">
        <v>9</v>
      </c>
      <c r="J679" s="5">
        <v>224.91</v>
      </c>
    </row>
    <row r="680" spans="1:10" ht="13.2" x14ac:dyDescent="0.25">
      <c r="A680" s="3">
        <v>45385</v>
      </c>
      <c r="B680" s="4" t="s">
        <v>13</v>
      </c>
      <c r="C680" s="3" t="str">
        <f t="shared" si="149"/>
        <v>net sales</v>
      </c>
      <c r="D680" s="49">
        <v>12.49</v>
      </c>
      <c r="E680">
        <f t="shared" si="150"/>
        <v>2024</v>
      </c>
      <c r="F680">
        <f t="shared" si="151"/>
        <v>3</v>
      </c>
      <c r="G680">
        <f t="shared" si="152"/>
        <v>4</v>
      </c>
      <c r="H680" s="4" t="str">
        <f t="shared" si="153"/>
        <v>product 3</v>
      </c>
      <c r="I680" s="5">
        <v>86</v>
      </c>
      <c r="J680" s="5">
        <v>1074.1400000000001</v>
      </c>
    </row>
    <row r="681" spans="1:10" ht="13.2" x14ac:dyDescent="0.25">
      <c r="A681" s="3">
        <v>45386</v>
      </c>
      <c r="B681" s="4" t="s">
        <v>7</v>
      </c>
      <c r="C681" s="3" t="str">
        <f t="shared" si="149"/>
        <v>cogs</v>
      </c>
      <c r="D681" s="49">
        <v>5.99</v>
      </c>
      <c r="E681">
        <f t="shared" si="150"/>
        <v>2024</v>
      </c>
      <c r="F681">
        <f t="shared" si="151"/>
        <v>4</v>
      </c>
      <c r="G681">
        <f t="shared" si="152"/>
        <v>4</v>
      </c>
      <c r="H681" s="4" t="str">
        <f t="shared" si="153"/>
        <v>product 1</v>
      </c>
      <c r="I681" s="5">
        <v>95</v>
      </c>
      <c r="J681" s="5">
        <v>569.05000000000007</v>
      </c>
    </row>
    <row r="682" spans="1:10" ht="13.2" x14ac:dyDescent="0.25">
      <c r="A682" s="3">
        <v>45386</v>
      </c>
      <c r="B682" s="4" t="s">
        <v>8</v>
      </c>
      <c r="C682" s="3" t="str">
        <f t="shared" si="149"/>
        <v>cogs</v>
      </c>
      <c r="D682" s="49">
        <v>16.989999999999998</v>
      </c>
      <c r="E682">
        <f t="shared" si="150"/>
        <v>2024</v>
      </c>
      <c r="F682">
        <f t="shared" si="151"/>
        <v>4</v>
      </c>
      <c r="G682">
        <f t="shared" si="152"/>
        <v>4</v>
      </c>
      <c r="H682" s="4" t="str">
        <f t="shared" si="153"/>
        <v>product 2</v>
      </c>
      <c r="I682" s="5">
        <v>1</v>
      </c>
      <c r="J682" s="5">
        <v>16.989999999999998</v>
      </c>
    </row>
    <row r="683" spans="1:10" ht="13.2" x14ac:dyDescent="0.25">
      <c r="A683" s="3">
        <v>45386</v>
      </c>
      <c r="B683" s="4" t="s">
        <v>9</v>
      </c>
      <c r="C683" s="3" t="str">
        <f t="shared" si="149"/>
        <v>cogs</v>
      </c>
      <c r="D683" s="49">
        <v>8.49</v>
      </c>
      <c r="E683">
        <f t="shared" si="150"/>
        <v>2024</v>
      </c>
      <c r="F683">
        <f t="shared" si="151"/>
        <v>4</v>
      </c>
      <c r="G683">
        <f t="shared" si="152"/>
        <v>4</v>
      </c>
      <c r="H683" s="4" t="str">
        <f t="shared" si="153"/>
        <v>product 3</v>
      </c>
      <c r="I683" s="5">
        <v>37</v>
      </c>
      <c r="J683" s="5">
        <v>314.13</v>
      </c>
    </row>
    <row r="684" spans="1:10" ht="13.2" x14ac:dyDescent="0.25">
      <c r="A684" s="3">
        <v>45386</v>
      </c>
      <c r="B684" s="4" t="s">
        <v>10</v>
      </c>
      <c r="C684" s="3" t="str">
        <f t="shared" si="149"/>
        <v>marketing</v>
      </c>
      <c r="D684" s="50" t="s">
        <v>6</v>
      </c>
      <c r="E684">
        <f t="shared" si="150"/>
        <v>2024</v>
      </c>
      <c r="F684">
        <f t="shared" si="151"/>
        <v>4</v>
      </c>
      <c r="G684">
        <f t="shared" si="152"/>
        <v>4</v>
      </c>
      <c r="H684" s="4" t="str">
        <f t="shared" si="153"/>
        <v>N/A</v>
      </c>
      <c r="I684" s="4" t="s">
        <v>6</v>
      </c>
      <c r="J684" s="5">
        <v>100.02</v>
      </c>
    </row>
    <row r="685" spans="1:10" ht="13.2" x14ac:dyDescent="0.25">
      <c r="A685" s="3">
        <v>45386</v>
      </c>
      <c r="B685" s="4" t="s">
        <v>11</v>
      </c>
      <c r="C685" s="3" t="str">
        <f t="shared" si="149"/>
        <v>net sales</v>
      </c>
      <c r="D685" s="49">
        <v>9.99</v>
      </c>
      <c r="E685">
        <f t="shared" si="150"/>
        <v>2024</v>
      </c>
      <c r="F685">
        <f t="shared" si="151"/>
        <v>4</v>
      </c>
      <c r="G685">
        <f t="shared" si="152"/>
        <v>4</v>
      </c>
      <c r="H685" s="4" t="str">
        <f t="shared" si="153"/>
        <v>product 1</v>
      </c>
      <c r="I685" s="5">
        <v>95</v>
      </c>
      <c r="J685" s="5">
        <v>949.05000000000007</v>
      </c>
    </row>
    <row r="686" spans="1:10" ht="13.2" x14ac:dyDescent="0.25">
      <c r="A686" s="3">
        <v>45386</v>
      </c>
      <c r="B686" s="4" t="s">
        <v>12</v>
      </c>
      <c r="C686" s="3" t="str">
        <f t="shared" si="149"/>
        <v>net sales</v>
      </c>
      <c r="D686" s="49">
        <v>24.99</v>
      </c>
      <c r="E686">
        <f t="shared" si="150"/>
        <v>2024</v>
      </c>
      <c r="F686">
        <f t="shared" si="151"/>
        <v>4</v>
      </c>
      <c r="G686">
        <f t="shared" si="152"/>
        <v>4</v>
      </c>
      <c r="H686" s="4" t="str">
        <f t="shared" si="153"/>
        <v>product 2</v>
      </c>
      <c r="I686" s="5">
        <v>1</v>
      </c>
      <c r="J686" s="5">
        <v>24.99</v>
      </c>
    </row>
    <row r="687" spans="1:10" ht="13.2" x14ac:dyDescent="0.25">
      <c r="A687" s="3">
        <v>45386</v>
      </c>
      <c r="B687" s="4" t="s">
        <v>13</v>
      </c>
      <c r="C687" s="3" t="str">
        <f t="shared" si="149"/>
        <v>net sales</v>
      </c>
      <c r="D687" s="49">
        <v>12.49</v>
      </c>
      <c r="E687">
        <f t="shared" si="150"/>
        <v>2024</v>
      </c>
      <c r="F687">
        <f t="shared" si="151"/>
        <v>4</v>
      </c>
      <c r="G687">
        <f t="shared" si="152"/>
        <v>4</v>
      </c>
      <c r="H687" s="4" t="str">
        <f t="shared" si="153"/>
        <v>product 3</v>
      </c>
      <c r="I687" s="5">
        <v>37</v>
      </c>
      <c r="J687" s="5">
        <v>462.13</v>
      </c>
    </row>
    <row r="688" spans="1:10" ht="13.2" x14ac:dyDescent="0.25">
      <c r="A688" s="3">
        <v>45387</v>
      </c>
      <c r="B688" s="4" t="s">
        <v>7</v>
      </c>
      <c r="C688" s="3" t="str">
        <f t="shared" si="149"/>
        <v>cogs</v>
      </c>
      <c r="D688" s="49">
        <v>5.99</v>
      </c>
      <c r="E688">
        <f t="shared" si="150"/>
        <v>2024</v>
      </c>
      <c r="F688">
        <f t="shared" si="151"/>
        <v>5</v>
      </c>
      <c r="G688">
        <f t="shared" si="152"/>
        <v>4</v>
      </c>
      <c r="H688" s="4" t="str">
        <f t="shared" si="153"/>
        <v>product 1</v>
      </c>
      <c r="I688" s="5">
        <v>22</v>
      </c>
      <c r="J688" s="5">
        <v>131.78</v>
      </c>
    </row>
    <row r="689" spans="1:10" ht="13.2" x14ac:dyDescent="0.25">
      <c r="A689" s="3">
        <v>45387</v>
      </c>
      <c r="B689" s="4" t="s">
        <v>8</v>
      </c>
      <c r="C689" s="3" t="str">
        <f t="shared" si="149"/>
        <v>cogs</v>
      </c>
      <c r="D689" s="49">
        <v>16.989999999999998</v>
      </c>
      <c r="E689">
        <f t="shared" si="150"/>
        <v>2024</v>
      </c>
      <c r="F689">
        <f t="shared" si="151"/>
        <v>5</v>
      </c>
      <c r="G689">
        <f t="shared" si="152"/>
        <v>4</v>
      </c>
      <c r="H689" s="4" t="str">
        <f t="shared" si="153"/>
        <v>product 2</v>
      </c>
      <c r="I689" s="5">
        <v>4</v>
      </c>
      <c r="J689" s="5">
        <v>67.959999999999994</v>
      </c>
    </row>
    <row r="690" spans="1:10" ht="13.2" x14ac:dyDescent="0.25">
      <c r="A690" s="3">
        <v>45387</v>
      </c>
      <c r="B690" s="4" t="s">
        <v>9</v>
      </c>
      <c r="C690" s="3" t="str">
        <f t="shared" si="149"/>
        <v>cogs</v>
      </c>
      <c r="D690" s="49">
        <v>8.49</v>
      </c>
      <c r="E690">
        <f t="shared" si="150"/>
        <v>2024</v>
      </c>
      <c r="F690">
        <f t="shared" si="151"/>
        <v>5</v>
      </c>
      <c r="G690">
        <f t="shared" si="152"/>
        <v>4</v>
      </c>
      <c r="H690" s="4" t="str">
        <f t="shared" si="153"/>
        <v>product 3</v>
      </c>
      <c r="I690" s="5">
        <v>241</v>
      </c>
      <c r="J690" s="5">
        <v>2046.0900000000001</v>
      </c>
    </row>
    <row r="691" spans="1:10" ht="13.2" x14ac:dyDescent="0.25">
      <c r="A691" s="3">
        <v>45387</v>
      </c>
      <c r="B691" s="4" t="s">
        <v>10</v>
      </c>
      <c r="C691" s="3" t="str">
        <f t="shared" si="149"/>
        <v>marketing</v>
      </c>
      <c r="D691" s="50" t="s">
        <v>6</v>
      </c>
      <c r="E691">
        <f t="shared" si="150"/>
        <v>2024</v>
      </c>
      <c r="F691">
        <f t="shared" si="151"/>
        <v>5</v>
      </c>
      <c r="G691">
        <f t="shared" si="152"/>
        <v>4</v>
      </c>
      <c r="H691" s="4" t="str">
        <f t="shared" si="153"/>
        <v>N/A</v>
      </c>
      <c r="I691" s="4" t="s">
        <v>6</v>
      </c>
      <c r="J691" s="5">
        <v>99.98</v>
      </c>
    </row>
    <row r="692" spans="1:10" ht="13.2" x14ac:dyDescent="0.25">
      <c r="A692" s="3">
        <v>45387</v>
      </c>
      <c r="B692" s="4" t="s">
        <v>11</v>
      </c>
      <c r="C692" s="3" t="str">
        <f t="shared" si="149"/>
        <v>net sales</v>
      </c>
      <c r="D692" s="49">
        <v>9.99</v>
      </c>
      <c r="E692">
        <f t="shared" si="150"/>
        <v>2024</v>
      </c>
      <c r="F692">
        <f t="shared" si="151"/>
        <v>5</v>
      </c>
      <c r="G692">
        <f t="shared" si="152"/>
        <v>4</v>
      </c>
      <c r="H692" s="4" t="str">
        <f t="shared" si="153"/>
        <v>product 1</v>
      </c>
      <c r="I692" s="5">
        <v>22</v>
      </c>
      <c r="J692" s="5">
        <v>219.78</v>
      </c>
    </row>
    <row r="693" spans="1:10" ht="13.2" x14ac:dyDescent="0.25">
      <c r="A693" s="3">
        <v>45387</v>
      </c>
      <c r="B693" s="4" t="s">
        <v>12</v>
      </c>
      <c r="C693" s="3" t="str">
        <f t="shared" si="149"/>
        <v>net sales</v>
      </c>
      <c r="D693" s="49">
        <v>24.99</v>
      </c>
      <c r="E693">
        <f t="shared" si="150"/>
        <v>2024</v>
      </c>
      <c r="F693">
        <f t="shared" si="151"/>
        <v>5</v>
      </c>
      <c r="G693">
        <f t="shared" si="152"/>
        <v>4</v>
      </c>
      <c r="H693" s="4" t="str">
        <f t="shared" si="153"/>
        <v>product 2</v>
      </c>
      <c r="I693" s="5">
        <v>4</v>
      </c>
      <c r="J693" s="5">
        <v>99.96</v>
      </c>
    </row>
    <row r="694" spans="1:10" ht="13.2" x14ac:dyDescent="0.25">
      <c r="A694" s="3">
        <v>45387</v>
      </c>
      <c r="B694" s="4" t="s">
        <v>13</v>
      </c>
      <c r="C694" s="3" t="str">
        <f t="shared" si="149"/>
        <v>net sales</v>
      </c>
      <c r="D694" s="49">
        <v>12.49</v>
      </c>
      <c r="E694">
        <f t="shared" si="150"/>
        <v>2024</v>
      </c>
      <c r="F694">
        <f t="shared" si="151"/>
        <v>5</v>
      </c>
      <c r="G694">
        <f t="shared" si="152"/>
        <v>4</v>
      </c>
      <c r="H694" s="4" t="str">
        <f t="shared" si="153"/>
        <v>product 3</v>
      </c>
      <c r="I694" s="5">
        <v>241</v>
      </c>
      <c r="J694" s="5">
        <v>3010.09</v>
      </c>
    </row>
    <row r="695" spans="1:10" ht="13.2" x14ac:dyDescent="0.25">
      <c r="A695" s="3">
        <v>45388</v>
      </c>
      <c r="B695" s="4" t="s">
        <v>7</v>
      </c>
      <c r="C695" s="3" t="str">
        <f t="shared" si="149"/>
        <v>cogs</v>
      </c>
      <c r="D695" s="49">
        <v>5.99</v>
      </c>
      <c r="E695">
        <f t="shared" si="150"/>
        <v>2024</v>
      </c>
      <c r="F695">
        <f t="shared" si="151"/>
        <v>6</v>
      </c>
      <c r="G695">
        <f t="shared" si="152"/>
        <v>4</v>
      </c>
      <c r="H695" s="4" t="str">
        <f t="shared" si="153"/>
        <v>product 1</v>
      </c>
      <c r="I695" s="5">
        <v>19</v>
      </c>
      <c r="J695" s="5">
        <v>113.81</v>
      </c>
    </row>
    <row r="696" spans="1:10" ht="13.2" x14ac:dyDescent="0.25">
      <c r="A696" s="3">
        <v>45388</v>
      </c>
      <c r="B696" s="4" t="s">
        <v>8</v>
      </c>
      <c r="C696" s="3" t="str">
        <f t="shared" si="149"/>
        <v>cogs</v>
      </c>
      <c r="D696" s="49">
        <v>16.989999999999998</v>
      </c>
      <c r="E696">
        <f t="shared" si="150"/>
        <v>2024</v>
      </c>
      <c r="F696">
        <f t="shared" si="151"/>
        <v>6</v>
      </c>
      <c r="G696">
        <f t="shared" si="152"/>
        <v>4</v>
      </c>
      <c r="H696" s="4" t="str">
        <f t="shared" si="153"/>
        <v>product 2</v>
      </c>
      <c r="I696" s="5">
        <v>8</v>
      </c>
      <c r="J696" s="5">
        <v>135.91999999999999</v>
      </c>
    </row>
    <row r="697" spans="1:10" ht="13.2" x14ac:dyDescent="0.25">
      <c r="A697" s="3">
        <v>45388</v>
      </c>
      <c r="B697" s="4" t="s">
        <v>9</v>
      </c>
      <c r="C697" s="3" t="str">
        <f t="shared" si="149"/>
        <v>cogs</v>
      </c>
      <c r="D697" s="49">
        <v>8.49</v>
      </c>
      <c r="E697">
        <f t="shared" si="150"/>
        <v>2024</v>
      </c>
      <c r="F697">
        <f t="shared" si="151"/>
        <v>6</v>
      </c>
      <c r="G697">
        <f t="shared" si="152"/>
        <v>4</v>
      </c>
      <c r="H697" s="4" t="str">
        <f t="shared" si="153"/>
        <v>product 3</v>
      </c>
      <c r="I697" s="5">
        <v>66</v>
      </c>
      <c r="J697" s="5">
        <v>560.34</v>
      </c>
    </row>
    <row r="698" spans="1:10" ht="13.2" x14ac:dyDescent="0.25">
      <c r="A698" s="3">
        <v>45388</v>
      </c>
      <c r="B698" s="4" t="s">
        <v>10</v>
      </c>
      <c r="C698" s="3" t="str">
        <f t="shared" si="149"/>
        <v>marketing</v>
      </c>
      <c r="D698" s="50" t="s">
        <v>6</v>
      </c>
      <c r="E698">
        <f t="shared" si="150"/>
        <v>2024</v>
      </c>
      <c r="F698">
        <f t="shared" si="151"/>
        <v>6</v>
      </c>
      <c r="G698">
        <f t="shared" si="152"/>
        <v>4</v>
      </c>
      <c r="H698" s="4" t="str">
        <f t="shared" si="153"/>
        <v>N/A</v>
      </c>
      <c r="I698" s="4" t="s">
        <v>6</v>
      </c>
      <c r="J698" s="5">
        <v>99.990000000000009</v>
      </c>
    </row>
    <row r="699" spans="1:10" ht="13.2" x14ac:dyDescent="0.25">
      <c r="A699" s="3">
        <v>45388</v>
      </c>
      <c r="B699" s="4" t="s">
        <v>11</v>
      </c>
      <c r="C699" s="3" t="str">
        <f t="shared" si="149"/>
        <v>net sales</v>
      </c>
      <c r="D699" s="49">
        <v>9.99</v>
      </c>
      <c r="E699">
        <f t="shared" si="150"/>
        <v>2024</v>
      </c>
      <c r="F699">
        <f t="shared" si="151"/>
        <v>6</v>
      </c>
      <c r="G699">
        <f t="shared" si="152"/>
        <v>4</v>
      </c>
      <c r="H699" s="4" t="str">
        <f t="shared" si="153"/>
        <v>product 1</v>
      </c>
      <c r="I699" s="5">
        <v>19</v>
      </c>
      <c r="J699" s="5">
        <v>189.81</v>
      </c>
    </row>
    <row r="700" spans="1:10" ht="13.2" x14ac:dyDescent="0.25">
      <c r="A700" s="3">
        <v>45388</v>
      </c>
      <c r="B700" s="4" t="s">
        <v>12</v>
      </c>
      <c r="C700" s="3" t="str">
        <f t="shared" si="149"/>
        <v>net sales</v>
      </c>
      <c r="D700" s="49">
        <v>24.99</v>
      </c>
      <c r="E700">
        <f t="shared" si="150"/>
        <v>2024</v>
      </c>
      <c r="F700">
        <f t="shared" si="151"/>
        <v>6</v>
      </c>
      <c r="G700">
        <f t="shared" si="152"/>
        <v>4</v>
      </c>
      <c r="H700" s="4" t="str">
        <f t="shared" si="153"/>
        <v>product 2</v>
      </c>
      <c r="I700" s="5">
        <v>8</v>
      </c>
      <c r="J700" s="5">
        <v>199.92</v>
      </c>
    </row>
    <row r="701" spans="1:10" ht="13.2" x14ac:dyDescent="0.25">
      <c r="A701" s="3">
        <v>45388</v>
      </c>
      <c r="B701" s="4" t="s">
        <v>13</v>
      </c>
      <c r="C701" s="3" t="str">
        <f t="shared" si="149"/>
        <v>net sales</v>
      </c>
      <c r="D701" s="49">
        <v>12.49</v>
      </c>
      <c r="E701">
        <f t="shared" si="150"/>
        <v>2024</v>
      </c>
      <c r="F701">
        <f t="shared" si="151"/>
        <v>6</v>
      </c>
      <c r="G701">
        <f t="shared" si="152"/>
        <v>4</v>
      </c>
      <c r="H701" s="4" t="str">
        <f t="shared" si="153"/>
        <v>product 3</v>
      </c>
      <c r="I701" s="5">
        <v>66</v>
      </c>
      <c r="J701" s="5">
        <v>824.34</v>
      </c>
    </row>
    <row r="702" spans="1:10" ht="13.2" x14ac:dyDescent="0.25">
      <c r="A702" s="3">
        <v>45389</v>
      </c>
      <c r="B702" s="4" t="s">
        <v>7</v>
      </c>
      <c r="C702" s="3" t="str">
        <f t="shared" si="149"/>
        <v>cogs</v>
      </c>
      <c r="D702" s="49">
        <v>5.99</v>
      </c>
      <c r="E702">
        <f t="shared" si="150"/>
        <v>2024</v>
      </c>
      <c r="F702">
        <f t="shared" si="151"/>
        <v>7</v>
      </c>
      <c r="G702">
        <f t="shared" si="152"/>
        <v>4</v>
      </c>
      <c r="H702" s="4" t="str">
        <f t="shared" si="153"/>
        <v>product 1</v>
      </c>
      <c r="I702" s="5">
        <v>8</v>
      </c>
      <c r="J702" s="5">
        <v>47.92</v>
      </c>
    </row>
    <row r="703" spans="1:10" ht="13.2" x14ac:dyDescent="0.25">
      <c r="A703" s="3">
        <v>45389</v>
      </c>
      <c r="B703" s="4" t="s">
        <v>8</v>
      </c>
      <c r="C703" s="3" t="str">
        <f t="shared" si="149"/>
        <v>cogs</v>
      </c>
      <c r="D703" s="49">
        <v>16.989999999999998</v>
      </c>
      <c r="E703">
        <f t="shared" si="150"/>
        <v>2024</v>
      </c>
      <c r="F703">
        <f t="shared" si="151"/>
        <v>7</v>
      </c>
      <c r="G703">
        <f t="shared" si="152"/>
        <v>4</v>
      </c>
      <c r="H703" s="4" t="str">
        <f t="shared" si="153"/>
        <v>product 2</v>
      </c>
      <c r="I703" s="5">
        <v>3</v>
      </c>
      <c r="J703" s="5">
        <v>50.97</v>
      </c>
    </row>
    <row r="704" spans="1:10" ht="13.2" x14ac:dyDescent="0.25">
      <c r="A704" s="3">
        <v>45389</v>
      </c>
      <c r="B704" s="4" t="s">
        <v>9</v>
      </c>
      <c r="C704" s="3" t="str">
        <f t="shared" si="149"/>
        <v>cogs</v>
      </c>
      <c r="D704" s="49">
        <v>8.49</v>
      </c>
      <c r="E704">
        <f t="shared" si="150"/>
        <v>2024</v>
      </c>
      <c r="F704">
        <f t="shared" si="151"/>
        <v>7</v>
      </c>
      <c r="G704">
        <f t="shared" si="152"/>
        <v>4</v>
      </c>
      <c r="H704" s="4" t="str">
        <f t="shared" si="153"/>
        <v>product 3</v>
      </c>
      <c r="I704" s="5">
        <v>184</v>
      </c>
      <c r="J704" s="5">
        <v>1562.16</v>
      </c>
    </row>
    <row r="705" spans="1:10" ht="13.2" x14ac:dyDescent="0.25">
      <c r="A705" s="3">
        <v>45389</v>
      </c>
      <c r="B705" s="4" t="s">
        <v>10</v>
      </c>
      <c r="C705" s="3" t="str">
        <f t="shared" si="149"/>
        <v>marketing</v>
      </c>
      <c r="D705" s="50" t="s">
        <v>6</v>
      </c>
      <c r="E705">
        <f t="shared" si="150"/>
        <v>2024</v>
      </c>
      <c r="F705">
        <f t="shared" si="151"/>
        <v>7</v>
      </c>
      <c r="G705">
        <f t="shared" si="152"/>
        <v>4</v>
      </c>
      <c r="H705" s="4" t="str">
        <f t="shared" si="153"/>
        <v>N/A</v>
      </c>
      <c r="I705" s="4" t="s">
        <v>6</v>
      </c>
      <c r="J705" s="5">
        <v>99.97</v>
      </c>
    </row>
    <row r="706" spans="1:10" ht="13.2" x14ac:dyDescent="0.25">
      <c r="A706" s="3">
        <v>45389</v>
      </c>
      <c r="B706" s="4" t="s">
        <v>11</v>
      </c>
      <c r="C706" s="3" t="str">
        <f t="shared" ref="C706:C769" si="154">IFERROR(LEFT(B706, FIND(":", B706) -1),B706)</f>
        <v>net sales</v>
      </c>
      <c r="D706" s="49">
        <v>9.99</v>
      </c>
      <c r="E706">
        <f t="shared" ref="E706:E769" si="155">YEAR(A706)</f>
        <v>2024</v>
      </c>
      <c r="F706">
        <f t="shared" ref="F706:F769" si="156">DAY(A706)</f>
        <v>7</v>
      </c>
      <c r="G706">
        <f t="shared" ref="G706:G769" si="157">MONTH(A706)</f>
        <v>4</v>
      </c>
      <c r="H706" s="4" t="str">
        <f t="shared" si="153"/>
        <v>product 1</v>
      </c>
      <c r="I706" s="5">
        <v>8</v>
      </c>
      <c r="J706" s="5">
        <v>79.92</v>
      </c>
    </row>
    <row r="707" spans="1:10" ht="13.2" x14ac:dyDescent="0.25">
      <c r="A707" s="3">
        <v>45389</v>
      </c>
      <c r="B707" s="4" t="s">
        <v>12</v>
      </c>
      <c r="C707" s="3" t="str">
        <f t="shared" si="154"/>
        <v>net sales</v>
      </c>
      <c r="D707" s="49">
        <v>24.99</v>
      </c>
      <c r="E707">
        <f t="shared" si="155"/>
        <v>2024</v>
      </c>
      <c r="F707">
        <f t="shared" si="156"/>
        <v>7</v>
      </c>
      <c r="G707">
        <f t="shared" si="157"/>
        <v>4</v>
      </c>
      <c r="H707" s="4" t="str">
        <f t="shared" ref="H707:H770" si="158">IFERROR(RIGHT(B707, LEN(B707) - FIND(":", B707)),"N/A")</f>
        <v>product 2</v>
      </c>
      <c r="I707" s="5">
        <v>3</v>
      </c>
      <c r="J707" s="5">
        <v>74.97</v>
      </c>
    </row>
    <row r="708" spans="1:10" ht="13.2" x14ac:dyDescent="0.25">
      <c r="A708" s="3">
        <v>45389</v>
      </c>
      <c r="B708" s="4" t="s">
        <v>13</v>
      </c>
      <c r="C708" s="3" t="str">
        <f t="shared" si="154"/>
        <v>net sales</v>
      </c>
      <c r="D708" s="49">
        <v>12.49</v>
      </c>
      <c r="E708">
        <f t="shared" si="155"/>
        <v>2024</v>
      </c>
      <c r="F708">
        <f t="shared" si="156"/>
        <v>7</v>
      </c>
      <c r="G708">
        <f t="shared" si="157"/>
        <v>4</v>
      </c>
      <c r="H708" s="4" t="str">
        <f t="shared" si="158"/>
        <v>product 3</v>
      </c>
      <c r="I708" s="5">
        <v>184</v>
      </c>
      <c r="J708" s="5">
        <v>2298.16</v>
      </c>
    </row>
    <row r="709" spans="1:10" ht="13.2" x14ac:dyDescent="0.25">
      <c r="A709" s="3">
        <v>45390</v>
      </c>
      <c r="B709" s="4" t="s">
        <v>7</v>
      </c>
      <c r="C709" s="3" t="str">
        <f t="shared" si="154"/>
        <v>cogs</v>
      </c>
      <c r="D709" s="49">
        <v>5.99</v>
      </c>
      <c r="E709">
        <f t="shared" si="155"/>
        <v>2024</v>
      </c>
      <c r="F709">
        <f t="shared" si="156"/>
        <v>8</v>
      </c>
      <c r="G709">
        <f t="shared" si="157"/>
        <v>4</v>
      </c>
      <c r="H709" s="4" t="str">
        <f t="shared" si="158"/>
        <v>product 1</v>
      </c>
      <c r="I709" s="5">
        <v>76</v>
      </c>
      <c r="J709" s="5">
        <v>455.24</v>
      </c>
    </row>
    <row r="710" spans="1:10" ht="13.2" x14ac:dyDescent="0.25">
      <c r="A710" s="3">
        <v>45390</v>
      </c>
      <c r="B710" s="4" t="s">
        <v>8</v>
      </c>
      <c r="C710" s="3" t="str">
        <f t="shared" si="154"/>
        <v>cogs</v>
      </c>
      <c r="D710" s="49">
        <v>16.989999999999998</v>
      </c>
      <c r="E710">
        <f t="shared" si="155"/>
        <v>2024</v>
      </c>
      <c r="F710">
        <f t="shared" si="156"/>
        <v>8</v>
      </c>
      <c r="G710">
        <f t="shared" si="157"/>
        <v>4</v>
      </c>
      <c r="H710" s="4" t="str">
        <f t="shared" si="158"/>
        <v>product 2</v>
      </c>
      <c r="I710" s="5">
        <v>9</v>
      </c>
      <c r="J710" s="5">
        <v>152.91</v>
      </c>
    </row>
    <row r="711" spans="1:10" ht="13.2" x14ac:dyDescent="0.25">
      <c r="A711" s="3">
        <v>45390</v>
      </c>
      <c r="B711" s="4" t="s">
        <v>9</v>
      </c>
      <c r="C711" s="3" t="str">
        <f t="shared" si="154"/>
        <v>cogs</v>
      </c>
      <c r="D711" s="49">
        <v>8.49</v>
      </c>
      <c r="E711">
        <f t="shared" si="155"/>
        <v>2024</v>
      </c>
      <c r="F711">
        <f t="shared" si="156"/>
        <v>8</v>
      </c>
      <c r="G711">
        <f t="shared" si="157"/>
        <v>4</v>
      </c>
      <c r="H711" s="4" t="str">
        <f t="shared" si="158"/>
        <v>product 3</v>
      </c>
      <c r="I711" s="5">
        <v>91</v>
      </c>
      <c r="J711" s="5">
        <v>772.59</v>
      </c>
    </row>
    <row r="712" spans="1:10" ht="13.2" x14ac:dyDescent="0.25">
      <c r="A712" s="3">
        <v>45390</v>
      </c>
      <c r="B712" s="4" t="s">
        <v>10</v>
      </c>
      <c r="C712" s="3" t="str">
        <f t="shared" si="154"/>
        <v>marketing</v>
      </c>
      <c r="D712" s="50" t="s">
        <v>6</v>
      </c>
      <c r="E712">
        <f t="shared" si="155"/>
        <v>2024</v>
      </c>
      <c r="F712">
        <f t="shared" si="156"/>
        <v>8</v>
      </c>
      <c r="G712">
        <f t="shared" si="157"/>
        <v>4</v>
      </c>
      <c r="H712" s="4" t="str">
        <f t="shared" si="158"/>
        <v>N/A</v>
      </c>
      <c r="I712" s="4" t="s">
        <v>6</v>
      </c>
      <c r="J712" s="5">
        <v>100.04</v>
      </c>
    </row>
    <row r="713" spans="1:10" ht="13.2" x14ac:dyDescent="0.25">
      <c r="A713" s="3">
        <v>45390</v>
      </c>
      <c r="B713" s="4" t="s">
        <v>11</v>
      </c>
      <c r="C713" s="3" t="str">
        <f t="shared" si="154"/>
        <v>net sales</v>
      </c>
      <c r="D713" s="49">
        <v>9.99</v>
      </c>
      <c r="E713">
        <f t="shared" si="155"/>
        <v>2024</v>
      </c>
      <c r="F713">
        <f t="shared" si="156"/>
        <v>8</v>
      </c>
      <c r="G713">
        <f t="shared" si="157"/>
        <v>4</v>
      </c>
      <c r="H713" s="4" t="str">
        <f t="shared" si="158"/>
        <v>product 1</v>
      </c>
      <c r="I713" s="5">
        <v>76</v>
      </c>
      <c r="J713" s="5">
        <v>759.24</v>
      </c>
    </row>
    <row r="714" spans="1:10" ht="13.2" x14ac:dyDescent="0.25">
      <c r="A714" s="3">
        <v>45390</v>
      </c>
      <c r="B714" s="4" t="s">
        <v>12</v>
      </c>
      <c r="C714" s="3" t="str">
        <f t="shared" si="154"/>
        <v>net sales</v>
      </c>
      <c r="D714" s="49">
        <v>24.99</v>
      </c>
      <c r="E714">
        <f t="shared" si="155"/>
        <v>2024</v>
      </c>
      <c r="F714">
        <f t="shared" si="156"/>
        <v>8</v>
      </c>
      <c r="G714">
        <f t="shared" si="157"/>
        <v>4</v>
      </c>
      <c r="H714" s="4" t="str">
        <f t="shared" si="158"/>
        <v>product 2</v>
      </c>
      <c r="I714" s="5">
        <v>9</v>
      </c>
      <c r="J714" s="5">
        <v>224.91</v>
      </c>
    </row>
    <row r="715" spans="1:10" ht="13.2" x14ac:dyDescent="0.25">
      <c r="A715" s="3">
        <v>45390</v>
      </c>
      <c r="B715" s="4" t="s">
        <v>13</v>
      </c>
      <c r="C715" s="3" t="str">
        <f t="shared" si="154"/>
        <v>net sales</v>
      </c>
      <c r="D715" s="49">
        <v>12.49</v>
      </c>
      <c r="E715">
        <f t="shared" si="155"/>
        <v>2024</v>
      </c>
      <c r="F715">
        <f t="shared" si="156"/>
        <v>8</v>
      </c>
      <c r="G715">
        <f t="shared" si="157"/>
        <v>4</v>
      </c>
      <c r="H715" s="4" t="str">
        <f t="shared" si="158"/>
        <v>product 3</v>
      </c>
      <c r="I715" s="5">
        <v>91</v>
      </c>
      <c r="J715" s="5">
        <v>1136.5899999999999</v>
      </c>
    </row>
    <row r="716" spans="1:10" ht="13.2" x14ac:dyDescent="0.25">
      <c r="A716" s="3">
        <v>45391</v>
      </c>
      <c r="B716" s="4" t="s">
        <v>7</v>
      </c>
      <c r="C716" s="3" t="str">
        <f t="shared" si="154"/>
        <v>cogs</v>
      </c>
      <c r="D716" s="49">
        <v>5.99</v>
      </c>
      <c r="E716">
        <f t="shared" si="155"/>
        <v>2024</v>
      </c>
      <c r="F716">
        <f t="shared" si="156"/>
        <v>9</v>
      </c>
      <c r="G716">
        <f t="shared" si="157"/>
        <v>4</v>
      </c>
      <c r="H716" s="4" t="str">
        <f t="shared" si="158"/>
        <v>product 1</v>
      </c>
      <c r="I716" s="5">
        <v>4</v>
      </c>
      <c r="J716" s="5">
        <v>23.96</v>
      </c>
    </row>
    <row r="717" spans="1:10" ht="13.2" x14ac:dyDescent="0.25">
      <c r="A717" s="3">
        <v>45391</v>
      </c>
      <c r="B717" s="4" t="s">
        <v>8</v>
      </c>
      <c r="C717" s="3" t="str">
        <f t="shared" si="154"/>
        <v>cogs</v>
      </c>
      <c r="D717" s="49">
        <v>16.989999999999998</v>
      </c>
      <c r="E717">
        <f t="shared" si="155"/>
        <v>2024</v>
      </c>
      <c r="F717">
        <f t="shared" si="156"/>
        <v>9</v>
      </c>
      <c r="G717">
        <f t="shared" si="157"/>
        <v>4</v>
      </c>
      <c r="H717" s="4" t="str">
        <f t="shared" si="158"/>
        <v>product 2</v>
      </c>
      <c r="I717" s="5">
        <v>4</v>
      </c>
      <c r="J717" s="5">
        <v>67.959999999999994</v>
      </c>
    </row>
    <row r="718" spans="1:10" ht="13.2" x14ac:dyDescent="0.25">
      <c r="A718" s="3">
        <v>45391</v>
      </c>
      <c r="B718" s="4" t="s">
        <v>9</v>
      </c>
      <c r="C718" s="3" t="str">
        <f t="shared" si="154"/>
        <v>cogs</v>
      </c>
      <c r="D718" s="49">
        <v>8.49</v>
      </c>
      <c r="E718">
        <f t="shared" si="155"/>
        <v>2024</v>
      </c>
      <c r="F718">
        <f t="shared" si="156"/>
        <v>9</v>
      </c>
      <c r="G718">
        <f t="shared" si="157"/>
        <v>4</v>
      </c>
      <c r="H718" s="4" t="str">
        <f t="shared" si="158"/>
        <v>product 3</v>
      </c>
      <c r="I718" s="5">
        <v>229</v>
      </c>
      <c r="J718" s="5">
        <v>1944.21</v>
      </c>
    </row>
    <row r="719" spans="1:10" ht="13.2" x14ac:dyDescent="0.25">
      <c r="A719" s="3">
        <v>45391</v>
      </c>
      <c r="B719" s="4" t="s">
        <v>10</v>
      </c>
      <c r="C719" s="3" t="str">
        <f t="shared" si="154"/>
        <v>marketing</v>
      </c>
      <c r="D719" s="50" t="s">
        <v>6</v>
      </c>
      <c r="E719">
        <f t="shared" si="155"/>
        <v>2024</v>
      </c>
      <c r="F719">
        <f t="shared" si="156"/>
        <v>9</v>
      </c>
      <c r="G719">
        <f t="shared" si="157"/>
        <v>4</v>
      </c>
      <c r="H719" s="4" t="str">
        <f t="shared" si="158"/>
        <v>N/A</v>
      </c>
      <c r="I719" s="4" t="s">
        <v>6</v>
      </c>
      <c r="J719" s="5">
        <v>100.05</v>
      </c>
    </row>
    <row r="720" spans="1:10" ht="13.2" x14ac:dyDescent="0.25">
      <c r="A720" s="3">
        <v>45391</v>
      </c>
      <c r="B720" s="4" t="s">
        <v>11</v>
      </c>
      <c r="C720" s="3" t="str">
        <f t="shared" si="154"/>
        <v>net sales</v>
      </c>
      <c r="D720" s="49">
        <v>9.99</v>
      </c>
      <c r="E720">
        <f t="shared" si="155"/>
        <v>2024</v>
      </c>
      <c r="F720">
        <f t="shared" si="156"/>
        <v>9</v>
      </c>
      <c r="G720">
        <f t="shared" si="157"/>
        <v>4</v>
      </c>
      <c r="H720" s="4" t="str">
        <f t="shared" si="158"/>
        <v>product 1</v>
      </c>
      <c r="I720" s="5">
        <v>4</v>
      </c>
      <c r="J720" s="5">
        <v>39.96</v>
      </c>
    </row>
    <row r="721" spans="1:10" ht="13.2" x14ac:dyDescent="0.25">
      <c r="A721" s="3">
        <v>45391</v>
      </c>
      <c r="B721" s="4" t="s">
        <v>12</v>
      </c>
      <c r="C721" s="3" t="str">
        <f t="shared" si="154"/>
        <v>net sales</v>
      </c>
      <c r="D721" s="49">
        <v>24.99</v>
      </c>
      <c r="E721">
        <f t="shared" si="155"/>
        <v>2024</v>
      </c>
      <c r="F721">
        <f t="shared" si="156"/>
        <v>9</v>
      </c>
      <c r="G721">
        <f t="shared" si="157"/>
        <v>4</v>
      </c>
      <c r="H721" s="4" t="str">
        <f t="shared" si="158"/>
        <v>product 2</v>
      </c>
      <c r="I721" s="5">
        <v>4</v>
      </c>
      <c r="J721" s="5">
        <v>99.96</v>
      </c>
    </row>
    <row r="722" spans="1:10" ht="13.2" x14ac:dyDescent="0.25">
      <c r="A722" s="3">
        <v>45391</v>
      </c>
      <c r="B722" s="4" t="s">
        <v>13</v>
      </c>
      <c r="C722" s="3" t="str">
        <f t="shared" si="154"/>
        <v>net sales</v>
      </c>
      <c r="D722" s="49">
        <v>12.49</v>
      </c>
      <c r="E722">
        <f t="shared" si="155"/>
        <v>2024</v>
      </c>
      <c r="F722">
        <f t="shared" si="156"/>
        <v>9</v>
      </c>
      <c r="G722">
        <f t="shared" si="157"/>
        <v>4</v>
      </c>
      <c r="H722" s="4" t="str">
        <f t="shared" si="158"/>
        <v>product 3</v>
      </c>
      <c r="I722" s="5">
        <v>229</v>
      </c>
      <c r="J722" s="5">
        <v>2860.21</v>
      </c>
    </row>
    <row r="723" spans="1:10" ht="13.2" x14ac:dyDescent="0.25">
      <c r="A723" s="3">
        <v>45392</v>
      </c>
      <c r="B723" s="4" t="s">
        <v>7</v>
      </c>
      <c r="C723" s="3" t="str">
        <f t="shared" si="154"/>
        <v>cogs</v>
      </c>
      <c r="D723" s="49">
        <v>5.99</v>
      </c>
      <c r="E723">
        <f t="shared" si="155"/>
        <v>2024</v>
      </c>
      <c r="F723">
        <f t="shared" si="156"/>
        <v>10</v>
      </c>
      <c r="G723">
        <f t="shared" si="157"/>
        <v>4</v>
      </c>
      <c r="H723" s="4" t="str">
        <f t="shared" si="158"/>
        <v>product 1</v>
      </c>
      <c r="I723" s="5">
        <v>44</v>
      </c>
      <c r="J723" s="5">
        <v>263.56</v>
      </c>
    </row>
    <row r="724" spans="1:10" ht="13.2" x14ac:dyDescent="0.25">
      <c r="A724" s="3">
        <v>45392</v>
      </c>
      <c r="B724" s="4" t="s">
        <v>8</v>
      </c>
      <c r="C724" s="3" t="str">
        <f t="shared" si="154"/>
        <v>cogs</v>
      </c>
      <c r="D724" s="49">
        <v>16.989999999999998</v>
      </c>
      <c r="E724">
        <f t="shared" si="155"/>
        <v>2024</v>
      </c>
      <c r="F724">
        <f t="shared" si="156"/>
        <v>10</v>
      </c>
      <c r="G724">
        <f t="shared" si="157"/>
        <v>4</v>
      </c>
      <c r="H724" s="4" t="str">
        <f t="shared" si="158"/>
        <v>product 2</v>
      </c>
      <c r="I724" s="5">
        <v>9</v>
      </c>
      <c r="J724" s="5">
        <v>152.91</v>
      </c>
    </row>
    <row r="725" spans="1:10" ht="13.2" x14ac:dyDescent="0.25">
      <c r="A725" s="3">
        <v>45392</v>
      </c>
      <c r="B725" s="4" t="s">
        <v>9</v>
      </c>
      <c r="C725" s="3" t="str">
        <f t="shared" si="154"/>
        <v>cogs</v>
      </c>
      <c r="D725" s="49">
        <v>8.49</v>
      </c>
      <c r="E725">
        <f t="shared" si="155"/>
        <v>2024</v>
      </c>
      <c r="F725">
        <f t="shared" si="156"/>
        <v>10</v>
      </c>
      <c r="G725">
        <f t="shared" si="157"/>
        <v>4</v>
      </c>
      <c r="H725" s="4" t="str">
        <f t="shared" si="158"/>
        <v>product 3</v>
      </c>
      <c r="I725" s="5">
        <v>49</v>
      </c>
      <c r="J725" s="5">
        <v>416.01</v>
      </c>
    </row>
    <row r="726" spans="1:10" ht="13.2" x14ac:dyDescent="0.25">
      <c r="A726" s="3">
        <v>45392</v>
      </c>
      <c r="B726" s="4" t="s">
        <v>10</v>
      </c>
      <c r="C726" s="3" t="str">
        <f t="shared" si="154"/>
        <v>marketing</v>
      </c>
      <c r="D726" s="50" t="s">
        <v>6</v>
      </c>
      <c r="E726">
        <f t="shared" si="155"/>
        <v>2024</v>
      </c>
      <c r="F726">
        <f t="shared" si="156"/>
        <v>10</v>
      </c>
      <c r="G726">
        <f t="shared" si="157"/>
        <v>4</v>
      </c>
      <c r="H726" s="4" t="str">
        <f t="shared" si="158"/>
        <v>N/A</v>
      </c>
      <c r="I726" s="4" t="s">
        <v>6</v>
      </c>
      <c r="J726" s="5">
        <v>100</v>
      </c>
    </row>
    <row r="727" spans="1:10" ht="13.2" x14ac:dyDescent="0.25">
      <c r="A727" s="3">
        <v>45392</v>
      </c>
      <c r="B727" s="4" t="s">
        <v>11</v>
      </c>
      <c r="C727" s="3" t="str">
        <f t="shared" si="154"/>
        <v>net sales</v>
      </c>
      <c r="D727" s="49">
        <v>9.99</v>
      </c>
      <c r="E727">
        <f t="shared" si="155"/>
        <v>2024</v>
      </c>
      <c r="F727">
        <f t="shared" si="156"/>
        <v>10</v>
      </c>
      <c r="G727">
        <f t="shared" si="157"/>
        <v>4</v>
      </c>
      <c r="H727" s="4" t="str">
        <f t="shared" si="158"/>
        <v>product 1</v>
      </c>
      <c r="I727" s="5">
        <v>44</v>
      </c>
      <c r="J727" s="5">
        <v>439.56</v>
      </c>
    </row>
    <row r="728" spans="1:10" ht="13.2" x14ac:dyDescent="0.25">
      <c r="A728" s="3">
        <v>45392</v>
      </c>
      <c r="B728" s="4" t="s">
        <v>12</v>
      </c>
      <c r="C728" s="3" t="str">
        <f t="shared" si="154"/>
        <v>net sales</v>
      </c>
      <c r="D728" s="49">
        <v>24.99</v>
      </c>
      <c r="E728">
        <f t="shared" si="155"/>
        <v>2024</v>
      </c>
      <c r="F728">
        <f t="shared" si="156"/>
        <v>10</v>
      </c>
      <c r="G728">
        <f t="shared" si="157"/>
        <v>4</v>
      </c>
      <c r="H728" s="4" t="str">
        <f t="shared" si="158"/>
        <v>product 2</v>
      </c>
      <c r="I728" s="5">
        <v>9</v>
      </c>
      <c r="J728" s="5">
        <v>224.91</v>
      </c>
    </row>
    <row r="729" spans="1:10" ht="13.2" x14ac:dyDescent="0.25">
      <c r="A729" s="3">
        <v>45392</v>
      </c>
      <c r="B729" s="4" t="s">
        <v>13</v>
      </c>
      <c r="C729" s="3" t="str">
        <f t="shared" si="154"/>
        <v>net sales</v>
      </c>
      <c r="D729" s="49">
        <v>12.49</v>
      </c>
      <c r="E729">
        <f t="shared" si="155"/>
        <v>2024</v>
      </c>
      <c r="F729">
        <f t="shared" si="156"/>
        <v>10</v>
      </c>
      <c r="G729">
        <f t="shared" si="157"/>
        <v>4</v>
      </c>
      <c r="H729" s="4" t="str">
        <f t="shared" si="158"/>
        <v>product 3</v>
      </c>
      <c r="I729" s="5">
        <v>49</v>
      </c>
      <c r="J729" s="5">
        <v>612.01</v>
      </c>
    </row>
    <row r="730" spans="1:10" ht="13.2" x14ac:dyDescent="0.25">
      <c r="A730" s="3">
        <v>45393</v>
      </c>
      <c r="B730" s="4" t="s">
        <v>7</v>
      </c>
      <c r="C730" s="3" t="str">
        <f t="shared" si="154"/>
        <v>cogs</v>
      </c>
      <c r="D730" s="49">
        <v>5.99</v>
      </c>
      <c r="E730">
        <f t="shared" si="155"/>
        <v>2024</v>
      </c>
      <c r="F730">
        <f t="shared" si="156"/>
        <v>11</v>
      </c>
      <c r="G730">
        <f t="shared" si="157"/>
        <v>4</v>
      </c>
      <c r="H730" s="4" t="str">
        <f t="shared" si="158"/>
        <v>product 1</v>
      </c>
      <c r="I730" s="5">
        <v>80</v>
      </c>
      <c r="J730" s="5">
        <v>479.20000000000005</v>
      </c>
    </row>
    <row r="731" spans="1:10" ht="13.2" x14ac:dyDescent="0.25">
      <c r="A731" s="3">
        <v>45393</v>
      </c>
      <c r="B731" s="4" t="s">
        <v>8</v>
      </c>
      <c r="C731" s="3" t="str">
        <f t="shared" si="154"/>
        <v>cogs</v>
      </c>
      <c r="D731" s="49">
        <v>16.989999999999998</v>
      </c>
      <c r="E731">
        <f t="shared" si="155"/>
        <v>2024</v>
      </c>
      <c r="F731">
        <f t="shared" si="156"/>
        <v>11</v>
      </c>
      <c r="G731">
        <f t="shared" si="157"/>
        <v>4</v>
      </c>
      <c r="H731" s="4" t="str">
        <f t="shared" si="158"/>
        <v>product 2</v>
      </c>
      <c r="I731" s="5">
        <v>3</v>
      </c>
      <c r="J731" s="5">
        <v>50.97</v>
      </c>
    </row>
    <row r="732" spans="1:10" ht="13.2" x14ac:dyDescent="0.25">
      <c r="A732" s="3">
        <v>45393</v>
      </c>
      <c r="B732" s="4" t="s">
        <v>9</v>
      </c>
      <c r="C732" s="3" t="str">
        <f t="shared" si="154"/>
        <v>cogs</v>
      </c>
      <c r="D732" s="49">
        <v>8.49</v>
      </c>
      <c r="E732">
        <f t="shared" si="155"/>
        <v>2024</v>
      </c>
      <c r="F732">
        <f t="shared" si="156"/>
        <v>11</v>
      </c>
      <c r="G732">
        <f t="shared" si="157"/>
        <v>4</v>
      </c>
      <c r="H732" s="4" t="str">
        <f t="shared" si="158"/>
        <v>product 3</v>
      </c>
      <c r="I732" s="5">
        <v>202</v>
      </c>
      <c r="J732" s="5">
        <v>1714.98</v>
      </c>
    </row>
    <row r="733" spans="1:10" ht="13.2" x14ac:dyDescent="0.25">
      <c r="A733" s="3">
        <v>45393</v>
      </c>
      <c r="B733" s="4" t="s">
        <v>10</v>
      </c>
      <c r="C733" s="3" t="str">
        <f t="shared" si="154"/>
        <v>marketing</v>
      </c>
      <c r="D733" s="50" t="s">
        <v>6</v>
      </c>
      <c r="E733">
        <f t="shared" si="155"/>
        <v>2024</v>
      </c>
      <c r="F733">
        <f t="shared" si="156"/>
        <v>11</v>
      </c>
      <c r="G733">
        <f t="shared" si="157"/>
        <v>4</v>
      </c>
      <c r="H733" s="4" t="str">
        <f t="shared" si="158"/>
        <v>N/A</v>
      </c>
      <c r="I733" s="4" t="s">
        <v>6</v>
      </c>
      <c r="J733" s="5">
        <v>100.06</v>
      </c>
    </row>
    <row r="734" spans="1:10" ht="13.2" x14ac:dyDescent="0.25">
      <c r="A734" s="3">
        <v>45393</v>
      </c>
      <c r="B734" s="4" t="s">
        <v>11</v>
      </c>
      <c r="C734" s="3" t="str">
        <f t="shared" si="154"/>
        <v>net sales</v>
      </c>
      <c r="D734" s="49">
        <v>9.99</v>
      </c>
      <c r="E734">
        <f t="shared" si="155"/>
        <v>2024</v>
      </c>
      <c r="F734">
        <f t="shared" si="156"/>
        <v>11</v>
      </c>
      <c r="G734">
        <f t="shared" si="157"/>
        <v>4</v>
      </c>
      <c r="H734" s="4" t="str">
        <f t="shared" si="158"/>
        <v>product 1</v>
      </c>
      <c r="I734" s="5">
        <v>80</v>
      </c>
      <c r="J734" s="5">
        <v>799.2</v>
      </c>
    </row>
    <row r="735" spans="1:10" ht="13.2" x14ac:dyDescent="0.25">
      <c r="A735" s="3">
        <v>45393</v>
      </c>
      <c r="B735" s="4" t="s">
        <v>12</v>
      </c>
      <c r="C735" s="3" t="str">
        <f t="shared" si="154"/>
        <v>net sales</v>
      </c>
      <c r="D735" s="49">
        <v>24.99</v>
      </c>
      <c r="E735">
        <f t="shared" si="155"/>
        <v>2024</v>
      </c>
      <c r="F735">
        <f t="shared" si="156"/>
        <v>11</v>
      </c>
      <c r="G735">
        <f t="shared" si="157"/>
        <v>4</v>
      </c>
      <c r="H735" s="4" t="str">
        <f t="shared" si="158"/>
        <v>product 2</v>
      </c>
      <c r="I735" s="5">
        <v>3</v>
      </c>
      <c r="J735" s="5">
        <v>74.97</v>
      </c>
    </row>
    <row r="736" spans="1:10" ht="13.2" x14ac:dyDescent="0.25">
      <c r="A736" s="3">
        <v>45393</v>
      </c>
      <c r="B736" s="4" t="s">
        <v>13</v>
      </c>
      <c r="C736" s="3" t="str">
        <f t="shared" si="154"/>
        <v>net sales</v>
      </c>
      <c r="D736" s="49">
        <v>12.49</v>
      </c>
      <c r="E736">
        <f t="shared" si="155"/>
        <v>2024</v>
      </c>
      <c r="F736">
        <f t="shared" si="156"/>
        <v>11</v>
      </c>
      <c r="G736">
        <f t="shared" si="157"/>
        <v>4</v>
      </c>
      <c r="H736" s="4" t="str">
        <f t="shared" si="158"/>
        <v>product 3</v>
      </c>
      <c r="I736" s="5">
        <v>202</v>
      </c>
      <c r="J736" s="5">
        <v>2522.98</v>
      </c>
    </row>
    <row r="737" spans="1:10" ht="13.2" x14ac:dyDescent="0.25">
      <c r="A737" s="3">
        <v>45394</v>
      </c>
      <c r="B737" s="4" t="s">
        <v>7</v>
      </c>
      <c r="C737" s="3" t="str">
        <f t="shared" si="154"/>
        <v>cogs</v>
      </c>
      <c r="D737" s="49">
        <v>5.99</v>
      </c>
      <c r="E737">
        <f t="shared" si="155"/>
        <v>2024</v>
      </c>
      <c r="F737">
        <f t="shared" si="156"/>
        <v>12</v>
      </c>
      <c r="G737">
        <f t="shared" si="157"/>
        <v>4</v>
      </c>
      <c r="H737" s="4" t="str">
        <f t="shared" si="158"/>
        <v>product 1</v>
      </c>
      <c r="I737" s="5">
        <v>46</v>
      </c>
      <c r="J737" s="5">
        <v>275.54000000000002</v>
      </c>
    </row>
    <row r="738" spans="1:10" ht="13.2" x14ac:dyDescent="0.25">
      <c r="A738" s="3">
        <v>45394</v>
      </c>
      <c r="B738" s="4" t="s">
        <v>8</v>
      </c>
      <c r="C738" s="3" t="str">
        <f t="shared" si="154"/>
        <v>cogs</v>
      </c>
      <c r="D738" s="49">
        <v>16.989999999999998</v>
      </c>
      <c r="E738">
        <f t="shared" si="155"/>
        <v>2024</v>
      </c>
      <c r="F738">
        <f t="shared" si="156"/>
        <v>12</v>
      </c>
      <c r="G738">
        <f t="shared" si="157"/>
        <v>4</v>
      </c>
      <c r="H738" s="4" t="str">
        <f t="shared" si="158"/>
        <v>product 2</v>
      </c>
      <c r="I738" s="5">
        <v>9</v>
      </c>
      <c r="J738" s="5">
        <v>152.91</v>
      </c>
    </row>
    <row r="739" spans="1:10" ht="13.2" x14ac:dyDescent="0.25">
      <c r="A739" s="3">
        <v>45394</v>
      </c>
      <c r="B739" s="4" t="s">
        <v>9</v>
      </c>
      <c r="C739" s="3" t="str">
        <f t="shared" si="154"/>
        <v>cogs</v>
      </c>
      <c r="D739" s="49">
        <v>8.49</v>
      </c>
      <c r="E739">
        <f t="shared" si="155"/>
        <v>2024</v>
      </c>
      <c r="F739">
        <f t="shared" si="156"/>
        <v>12</v>
      </c>
      <c r="G739">
        <f t="shared" si="157"/>
        <v>4</v>
      </c>
      <c r="H739" s="4" t="str">
        <f t="shared" si="158"/>
        <v>product 3</v>
      </c>
      <c r="I739" s="5">
        <v>44</v>
      </c>
      <c r="J739" s="5">
        <v>373.56</v>
      </c>
    </row>
    <row r="740" spans="1:10" ht="13.2" x14ac:dyDescent="0.25">
      <c r="A740" s="3">
        <v>45394</v>
      </c>
      <c r="B740" s="4" t="s">
        <v>10</v>
      </c>
      <c r="C740" s="3" t="str">
        <f t="shared" si="154"/>
        <v>marketing</v>
      </c>
      <c r="D740" s="50" t="s">
        <v>6</v>
      </c>
      <c r="E740">
        <f t="shared" si="155"/>
        <v>2024</v>
      </c>
      <c r="F740">
        <f t="shared" si="156"/>
        <v>12</v>
      </c>
      <c r="G740">
        <f t="shared" si="157"/>
        <v>4</v>
      </c>
      <c r="H740" s="4" t="str">
        <f t="shared" si="158"/>
        <v>N/A</v>
      </c>
      <c r="I740" s="4" t="s">
        <v>6</v>
      </c>
      <c r="J740" s="5">
        <v>99.95</v>
      </c>
    </row>
    <row r="741" spans="1:10" ht="13.2" x14ac:dyDescent="0.25">
      <c r="A741" s="3">
        <v>45394</v>
      </c>
      <c r="B741" s="4" t="s">
        <v>11</v>
      </c>
      <c r="C741" s="3" t="str">
        <f t="shared" si="154"/>
        <v>net sales</v>
      </c>
      <c r="D741" s="49">
        <v>9.99</v>
      </c>
      <c r="E741">
        <f t="shared" si="155"/>
        <v>2024</v>
      </c>
      <c r="F741">
        <f t="shared" si="156"/>
        <v>12</v>
      </c>
      <c r="G741">
        <f t="shared" si="157"/>
        <v>4</v>
      </c>
      <c r="H741" s="4" t="str">
        <f t="shared" si="158"/>
        <v>product 1</v>
      </c>
      <c r="I741" s="5">
        <v>46</v>
      </c>
      <c r="J741" s="5">
        <v>459.54</v>
      </c>
    </row>
    <row r="742" spans="1:10" ht="13.2" x14ac:dyDescent="0.25">
      <c r="A742" s="3">
        <v>45394</v>
      </c>
      <c r="B742" s="4" t="s">
        <v>12</v>
      </c>
      <c r="C742" s="3" t="str">
        <f t="shared" si="154"/>
        <v>net sales</v>
      </c>
      <c r="D742" s="49">
        <v>24.99</v>
      </c>
      <c r="E742">
        <f t="shared" si="155"/>
        <v>2024</v>
      </c>
      <c r="F742">
        <f t="shared" si="156"/>
        <v>12</v>
      </c>
      <c r="G742">
        <f t="shared" si="157"/>
        <v>4</v>
      </c>
      <c r="H742" s="4" t="str">
        <f t="shared" si="158"/>
        <v>product 2</v>
      </c>
      <c r="I742" s="5">
        <v>9</v>
      </c>
      <c r="J742" s="5">
        <v>224.91</v>
      </c>
    </row>
    <row r="743" spans="1:10" ht="13.2" x14ac:dyDescent="0.25">
      <c r="A743" s="3">
        <v>45394</v>
      </c>
      <c r="B743" s="4" t="s">
        <v>13</v>
      </c>
      <c r="C743" s="3" t="str">
        <f t="shared" si="154"/>
        <v>net sales</v>
      </c>
      <c r="D743" s="49">
        <v>12.49</v>
      </c>
      <c r="E743">
        <f t="shared" si="155"/>
        <v>2024</v>
      </c>
      <c r="F743">
        <f t="shared" si="156"/>
        <v>12</v>
      </c>
      <c r="G743">
        <f t="shared" si="157"/>
        <v>4</v>
      </c>
      <c r="H743" s="4" t="str">
        <f t="shared" si="158"/>
        <v>product 3</v>
      </c>
      <c r="I743" s="5">
        <v>44</v>
      </c>
      <c r="J743" s="5">
        <v>549.56000000000006</v>
      </c>
    </row>
    <row r="744" spans="1:10" ht="13.2" x14ac:dyDescent="0.25">
      <c r="A744" s="3">
        <v>45394</v>
      </c>
      <c r="B744" s="4" t="s">
        <v>15</v>
      </c>
      <c r="C744" s="3" t="str">
        <f t="shared" si="154"/>
        <v>payroll</v>
      </c>
      <c r="D744" s="50" t="s">
        <v>6</v>
      </c>
      <c r="E744">
        <f t="shared" si="155"/>
        <v>2024</v>
      </c>
      <c r="F744">
        <f t="shared" si="156"/>
        <v>12</v>
      </c>
      <c r="G744">
        <f t="shared" si="157"/>
        <v>4</v>
      </c>
      <c r="H744" s="4" t="str">
        <f t="shared" si="158"/>
        <v>N/A</v>
      </c>
      <c r="I744" s="4" t="s">
        <v>6</v>
      </c>
      <c r="J744" s="5">
        <v>1200</v>
      </c>
    </row>
    <row r="745" spans="1:10" ht="13.2" x14ac:dyDescent="0.25">
      <c r="A745" s="3">
        <v>45395</v>
      </c>
      <c r="B745" s="4" t="s">
        <v>7</v>
      </c>
      <c r="C745" s="3" t="str">
        <f t="shared" si="154"/>
        <v>cogs</v>
      </c>
      <c r="D745" s="49">
        <v>5.99</v>
      </c>
      <c r="E745">
        <f t="shared" si="155"/>
        <v>2024</v>
      </c>
      <c r="F745">
        <f t="shared" si="156"/>
        <v>13</v>
      </c>
      <c r="G745">
        <f t="shared" si="157"/>
        <v>4</v>
      </c>
      <c r="H745" s="4" t="str">
        <f t="shared" si="158"/>
        <v>product 1</v>
      </c>
      <c r="I745" s="5">
        <v>56</v>
      </c>
      <c r="J745" s="5">
        <v>335.44</v>
      </c>
    </row>
    <row r="746" spans="1:10" ht="13.2" x14ac:dyDescent="0.25">
      <c r="A746" s="3">
        <v>45395</v>
      </c>
      <c r="B746" s="4" t="s">
        <v>8</v>
      </c>
      <c r="C746" s="3" t="str">
        <f t="shared" si="154"/>
        <v>cogs</v>
      </c>
      <c r="D746" s="49">
        <v>16.989999999999998</v>
      </c>
      <c r="E746">
        <f t="shared" si="155"/>
        <v>2024</v>
      </c>
      <c r="F746">
        <f t="shared" si="156"/>
        <v>13</v>
      </c>
      <c r="G746">
        <f t="shared" si="157"/>
        <v>4</v>
      </c>
      <c r="H746" s="4" t="str">
        <f t="shared" si="158"/>
        <v>product 2</v>
      </c>
      <c r="I746" s="5">
        <v>3</v>
      </c>
      <c r="J746" s="5">
        <v>50.97</v>
      </c>
    </row>
    <row r="747" spans="1:10" ht="13.2" x14ac:dyDescent="0.25">
      <c r="A747" s="3">
        <v>45395</v>
      </c>
      <c r="B747" s="4" t="s">
        <v>9</v>
      </c>
      <c r="C747" s="3" t="str">
        <f t="shared" si="154"/>
        <v>cogs</v>
      </c>
      <c r="D747" s="49">
        <v>8.49</v>
      </c>
      <c r="E747">
        <f t="shared" si="155"/>
        <v>2024</v>
      </c>
      <c r="F747">
        <f t="shared" si="156"/>
        <v>13</v>
      </c>
      <c r="G747">
        <f t="shared" si="157"/>
        <v>4</v>
      </c>
      <c r="H747" s="4" t="str">
        <f t="shared" si="158"/>
        <v>product 3</v>
      </c>
      <c r="I747" s="5">
        <v>171</v>
      </c>
      <c r="J747" s="5">
        <v>1451.79</v>
      </c>
    </row>
    <row r="748" spans="1:10" ht="13.2" x14ac:dyDescent="0.25">
      <c r="A748" s="3">
        <v>45395</v>
      </c>
      <c r="B748" s="4" t="s">
        <v>10</v>
      </c>
      <c r="C748" s="3" t="str">
        <f t="shared" si="154"/>
        <v>marketing</v>
      </c>
      <c r="D748" s="50" t="s">
        <v>6</v>
      </c>
      <c r="E748">
        <f t="shared" si="155"/>
        <v>2024</v>
      </c>
      <c r="F748">
        <f t="shared" si="156"/>
        <v>13</v>
      </c>
      <c r="G748">
        <f t="shared" si="157"/>
        <v>4</v>
      </c>
      <c r="H748" s="4" t="str">
        <f t="shared" si="158"/>
        <v>N/A</v>
      </c>
      <c r="I748" s="4" t="s">
        <v>6</v>
      </c>
      <c r="J748" s="5">
        <v>99.9</v>
      </c>
    </row>
    <row r="749" spans="1:10" ht="13.2" x14ac:dyDescent="0.25">
      <c r="A749" s="3">
        <v>45395</v>
      </c>
      <c r="B749" s="4" t="s">
        <v>11</v>
      </c>
      <c r="C749" s="3" t="str">
        <f t="shared" si="154"/>
        <v>net sales</v>
      </c>
      <c r="D749" s="49">
        <v>9.99</v>
      </c>
      <c r="E749">
        <f t="shared" si="155"/>
        <v>2024</v>
      </c>
      <c r="F749">
        <f t="shared" si="156"/>
        <v>13</v>
      </c>
      <c r="G749">
        <f t="shared" si="157"/>
        <v>4</v>
      </c>
      <c r="H749" s="4" t="str">
        <f t="shared" si="158"/>
        <v>product 1</v>
      </c>
      <c r="I749" s="5">
        <v>56</v>
      </c>
      <c r="J749" s="5">
        <v>559.44000000000005</v>
      </c>
    </row>
    <row r="750" spans="1:10" ht="13.2" x14ac:dyDescent="0.25">
      <c r="A750" s="3">
        <v>45395</v>
      </c>
      <c r="B750" s="4" t="s">
        <v>12</v>
      </c>
      <c r="C750" s="3" t="str">
        <f t="shared" si="154"/>
        <v>net sales</v>
      </c>
      <c r="D750" s="49">
        <v>24.99</v>
      </c>
      <c r="E750">
        <f t="shared" si="155"/>
        <v>2024</v>
      </c>
      <c r="F750">
        <f t="shared" si="156"/>
        <v>13</v>
      </c>
      <c r="G750">
        <f t="shared" si="157"/>
        <v>4</v>
      </c>
      <c r="H750" s="4" t="str">
        <f t="shared" si="158"/>
        <v>product 2</v>
      </c>
      <c r="I750" s="5">
        <v>3</v>
      </c>
      <c r="J750" s="5">
        <v>74.97</v>
      </c>
    </row>
    <row r="751" spans="1:10" ht="13.2" x14ac:dyDescent="0.25">
      <c r="A751" s="3">
        <v>45395</v>
      </c>
      <c r="B751" s="4" t="s">
        <v>13</v>
      </c>
      <c r="C751" s="3" t="str">
        <f t="shared" si="154"/>
        <v>net sales</v>
      </c>
      <c r="D751" s="49">
        <v>12.49</v>
      </c>
      <c r="E751">
        <f t="shared" si="155"/>
        <v>2024</v>
      </c>
      <c r="F751">
        <f t="shared" si="156"/>
        <v>13</v>
      </c>
      <c r="G751">
        <f t="shared" si="157"/>
        <v>4</v>
      </c>
      <c r="H751" s="4" t="str">
        <f t="shared" si="158"/>
        <v>product 3</v>
      </c>
      <c r="I751" s="5">
        <v>171</v>
      </c>
      <c r="J751" s="5">
        <v>2135.79</v>
      </c>
    </row>
    <row r="752" spans="1:10" ht="13.2" x14ac:dyDescent="0.25">
      <c r="A752" s="3">
        <v>45396</v>
      </c>
      <c r="B752" s="4" t="s">
        <v>7</v>
      </c>
      <c r="C752" s="3" t="str">
        <f t="shared" si="154"/>
        <v>cogs</v>
      </c>
      <c r="D752" s="49">
        <v>5.99</v>
      </c>
      <c r="E752">
        <f t="shared" si="155"/>
        <v>2024</v>
      </c>
      <c r="F752">
        <f t="shared" si="156"/>
        <v>14</v>
      </c>
      <c r="G752">
        <f t="shared" si="157"/>
        <v>4</v>
      </c>
      <c r="H752" s="4" t="str">
        <f t="shared" si="158"/>
        <v>product 1</v>
      </c>
      <c r="I752" s="5">
        <v>26</v>
      </c>
      <c r="J752" s="5">
        <v>155.74</v>
      </c>
    </row>
    <row r="753" spans="1:10" ht="13.2" x14ac:dyDescent="0.25">
      <c r="A753" s="3">
        <v>45396</v>
      </c>
      <c r="B753" s="4" t="s">
        <v>8</v>
      </c>
      <c r="C753" s="3" t="str">
        <f t="shared" si="154"/>
        <v>cogs</v>
      </c>
      <c r="D753" s="49">
        <v>16.989999999999998</v>
      </c>
      <c r="E753">
        <f t="shared" si="155"/>
        <v>2024</v>
      </c>
      <c r="F753">
        <f t="shared" si="156"/>
        <v>14</v>
      </c>
      <c r="G753">
        <f t="shared" si="157"/>
        <v>4</v>
      </c>
      <c r="H753" s="4" t="str">
        <f t="shared" si="158"/>
        <v>product 2</v>
      </c>
      <c r="I753" s="5">
        <v>10</v>
      </c>
      <c r="J753" s="5">
        <v>169.89999999999998</v>
      </c>
    </row>
    <row r="754" spans="1:10" ht="13.2" x14ac:dyDescent="0.25">
      <c r="A754" s="3">
        <v>45396</v>
      </c>
      <c r="B754" s="4" t="s">
        <v>9</v>
      </c>
      <c r="C754" s="3" t="str">
        <f t="shared" si="154"/>
        <v>cogs</v>
      </c>
      <c r="D754" s="49">
        <v>8.49</v>
      </c>
      <c r="E754">
        <f t="shared" si="155"/>
        <v>2024</v>
      </c>
      <c r="F754">
        <f t="shared" si="156"/>
        <v>14</v>
      </c>
      <c r="G754">
        <f t="shared" si="157"/>
        <v>4</v>
      </c>
      <c r="H754" s="4" t="str">
        <f t="shared" si="158"/>
        <v>product 3</v>
      </c>
      <c r="I754" s="5">
        <v>12</v>
      </c>
      <c r="J754" s="5">
        <v>101.88</v>
      </c>
    </row>
    <row r="755" spans="1:10" ht="13.2" x14ac:dyDescent="0.25">
      <c r="A755" s="3">
        <v>45396</v>
      </c>
      <c r="B755" s="4" t="s">
        <v>10</v>
      </c>
      <c r="C755" s="3" t="str">
        <f t="shared" si="154"/>
        <v>marketing</v>
      </c>
      <c r="D755" s="50" t="s">
        <v>6</v>
      </c>
      <c r="E755">
        <f t="shared" si="155"/>
        <v>2024</v>
      </c>
      <c r="F755">
        <f t="shared" si="156"/>
        <v>14</v>
      </c>
      <c r="G755">
        <f t="shared" si="157"/>
        <v>4</v>
      </c>
      <c r="H755" s="4" t="str">
        <f t="shared" si="158"/>
        <v>N/A</v>
      </c>
      <c r="I755" s="4" t="s">
        <v>6</v>
      </c>
      <c r="J755" s="5">
        <v>99.91</v>
      </c>
    </row>
    <row r="756" spans="1:10" ht="13.2" x14ac:dyDescent="0.25">
      <c r="A756" s="3">
        <v>45396</v>
      </c>
      <c r="B756" s="4" t="s">
        <v>11</v>
      </c>
      <c r="C756" s="3" t="str">
        <f t="shared" si="154"/>
        <v>net sales</v>
      </c>
      <c r="D756" s="49">
        <v>9.99</v>
      </c>
      <c r="E756">
        <f t="shared" si="155"/>
        <v>2024</v>
      </c>
      <c r="F756">
        <f t="shared" si="156"/>
        <v>14</v>
      </c>
      <c r="G756">
        <f t="shared" si="157"/>
        <v>4</v>
      </c>
      <c r="H756" s="4" t="str">
        <f t="shared" si="158"/>
        <v>product 1</v>
      </c>
      <c r="I756" s="5">
        <v>26</v>
      </c>
      <c r="J756" s="5">
        <v>259.74</v>
      </c>
    </row>
    <row r="757" spans="1:10" ht="13.2" x14ac:dyDescent="0.25">
      <c r="A757" s="3">
        <v>45396</v>
      </c>
      <c r="B757" s="4" t="s">
        <v>12</v>
      </c>
      <c r="C757" s="3" t="str">
        <f t="shared" si="154"/>
        <v>net sales</v>
      </c>
      <c r="D757" s="49">
        <v>24.99</v>
      </c>
      <c r="E757">
        <f t="shared" si="155"/>
        <v>2024</v>
      </c>
      <c r="F757">
        <f t="shared" si="156"/>
        <v>14</v>
      </c>
      <c r="G757">
        <f t="shared" si="157"/>
        <v>4</v>
      </c>
      <c r="H757" s="4" t="str">
        <f t="shared" si="158"/>
        <v>product 2</v>
      </c>
      <c r="I757" s="5">
        <v>10</v>
      </c>
      <c r="J757" s="5">
        <v>249.89999999999998</v>
      </c>
    </row>
    <row r="758" spans="1:10" ht="13.2" x14ac:dyDescent="0.25">
      <c r="A758" s="3">
        <v>45396</v>
      </c>
      <c r="B758" s="4" t="s">
        <v>13</v>
      </c>
      <c r="C758" s="3" t="str">
        <f t="shared" si="154"/>
        <v>net sales</v>
      </c>
      <c r="D758" s="49">
        <v>12.49</v>
      </c>
      <c r="E758">
        <f t="shared" si="155"/>
        <v>2024</v>
      </c>
      <c r="F758">
        <f t="shared" si="156"/>
        <v>14</v>
      </c>
      <c r="G758">
        <f t="shared" si="157"/>
        <v>4</v>
      </c>
      <c r="H758" s="4" t="str">
        <f t="shared" si="158"/>
        <v>product 3</v>
      </c>
      <c r="I758" s="5">
        <v>12</v>
      </c>
      <c r="J758" s="5">
        <v>149.88</v>
      </c>
    </row>
    <row r="759" spans="1:10" ht="13.2" x14ac:dyDescent="0.25">
      <c r="A759" s="3">
        <v>45397</v>
      </c>
      <c r="B759" s="4" t="s">
        <v>7</v>
      </c>
      <c r="C759" s="3" t="str">
        <f t="shared" si="154"/>
        <v>cogs</v>
      </c>
      <c r="D759" s="49">
        <v>5.99</v>
      </c>
      <c r="E759">
        <f t="shared" si="155"/>
        <v>2024</v>
      </c>
      <c r="F759">
        <f t="shared" si="156"/>
        <v>15</v>
      </c>
      <c r="G759">
        <f t="shared" si="157"/>
        <v>4</v>
      </c>
      <c r="H759" s="4" t="str">
        <f t="shared" si="158"/>
        <v>product 1</v>
      </c>
      <c r="I759" s="5">
        <v>55</v>
      </c>
      <c r="J759" s="5">
        <v>329.45</v>
      </c>
    </row>
    <row r="760" spans="1:10" ht="13.2" x14ac:dyDescent="0.25">
      <c r="A760" s="3">
        <v>45397</v>
      </c>
      <c r="B760" s="4" t="s">
        <v>8</v>
      </c>
      <c r="C760" s="3" t="str">
        <f t="shared" si="154"/>
        <v>cogs</v>
      </c>
      <c r="D760" s="49">
        <v>16.989999999999998</v>
      </c>
      <c r="E760">
        <f t="shared" si="155"/>
        <v>2024</v>
      </c>
      <c r="F760">
        <f t="shared" si="156"/>
        <v>15</v>
      </c>
      <c r="G760">
        <f t="shared" si="157"/>
        <v>4</v>
      </c>
      <c r="H760" s="4" t="str">
        <f t="shared" si="158"/>
        <v>product 2</v>
      </c>
      <c r="I760" s="5">
        <v>4</v>
      </c>
      <c r="J760" s="5">
        <v>67.959999999999994</v>
      </c>
    </row>
    <row r="761" spans="1:10" ht="13.2" x14ac:dyDescent="0.25">
      <c r="A761" s="3">
        <v>45397</v>
      </c>
      <c r="B761" s="4" t="s">
        <v>9</v>
      </c>
      <c r="C761" s="3" t="str">
        <f t="shared" si="154"/>
        <v>cogs</v>
      </c>
      <c r="D761" s="49">
        <v>8.49</v>
      </c>
      <c r="E761">
        <f t="shared" si="155"/>
        <v>2024</v>
      </c>
      <c r="F761">
        <f t="shared" si="156"/>
        <v>15</v>
      </c>
      <c r="G761">
        <f t="shared" si="157"/>
        <v>4</v>
      </c>
      <c r="H761" s="4" t="str">
        <f t="shared" si="158"/>
        <v>product 3</v>
      </c>
      <c r="I761" s="5">
        <v>130</v>
      </c>
      <c r="J761" s="5">
        <v>1103.7</v>
      </c>
    </row>
    <row r="762" spans="1:10" ht="13.2" x14ac:dyDescent="0.25">
      <c r="A762" s="3">
        <v>45397</v>
      </c>
      <c r="B762" s="4" t="s">
        <v>16</v>
      </c>
      <c r="C762" s="3" t="str">
        <f t="shared" si="154"/>
        <v>interest</v>
      </c>
      <c r="D762" s="50" t="s">
        <v>6</v>
      </c>
      <c r="E762">
        <f t="shared" si="155"/>
        <v>2024</v>
      </c>
      <c r="F762">
        <f t="shared" si="156"/>
        <v>15</v>
      </c>
      <c r="G762">
        <f t="shared" si="157"/>
        <v>4</v>
      </c>
      <c r="H762" s="4" t="str">
        <f t="shared" si="158"/>
        <v>N/A</v>
      </c>
      <c r="I762" s="4" t="s">
        <v>6</v>
      </c>
      <c r="J762" s="5">
        <v>1290.6400000000001</v>
      </c>
    </row>
    <row r="763" spans="1:10" ht="13.2" x14ac:dyDescent="0.25">
      <c r="A763" s="3">
        <v>45397</v>
      </c>
      <c r="B763" s="4" t="s">
        <v>10</v>
      </c>
      <c r="C763" s="3" t="str">
        <f t="shared" si="154"/>
        <v>marketing</v>
      </c>
      <c r="D763" s="50" t="s">
        <v>6</v>
      </c>
      <c r="E763">
        <f t="shared" si="155"/>
        <v>2024</v>
      </c>
      <c r="F763">
        <f t="shared" si="156"/>
        <v>15</v>
      </c>
      <c r="G763">
        <f t="shared" si="157"/>
        <v>4</v>
      </c>
      <c r="H763" s="4" t="str">
        <f t="shared" si="158"/>
        <v>N/A</v>
      </c>
      <c r="I763" s="4" t="s">
        <v>6</v>
      </c>
      <c r="J763" s="5">
        <v>99.990000000000009</v>
      </c>
    </row>
    <row r="764" spans="1:10" ht="13.2" x14ac:dyDescent="0.25">
      <c r="A764" s="3">
        <v>45397</v>
      </c>
      <c r="B764" s="4" t="s">
        <v>11</v>
      </c>
      <c r="C764" s="3" t="str">
        <f t="shared" si="154"/>
        <v>net sales</v>
      </c>
      <c r="D764" s="49">
        <v>9.99</v>
      </c>
      <c r="E764">
        <f t="shared" si="155"/>
        <v>2024</v>
      </c>
      <c r="F764">
        <f t="shared" si="156"/>
        <v>15</v>
      </c>
      <c r="G764">
        <f t="shared" si="157"/>
        <v>4</v>
      </c>
      <c r="H764" s="4" t="str">
        <f t="shared" si="158"/>
        <v>product 1</v>
      </c>
      <c r="I764" s="5">
        <v>55</v>
      </c>
      <c r="J764" s="5">
        <v>549.45000000000005</v>
      </c>
    </row>
    <row r="765" spans="1:10" ht="13.2" x14ac:dyDescent="0.25">
      <c r="A765" s="3">
        <v>45397</v>
      </c>
      <c r="B765" s="4" t="s">
        <v>12</v>
      </c>
      <c r="C765" s="3" t="str">
        <f t="shared" si="154"/>
        <v>net sales</v>
      </c>
      <c r="D765" s="49">
        <v>24.99</v>
      </c>
      <c r="E765">
        <f t="shared" si="155"/>
        <v>2024</v>
      </c>
      <c r="F765">
        <f t="shared" si="156"/>
        <v>15</v>
      </c>
      <c r="G765">
        <f t="shared" si="157"/>
        <v>4</v>
      </c>
      <c r="H765" s="4" t="str">
        <f t="shared" si="158"/>
        <v>product 2</v>
      </c>
      <c r="I765" s="5">
        <v>4</v>
      </c>
      <c r="J765" s="5">
        <v>99.96</v>
      </c>
    </row>
    <row r="766" spans="1:10" ht="13.2" x14ac:dyDescent="0.25">
      <c r="A766" s="3">
        <v>45397</v>
      </c>
      <c r="B766" s="4" t="s">
        <v>13</v>
      </c>
      <c r="C766" s="3" t="str">
        <f t="shared" si="154"/>
        <v>net sales</v>
      </c>
      <c r="D766" s="49">
        <v>12.49</v>
      </c>
      <c r="E766">
        <f t="shared" si="155"/>
        <v>2024</v>
      </c>
      <c r="F766">
        <f t="shared" si="156"/>
        <v>15</v>
      </c>
      <c r="G766">
        <f t="shared" si="157"/>
        <v>4</v>
      </c>
      <c r="H766" s="4" t="str">
        <f t="shared" si="158"/>
        <v>product 3</v>
      </c>
      <c r="I766" s="5">
        <v>130</v>
      </c>
      <c r="J766" s="5">
        <v>1623.7</v>
      </c>
    </row>
    <row r="767" spans="1:10" ht="13.2" x14ac:dyDescent="0.25">
      <c r="A767" s="3">
        <v>45397</v>
      </c>
      <c r="B767" s="4" t="s">
        <v>14</v>
      </c>
      <c r="C767" s="3" t="str">
        <f t="shared" si="154"/>
        <v>overhead</v>
      </c>
      <c r="D767" s="50" t="s">
        <v>6</v>
      </c>
      <c r="E767">
        <f t="shared" si="155"/>
        <v>2024</v>
      </c>
      <c r="F767">
        <f t="shared" si="156"/>
        <v>15</v>
      </c>
      <c r="G767">
        <f t="shared" si="157"/>
        <v>4</v>
      </c>
      <c r="H767" s="4" t="str">
        <f t="shared" si="158"/>
        <v>N/A</v>
      </c>
      <c r="I767" s="4" t="s">
        <v>6</v>
      </c>
      <c r="J767" s="5">
        <v>293.93</v>
      </c>
    </row>
    <row r="768" spans="1:10" ht="13.2" x14ac:dyDescent="0.25">
      <c r="A768" s="3">
        <v>45398</v>
      </c>
      <c r="B768" s="4" t="s">
        <v>7</v>
      </c>
      <c r="C768" s="3" t="str">
        <f t="shared" si="154"/>
        <v>cogs</v>
      </c>
      <c r="D768" s="49">
        <v>5.99</v>
      </c>
      <c r="E768">
        <f t="shared" si="155"/>
        <v>2024</v>
      </c>
      <c r="F768">
        <f t="shared" si="156"/>
        <v>16</v>
      </c>
      <c r="G768">
        <f t="shared" si="157"/>
        <v>4</v>
      </c>
      <c r="H768" s="4" t="str">
        <f t="shared" si="158"/>
        <v>product 1</v>
      </c>
      <c r="I768" s="5">
        <v>5</v>
      </c>
      <c r="J768" s="5">
        <v>29.950000000000003</v>
      </c>
    </row>
    <row r="769" spans="1:10" ht="13.2" x14ac:dyDescent="0.25">
      <c r="A769" s="3">
        <v>45398</v>
      </c>
      <c r="B769" s="4" t="s">
        <v>8</v>
      </c>
      <c r="C769" s="3" t="str">
        <f t="shared" si="154"/>
        <v>cogs</v>
      </c>
      <c r="D769" s="49">
        <v>16.989999999999998</v>
      </c>
      <c r="E769">
        <f t="shared" si="155"/>
        <v>2024</v>
      </c>
      <c r="F769">
        <f t="shared" si="156"/>
        <v>16</v>
      </c>
      <c r="G769">
        <f t="shared" si="157"/>
        <v>4</v>
      </c>
      <c r="H769" s="4" t="str">
        <f t="shared" si="158"/>
        <v>product 2</v>
      </c>
      <c r="I769" s="5">
        <v>5</v>
      </c>
      <c r="J769" s="5">
        <v>84.949999999999989</v>
      </c>
    </row>
    <row r="770" spans="1:10" ht="13.2" x14ac:dyDescent="0.25">
      <c r="A770" s="3">
        <v>45398</v>
      </c>
      <c r="B770" s="4" t="s">
        <v>9</v>
      </c>
      <c r="C770" s="3" t="str">
        <f t="shared" ref="C770:C833" si="159">IFERROR(LEFT(B770, FIND(":", B770) -1),B770)</f>
        <v>cogs</v>
      </c>
      <c r="D770" s="49">
        <v>8.49</v>
      </c>
      <c r="E770">
        <f t="shared" ref="E770:E833" si="160">YEAR(A770)</f>
        <v>2024</v>
      </c>
      <c r="F770">
        <f t="shared" ref="F770:F833" si="161">DAY(A770)</f>
        <v>16</v>
      </c>
      <c r="G770">
        <f t="shared" ref="G770:G833" si="162">MONTH(A770)</f>
        <v>4</v>
      </c>
      <c r="H770" s="4" t="str">
        <f t="shared" si="158"/>
        <v>product 3</v>
      </c>
      <c r="I770" s="5">
        <v>34</v>
      </c>
      <c r="J770" s="5">
        <v>288.66000000000003</v>
      </c>
    </row>
    <row r="771" spans="1:10" ht="13.2" x14ac:dyDescent="0.25">
      <c r="A771" s="3">
        <v>45398</v>
      </c>
      <c r="B771" s="4" t="s">
        <v>10</v>
      </c>
      <c r="C771" s="3" t="str">
        <f t="shared" si="159"/>
        <v>marketing</v>
      </c>
      <c r="D771" s="50" t="s">
        <v>6</v>
      </c>
      <c r="E771">
        <f t="shared" si="160"/>
        <v>2024</v>
      </c>
      <c r="F771">
        <f t="shared" si="161"/>
        <v>16</v>
      </c>
      <c r="G771">
        <f t="shared" si="162"/>
        <v>4</v>
      </c>
      <c r="H771" s="4" t="str">
        <f t="shared" ref="H771:H834" si="163">IFERROR(RIGHT(B771, LEN(B771) - FIND(":", B771)),"N/A")</f>
        <v>N/A</v>
      </c>
      <c r="I771" s="4" t="s">
        <v>6</v>
      </c>
      <c r="J771" s="5">
        <v>100.05</v>
      </c>
    </row>
    <row r="772" spans="1:10" ht="13.2" x14ac:dyDescent="0.25">
      <c r="A772" s="3">
        <v>45398</v>
      </c>
      <c r="B772" s="4" t="s">
        <v>11</v>
      </c>
      <c r="C772" s="3" t="str">
        <f t="shared" si="159"/>
        <v>net sales</v>
      </c>
      <c r="D772" s="49">
        <v>9.99</v>
      </c>
      <c r="E772">
        <f t="shared" si="160"/>
        <v>2024</v>
      </c>
      <c r="F772">
        <f t="shared" si="161"/>
        <v>16</v>
      </c>
      <c r="G772">
        <f t="shared" si="162"/>
        <v>4</v>
      </c>
      <c r="H772" s="4" t="str">
        <f t="shared" si="163"/>
        <v>product 1</v>
      </c>
      <c r="I772" s="5">
        <v>5</v>
      </c>
      <c r="J772" s="5">
        <v>49.95</v>
      </c>
    </row>
    <row r="773" spans="1:10" ht="13.2" x14ac:dyDescent="0.25">
      <c r="A773" s="3">
        <v>45398</v>
      </c>
      <c r="B773" s="4" t="s">
        <v>12</v>
      </c>
      <c r="C773" s="3" t="str">
        <f t="shared" si="159"/>
        <v>net sales</v>
      </c>
      <c r="D773" s="49">
        <v>24.99</v>
      </c>
      <c r="E773">
        <f t="shared" si="160"/>
        <v>2024</v>
      </c>
      <c r="F773">
        <f t="shared" si="161"/>
        <v>16</v>
      </c>
      <c r="G773">
        <f t="shared" si="162"/>
        <v>4</v>
      </c>
      <c r="H773" s="4" t="str">
        <f t="shared" si="163"/>
        <v>product 2</v>
      </c>
      <c r="I773" s="5">
        <v>5</v>
      </c>
      <c r="J773" s="5">
        <v>124.94999999999999</v>
      </c>
    </row>
    <row r="774" spans="1:10" ht="13.2" x14ac:dyDescent="0.25">
      <c r="A774" s="3">
        <v>45398</v>
      </c>
      <c r="B774" s="4" t="s">
        <v>13</v>
      </c>
      <c r="C774" s="3" t="str">
        <f t="shared" si="159"/>
        <v>net sales</v>
      </c>
      <c r="D774" s="49">
        <v>12.49</v>
      </c>
      <c r="E774">
        <f t="shared" si="160"/>
        <v>2024</v>
      </c>
      <c r="F774">
        <f t="shared" si="161"/>
        <v>16</v>
      </c>
      <c r="G774">
        <f t="shared" si="162"/>
        <v>4</v>
      </c>
      <c r="H774" s="4" t="str">
        <f t="shared" si="163"/>
        <v>product 3</v>
      </c>
      <c r="I774" s="5">
        <v>34</v>
      </c>
      <c r="J774" s="5">
        <v>424.66</v>
      </c>
    </row>
    <row r="775" spans="1:10" ht="13.2" x14ac:dyDescent="0.25">
      <c r="A775" s="3">
        <v>45399</v>
      </c>
      <c r="B775" s="4" t="s">
        <v>7</v>
      </c>
      <c r="C775" s="3" t="str">
        <f t="shared" si="159"/>
        <v>cogs</v>
      </c>
      <c r="D775" s="49">
        <v>5.99</v>
      </c>
      <c r="E775">
        <f t="shared" si="160"/>
        <v>2024</v>
      </c>
      <c r="F775">
        <f t="shared" si="161"/>
        <v>17</v>
      </c>
      <c r="G775">
        <f t="shared" si="162"/>
        <v>4</v>
      </c>
      <c r="H775" s="4" t="str">
        <f t="shared" si="163"/>
        <v>product 1</v>
      </c>
      <c r="I775" s="5">
        <v>80</v>
      </c>
      <c r="J775" s="5">
        <v>479.20000000000005</v>
      </c>
    </row>
    <row r="776" spans="1:10" ht="13.2" x14ac:dyDescent="0.25">
      <c r="A776" s="3">
        <v>45399</v>
      </c>
      <c r="B776" s="4" t="s">
        <v>8</v>
      </c>
      <c r="C776" s="3" t="str">
        <f t="shared" si="159"/>
        <v>cogs</v>
      </c>
      <c r="D776" s="49">
        <v>16.989999999999998</v>
      </c>
      <c r="E776">
        <f t="shared" si="160"/>
        <v>2024</v>
      </c>
      <c r="F776">
        <f t="shared" si="161"/>
        <v>17</v>
      </c>
      <c r="G776">
        <f t="shared" si="162"/>
        <v>4</v>
      </c>
      <c r="H776" s="4" t="str">
        <f t="shared" si="163"/>
        <v>product 2</v>
      </c>
      <c r="I776" s="5">
        <v>9</v>
      </c>
      <c r="J776" s="5">
        <v>152.91</v>
      </c>
    </row>
    <row r="777" spans="1:10" ht="13.2" x14ac:dyDescent="0.25">
      <c r="A777" s="3">
        <v>45399</v>
      </c>
      <c r="B777" s="4" t="s">
        <v>9</v>
      </c>
      <c r="C777" s="3" t="str">
        <f t="shared" si="159"/>
        <v>cogs</v>
      </c>
      <c r="D777" s="49">
        <v>8.49</v>
      </c>
      <c r="E777">
        <f t="shared" si="160"/>
        <v>2024</v>
      </c>
      <c r="F777">
        <f t="shared" si="161"/>
        <v>17</v>
      </c>
      <c r="G777">
        <f t="shared" si="162"/>
        <v>4</v>
      </c>
      <c r="H777" s="4" t="str">
        <f t="shared" si="163"/>
        <v>product 3</v>
      </c>
      <c r="I777" s="5">
        <v>0</v>
      </c>
      <c r="J777" s="4">
        <v>0</v>
      </c>
    </row>
    <row r="778" spans="1:10" ht="13.2" x14ac:dyDescent="0.25">
      <c r="A778" s="3">
        <v>45399</v>
      </c>
      <c r="B778" s="4" t="s">
        <v>10</v>
      </c>
      <c r="C778" s="3" t="str">
        <f t="shared" si="159"/>
        <v>marketing</v>
      </c>
      <c r="D778" s="50" t="s">
        <v>6</v>
      </c>
      <c r="E778">
        <f t="shared" si="160"/>
        <v>2024</v>
      </c>
      <c r="F778">
        <f t="shared" si="161"/>
        <v>17</v>
      </c>
      <c r="G778">
        <f t="shared" si="162"/>
        <v>4</v>
      </c>
      <c r="H778" s="4" t="str">
        <f t="shared" si="163"/>
        <v>N/A</v>
      </c>
      <c r="I778" s="4" t="s">
        <v>6</v>
      </c>
      <c r="J778" s="5">
        <v>99.960000000000008</v>
      </c>
    </row>
    <row r="779" spans="1:10" ht="13.2" x14ac:dyDescent="0.25">
      <c r="A779" s="3">
        <v>45399</v>
      </c>
      <c r="B779" s="4" t="s">
        <v>11</v>
      </c>
      <c r="C779" s="3" t="str">
        <f t="shared" si="159"/>
        <v>net sales</v>
      </c>
      <c r="D779" s="49">
        <v>9.99</v>
      </c>
      <c r="E779">
        <f t="shared" si="160"/>
        <v>2024</v>
      </c>
      <c r="F779">
        <f t="shared" si="161"/>
        <v>17</v>
      </c>
      <c r="G779">
        <f t="shared" si="162"/>
        <v>4</v>
      </c>
      <c r="H779" s="4" t="str">
        <f t="shared" si="163"/>
        <v>product 1</v>
      </c>
      <c r="I779" s="5">
        <v>80</v>
      </c>
      <c r="J779" s="5">
        <v>799.2</v>
      </c>
    </row>
    <row r="780" spans="1:10" ht="13.2" x14ac:dyDescent="0.25">
      <c r="A780" s="3">
        <v>45399</v>
      </c>
      <c r="B780" s="4" t="s">
        <v>12</v>
      </c>
      <c r="C780" s="3" t="str">
        <f t="shared" si="159"/>
        <v>net sales</v>
      </c>
      <c r="D780" s="49">
        <v>24.99</v>
      </c>
      <c r="E780">
        <f t="shared" si="160"/>
        <v>2024</v>
      </c>
      <c r="F780">
        <f t="shared" si="161"/>
        <v>17</v>
      </c>
      <c r="G780">
        <f t="shared" si="162"/>
        <v>4</v>
      </c>
      <c r="H780" s="4" t="str">
        <f t="shared" si="163"/>
        <v>product 2</v>
      </c>
      <c r="I780" s="5">
        <v>9</v>
      </c>
      <c r="J780" s="5">
        <v>224.91</v>
      </c>
    </row>
    <row r="781" spans="1:10" ht="13.2" x14ac:dyDescent="0.25">
      <c r="A781" s="3">
        <v>45399</v>
      </c>
      <c r="B781" s="4" t="s">
        <v>13</v>
      </c>
      <c r="C781" s="3" t="str">
        <f t="shared" si="159"/>
        <v>net sales</v>
      </c>
      <c r="D781" s="49">
        <v>12.49</v>
      </c>
      <c r="E781">
        <f t="shared" si="160"/>
        <v>2024</v>
      </c>
      <c r="F781">
        <f t="shared" si="161"/>
        <v>17</v>
      </c>
      <c r="G781">
        <f t="shared" si="162"/>
        <v>4</v>
      </c>
      <c r="H781" s="4" t="str">
        <f t="shared" si="163"/>
        <v>product 3</v>
      </c>
      <c r="I781" s="5">
        <v>0</v>
      </c>
      <c r="J781" s="4">
        <v>0</v>
      </c>
    </row>
    <row r="782" spans="1:10" ht="13.2" x14ac:dyDescent="0.25">
      <c r="A782" s="3">
        <v>45400</v>
      </c>
      <c r="B782" s="4" t="s">
        <v>7</v>
      </c>
      <c r="C782" s="3" t="str">
        <f t="shared" si="159"/>
        <v>cogs</v>
      </c>
      <c r="D782" s="49">
        <v>5.99</v>
      </c>
      <c r="E782">
        <f t="shared" si="160"/>
        <v>2024</v>
      </c>
      <c r="F782">
        <f t="shared" si="161"/>
        <v>18</v>
      </c>
      <c r="G782">
        <f t="shared" si="162"/>
        <v>4</v>
      </c>
      <c r="H782" s="4" t="str">
        <f t="shared" si="163"/>
        <v>product 1</v>
      </c>
      <c r="I782" s="5">
        <v>43</v>
      </c>
      <c r="J782" s="5">
        <v>257.57</v>
      </c>
    </row>
    <row r="783" spans="1:10" ht="13.2" x14ac:dyDescent="0.25">
      <c r="A783" s="3">
        <v>45400</v>
      </c>
      <c r="B783" s="4" t="s">
        <v>8</v>
      </c>
      <c r="C783" s="3" t="str">
        <f t="shared" si="159"/>
        <v>cogs</v>
      </c>
      <c r="D783" s="49">
        <v>16.989999999999998</v>
      </c>
      <c r="E783">
        <f t="shared" si="160"/>
        <v>2024</v>
      </c>
      <c r="F783">
        <f t="shared" si="161"/>
        <v>18</v>
      </c>
      <c r="G783">
        <f t="shared" si="162"/>
        <v>4</v>
      </c>
      <c r="H783" s="4" t="str">
        <f t="shared" si="163"/>
        <v>product 2</v>
      </c>
      <c r="I783" s="5">
        <v>4</v>
      </c>
      <c r="J783" s="5">
        <v>67.959999999999994</v>
      </c>
    </row>
    <row r="784" spans="1:10" ht="13.2" x14ac:dyDescent="0.25">
      <c r="A784" s="3">
        <v>45400</v>
      </c>
      <c r="B784" s="4" t="s">
        <v>9</v>
      </c>
      <c r="C784" s="3" t="str">
        <f t="shared" si="159"/>
        <v>cogs</v>
      </c>
      <c r="D784" s="49">
        <v>8.49</v>
      </c>
      <c r="E784">
        <f t="shared" si="160"/>
        <v>2024</v>
      </c>
      <c r="F784">
        <f t="shared" si="161"/>
        <v>18</v>
      </c>
      <c r="G784">
        <f t="shared" si="162"/>
        <v>4</v>
      </c>
      <c r="H784" s="4" t="str">
        <f t="shared" si="163"/>
        <v>product 3</v>
      </c>
      <c r="I784" s="5">
        <v>16</v>
      </c>
      <c r="J784" s="5">
        <v>135.84</v>
      </c>
    </row>
    <row r="785" spans="1:10" ht="13.2" x14ac:dyDescent="0.25">
      <c r="A785" s="3">
        <v>45400</v>
      </c>
      <c r="B785" s="4" t="s">
        <v>10</v>
      </c>
      <c r="C785" s="3" t="str">
        <f t="shared" si="159"/>
        <v>marketing</v>
      </c>
      <c r="D785" s="50" t="s">
        <v>6</v>
      </c>
      <c r="E785">
        <f t="shared" si="160"/>
        <v>2024</v>
      </c>
      <c r="F785">
        <f t="shared" si="161"/>
        <v>18</v>
      </c>
      <c r="G785">
        <f t="shared" si="162"/>
        <v>4</v>
      </c>
      <c r="H785" s="4" t="str">
        <f t="shared" si="163"/>
        <v>N/A</v>
      </c>
      <c r="I785" s="4" t="s">
        <v>6</v>
      </c>
      <c r="J785" s="5">
        <v>100.02</v>
      </c>
    </row>
    <row r="786" spans="1:10" ht="13.2" x14ac:dyDescent="0.25">
      <c r="A786" s="3">
        <v>45400</v>
      </c>
      <c r="B786" s="4" t="s">
        <v>11</v>
      </c>
      <c r="C786" s="3" t="str">
        <f t="shared" si="159"/>
        <v>net sales</v>
      </c>
      <c r="D786" s="49">
        <v>9.99</v>
      </c>
      <c r="E786">
        <f t="shared" si="160"/>
        <v>2024</v>
      </c>
      <c r="F786">
        <f t="shared" si="161"/>
        <v>18</v>
      </c>
      <c r="G786">
        <f t="shared" si="162"/>
        <v>4</v>
      </c>
      <c r="H786" s="4" t="str">
        <f t="shared" si="163"/>
        <v>product 1</v>
      </c>
      <c r="I786" s="5">
        <v>43</v>
      </c>
      <c r="J786" s="5">
        <v>429.57</v>
      </c>
    </row>
    <row r="787" spans="1:10" ht="13.2" x14ac:dyDescent="0.25">
      <c r="A787" s="3">
        <v>45400</v>
      </c>
      <c r="B787" s="4" t="s">
        <v>12</v>
      </c>
      <c r="C787" s="3" t="str">
        <f t="shared" si="159"/>
        <v>net sales</v>
      </c>
      <c r="D787" s="49">
        <v>24.99</v>
      </c>
      <c r="E787">
        <f t="shared" si="160"/>
        <v>2024</v>
      </c>
      <c r="F787">
        <f t="shared" si="161"/>
        <v>18</v>
      </c>
      <c r="G787">
        <f t="shared" si="162"/>
        <v>4</v>
      </c>
      <c r="H787" s="4" t="str">
        <f t="shared" si="163"/>
        <v>product 2</v>
      </c>
      <c r="I787" s="5">
        <v>4</v>
      </c>
      <c r="J787" s="5">
        <v>99.96</v>
      </c>
    </row>
    <row r="788" spans="1:10" ht="13.2" x14ac:dyDescent="0.25">
      <c r="A788" s="3">
        <v>45400</v>
      </c>
      <c r="B788" s="4" t="s">
        <v>13</v>
      </c>
      <c r="C788" s="3" t="str">
        <f t="shared" si="159"/>
        <v>net sales</v>
      </c>
      <c r="D788" s="49">
        <v>12.49</v>
      </c>
      <c r="E788">
        <f t="shared" si="160"/>
        <v>2024</v>
      </c>
      <c r="F788">
        <f t="shared" si="161"/>
        <v>18</v>
      </c>
      <c r="G788">
        <f t="shared" si="162"/>
        <v>4</v>
      </c>
      <c r="H788" s="4" t="str">
        <f t="shared" si="163"/>
        <v>product 3</v>
      </c>
      <c r="I788" s="5">
        <v>16</v>
      </c>
      <c r="J788" s="5">
        <v>199.84</v>
      </c>
    </row>
    <row r="789" spans="1:10" ht="13.2" x14ac:dyDescent="0.25">
      <c r="A789" s="3">
        <v>45401</v>
      </c>
      <c r="B789" s="4" t="s">
        <v>7</v>
      </c>
      <c r="C789" s="3" t="str">
        <f t="shared" si="159"/>
        <v>cogs</v>
      </c>
      <c r="D789" s="49">
        <v>5.99</v>
      </c>
      <c r="E789">
        <f t="shared" si="160"/>
        <v>2024</v>
      </c>
      <c r="F789">
        <f t="shared" si="161"/>
        <v>19</v>
      </c>
      <c r="G789">
        <f t="shared" si="162"/>
        <v>4</v>
      </c>
      <c r="H789" s="4" t="str">
        <f t="shared" si="163"/>
        <v>product 1</v>
      </c>
      <c r="I789" s="5">
        <v>83</v>
      </c>
      <c r="J789" s="5">
        <v>497.17</v>
      </c>
    </row>
    <row r="790" spans="1:10" ht="13.2" x14ac:dyDescent="0.25">
      <c r="A790" s="3">
        <v>45401</v>
      </c>
      <c r="B790" s="4" t="s">
        <v>8</v>
      </c>
      <c r="C790" s="3" t="str">
        <f t="shared" si="159"/>
        <v>cogs</v>
      </c>
      <c r="D790" s="49">
        <v>16.989999999999998</v>
      </c>
      <c r="E790">
        <f t="shared" si="160"/>
        <v>2024</v>
      </c>
      <c r="F790">
        <f t="shared" si="161"/>
        <v>19</v>
      </c>
      <c r="G790">
        <f t="shared" si="162"/>
        <v>4</v>
      </c>
      <c r="H790" s="4" t="str">
        <f t="shared" si="163"/>
        <v>product 2</v>
      </c>
      <c r="I790" s="5">
        <v>2</v>
      </c>
      <c r="J790" s="5">
        <v>33.979999999999997</v>
      </c>
    </row>
    <row r="791" spans="1:10" ht="13.2" x14ac:dyDescent="0.25">
      <c r="A791" s="3">
        <v>45401</v>
      </c>
      <c r="B791" s="4" t="s">
        <v>9</v>
      </c>
      <c r="C791" s="3" t="str">
        <f t="shared" si="159"/>
        <v>cogs</v>
      </c>
      <c r="D791" s="49">
        <v>8.49</v>
      </c>
      <c r="E791">
        <f t="shared" si="160"/>
        <v>2024</v>
      </c>
      <c r="F791">
        <f t="shared" si="161"/>
        <v>19</v>
      </c>
      <c r="G791">
        <f t="shared" si="162"/>
        <v>4</v>
      </c>
      <c r="H791" s="4" t="str">
        <f t="shared" si="163"/>
        <v>product 3</v>
      </c>
      <c r="I791" s="5">
        <v>165</v>
      </c>
      <c r="J791" s="5">
        <v>1400.8500000000001</v>
      </c>
    </row>
    <row r="792" spans="1:10" ht="13.2" x14ac:dyDescent="0.25">
      <c r="A792" s="3">
        <v>45401</v>
      </c>
      <c r="B792" s="4" t="s">
        <v>10</v>
      </c>
      <c r="C792" s="3" t="str">
        <f t="shared" si="159"/>
        <v>marketing</v>
      </c>
      <c r="D792" s="50" t="s">
        <v>6</v>
      </c>
      <c r="E792">
        <f t="shared" si="160"/>
        <v>2024</v>
      </c>
      <c r="F792">
        <f t="shared" si="161"/>
        <v>19</v>
      </c>
      <c r="G792">
        <f t="shared" si="162"/>
        <v>4</v>
      </c>
      <c r="H792" s="4" t="str">
        <f t="shared" si="163"/>
        <v>N/A</v>
      </c>
      <c r="I792" s="4" t="s">
        <v>6</v>
      </c>
      <c r="J792" s="5">
        <v>100.06</v>
      </c>
    </row>
    <row r="793" spans="1:10" ht="13.2" x14ac:dyDescent="0.25">
      <c r="A793" s="3">
        <v>45401</v>
      </c>
      <c r="B793" s="4" t="s">
        <v>11</v>
      </c>
      <c r="C793" s="3" t="str">
        <f t="shared" si="159"/>
        <v>net sales</v>
      </c>
      <c r="D793" s="49">
        <v>9.99</v>
      </c>
      <c r="E793">
        <f t="shared" si="160"/>
        <v>2024</v>
      </c>
      <c r="F793">
        <f t="shared" si="161"/>
        <v>19</v>
      </c>
      <c r="G793">
        <f t="shared" si="162"/>
        <v>4</v>
      </c>
      <c r="H793" s="4" t="str">
        <f t="shared" si="163"/>
        <v>product 1</v>
      </c>
      <c r="I793" s="5">
        <v>83</v>
      </c>
      <c r="J793" s="5">
        <v>829.17000000000007</v>
      </c>
    </row>
    <row r="794" spans="1:10" ht="13.2" x14ac:dyDescent="0.25">
      <c r="A794" s="3">
        <v>45401</v>
      </c>
      <c r="B794" s="4" t="s">
        <v>12</v>
      </c>
      <c r="C794" s="3" t="str">
        <f t="shared" si="159"/>
        <v>net sales</v>
      </c>
      <c r="D794" s="49">
        <v>24.99</v>
      </c>
      <c r="E794">
        <f t="shared" si="160"/>
        <v>2024</v>
      </c>
      <c r="F794">
        <f t="shared" si="161"/>
        <v>19</v>
      </c>
      <c r="G794">
        <f t="shared" si="162"/>
        <v>4</v>
      </c>
      <c r="H794" s="4" t="str">
        <f t="shared" si="163"/>
        <v>product 2</v>
      </c>
      <c r="I794" s="5">
        <v>2</v>
      </c>
      <c r="J794" s="5">
        <v>49.98</v>
      </c>
    </row>
    <row r="795" spans="1:10" ht="13.2" x14ac:dyDescent="0.25">
      <c r="A795" s="3">
        <v>45401</v>
      </c>
      <c r="B795" s="4" t="s">
        <v>13</v>
      </c>
      <c r="C795" s="3" t="str">
        <f t="shared" si="159"/>
        <v>net sales</v>
      </c>
      <c r="D795" s="49">
        <v>12.49</v>
      </c>
      <c r="E795">
        <f t="shared" si="160"/>
        <v>2024</v>
      </c>
      <c r="F795">
        <f t="shared" si="161"/>
        <v>19</v>
      </c>
      <c r="G795">
        <f t="shared" si="162"/>
        <v>4</v>
      </c>
      <c r="H795" s="4" t="str">
        <f t="shared" si="163"/>
        <v>product 3</v>
      </c>
      <c r="I795" s="5">
        <v>165</v>
      </c>
      <c r="J795" s="5">
        <v>2060.85</v>
      </c>
    </row>
    <row r="796" spans="1:10" ht="13.2" x14ac:dyDescent="0.25">
      <c r="A796" s="3">
        <v>45402</v>
      </c>
      <c r="B796" s="4" t="s">
        <v>7</v>
      </c>
      <c r="C796" s="3" t="str">
        <f t="shared" si="159"/>
        <v>cogs</v>
      </c>
      <c r="D796" s="49">
        <v>5.99</v>
      </c>
      <c r="E796">
        <f t="shared" si="160"/>
        <v>2024</v>
      </c>
      <c r="F796">
        <f t="shared" si="161"/>
        <v>20</v>
      </c>
      <c r="G796">
        <f t="shared" si="162"/>
        <v>4</v>
      </c>
      <c r="H796" s="4" t="str">
        <f t="shared" si="163"/>
        <v>product 1</v>
      </c>
      <c r="I796" s="5">
        <v>33</v>
      </c>
      <c r="J796" s="5">
        <v>197.67000000000002</v>
      </c>
    </row>
    <row r="797" spans="1:10" ht="13.2" x14ac:dyDescent="0.25">
      <c r="A797" s="3">
        <v>45402</v>
      </c>
      <c r="B797" s="4" t="s">
        <v>8</v>
      </c>
      <c r="C797" s="3" t="str">
        <f t="shared" si="159"/>
        <v>cogs</v>
      </c>
      <c r="D797" s="49">
        <v>16.989999999999998</v>
      </c>
      <c r="E797">
        <f t="shared" si="160"/>
        <v>2024</v>
      </c>
      <c r="F797">
        <f t="shared" si="161"/>
        <v>20</v>
      </c>
      <c r="G797">
        <f t="shared" si="162"/>
        <v>4</v>
      </c>
      <c r="H797" s="4" t="str">
        <f t="shared" si="163"/>
        <v>product 2</v>
      </c>
      <c r="I797" s="5">
        <v>3</v>
      </c>
      <c r="J797" s="5">
        <v>50.97</v>
      </c>
    </row>
    <row r="798" spans="1:10" ht="13.2" x14ac:dyDescent="0.25">
      <c r="A798" s="3">
        <v>45402</v>
      </c>
      <c r="B798" s="4" t="s">
        <v>9</v>
      </c>
      <c r="C798" s="3" t="str">
        <f t="shared" si="159"/>
        <v>cogs</v>
      </c>
      <c r="D798" s="49">
        <v>8.49</v>
      </c>
      <c r="E798">
        <f t="shared" si="160"/>
        <v>2024</v>
      </c>
      <c r="F798">
        <f t="shared" si="161"/>
        <v>20</v>
      </c>
      <c r="G798">
        <f t="shared" si="162"/>
        <v>4</v>
      </c>
      <c r="H798" s="4" t="str">
        <f t="shared" si="163"/>
        <v>product 3</v>
      </c>
      <c r="I798" s="5">
        <v>133</v>
      </c>
      <c r="J798" s="5">
        <v>1129.17</v>
      </c>
    </row>
    <row r="799" spans="1:10" ht="13.2" x14ac:dyDescent="0.25">
      <c r="A799" s="3">
        <v>45402</v>
      </c>
      <c r="B799" s="4" t="s">
        <v>10</v>
      </c>
      <c r="C799" s="3" t="str">
        <f t="shared" si="159"/>
        <v>marketing</v>
      </c>
      <c r="D799" s="50" t="s">
        <v>6</v>
      </c>
      <c r="E799">
        <f t="shared" si="160"/>
        <v>2024</v>
      </c>
      <c r="F799">
        <f t="shared" si="161"/>
        <v>20</v>
      </c>
      <c r="G799">
        <f t="shared" si="162"/>
        <v>4</v>
      </c>
      <c r="H799" s="4" t="str">
        <f t="shared" si="163"/>
        <v>N/A</v>
      </c>
      <c r="I799" s="4" t="s">
        <v>6</v>
      </c>
      <c r="J799" s="5">
        <v>99.91</v>
      </c>
    </row>
    <row r="800" spans="1:10" ht="13.2" x14ac:dyDescent="0.25">
      <c r="A800" s="3">
        <v>45402</v>
      </c>
      <c r="B800" s="4" t="s">
        <v>11</v>
      </c>
      <c r="C800" s="3" t="str">
        <f t="shared" si="159"/>
        <v>net sales</v>
      </c>
      <c r="D800" s="49">
        <v>9.99</v>
      </c>
      <c r="E800">
        <f t="shared" si="160"/>
        <v>2024</v>
      </c>
      <c r="F800">
        <f t="shared" si="161"/>
        <v>20</v>
      </c>
      <c r="G800">
        <f t="shared" si="162"/>
        <v>4</v>
      </c>
      <c r="H800" s="4" t="str">
        <f t="shared" si="163"/>
        <v>product 1</v>
      </c>
      <c r="I800" s="5">
        <v>33</v>
      </c>
      <c r="J800" s="5">
        <v>329.67</v>
      </c>
    </row>
    <row r="801" spans="1:10" ht="13.2" x14ac:dyDescent="0.25">
      <c r="A801" s="3">
        <v>45402</v>
      </c>
      <c r="B801" s="4" t="s">
        <v>12</v>
      </c>
      <c r="C801" s="3" t="str">
        <f t="shared" si="159"/>
        <v>net sales</v>
      </c>
      <c r="D801" s="49">
        <v>24.99</v>
      </c>
      <c r="E801">
        <f t="shared" si="160"/>
        <v>2024</v>
      </c>
      <c r="F801">
        <f t="shared" si="161"/>
        <v>20</v>
      </c>
      <c r="G801">
        <f t="shared" si="162"/>
        <v>4</v>
      </c>
      <c r="H801" s="4" t="str">
        <f t="shared" si="163"/>
        <v>product 2</v>
      </c>
      <c r="I801" s="5">
        <v>3</v>
      </c>
      <c r="J801" s="5">
        <v>74.97</v>
      </c>
    </row>
    <row r="802" spans="1:10" ht="13.2" x14ac:dyDescent="0.25">
      <c r="A802" s="3">
        <v>45402</v>
      </c>
      <c r="B802" s="4" t="s">
        <v>13</v>
      </c>
      <c r="C802" s="3" t="str">
        <f t="shared" si="159"/>
        <v>net sales</v>
      </c>
      <c r="D802" s="49">
        <v>12.49</v>
      </c>
      <c r="E802">
        <f t="shared" si="160"/>
        <v>2024</v>
      </c>
      <c r="F802">
        <f t="shared" si="161"/>
        <v>20</v>
      </c>
      <c r="G802">
        <f t="shared" si="162"/>
        <v>4</v>
      </c>
      <c r="H802" s="4" t="str">
        <f t="shared" si="163"/>
        <v>product 3</v>
      </c>
      <c r="I802" s="5">
        <v>133</v>
      </c>
      <c r="J802" s="5">
        <v>1661.17</v>
      </c>
    </row>
    <row r="803" spans="1:10" ht="13.2" x14ac:dyDescent="0.25">
      <c r="A803" s="3">
        <v>45403</v>
      </c>
      <c r="B803" s="4" t="s">
        <v>7</v>
      </c>
      <c r="C803" s="3" t="str">
        <f t="shared" si="159"/>
        <v>cogs</v>
      </c>
      <c r="D803" s="49">
        <v>5.99</v>
      </c>
      <c r="E803">
        <f t="shared" si="160"/>
        <v>2024</v>
      </c>
      <c r="F803">
        <f t="shared" si="161"/>
        <v>21</v>
      </c>
      <c r="G803">
        <f t="shared" si="162"/>
        <v>4</v>
      </c>
      <c r="H803" s="4" t="str">
        <f t="shared" si="163"/>
        <v>product 1</v>
      </c>
      <c r="I803" s="5">
        <v>37</v>
      </c>
      <c r="J803" s="5">
        <v>221.63</v>
      </c>
    </row>
    <row r="804" spans="1:10" ht="13.2" x14ac:dyDescent="0.25">
      <c r="A804" s="3">
        <v>45403</v>
      </c>
      <c r="B804" s="4" t="s">
        <v>8</v>
      </c>
      <c r="C804" s="3" t="str">
        <f t="shared" si="159"/>
        <v>cogs</v>
      </c>
      <c r="D804" s="49">
        <v>16.989999999999998</v>
      </c>
      <c r="E804">
        <f t="shared" si="160"/>
        <v>2024</v>
      </c>
      <c r="F804">
        <f t="shared" si="161"/>
        <v>21</v>
      </c>
      <c r="G804">
        <f t="shared" si="162"/>
        <v>4</v>
      </c>
      <c r="H804" s="4" t="str">
        <f t="shared" si="163"/>
        <v>product 2</v>
      </c>
      <c r="I804" s="5">
        <v>2</v>
      </c>
      <c r="J804" s="5">
        <v>33.979999999999997</v>
      </c>
    </row>
    <row r="805" spans="1:10" ht="13.2" x14ac:dyDescent="0.25">
      <c r="A805" s="3">
        <v>45403</v>
      </c>
      <c r="B805" s="4" t="s">
        <v>9</v>
      </c>
      <c r="C805" s="3" t="str">
        <f t="shared" si="159"/>
        <v>cogs</v>
      </c>
      <c r="D805" s="49">
        <v>8.49</v>
      </c>
      <c r="E805">
        <f t="shared" si="160"/>
        <v>2024</v>
      </c>
      <c r="F805">
        <f t="shared" si="161"/>
        <v>21</v>
      </c>
      <c r="G805">
        <f t="shared" si="162"/>
        <v>4</v>
      </c>
      <c r="H805" s="4" t="str">
        <f t="shared" si="163"/>
        <v>product 3</v>
      </c>
      <c r="I805" s="5">
        <v>89</v>
      </c>
      <c r="J805" s="5">
        <v>755.61</v>
      </c>
    </row>
    <row r="806" spans="1:10" ht="13.2" x14ac:dyDescent="0.25">
      <c r="A806" s="3">
        <v>45403</v>
      </c>
      <c r="B806" s="4" t="s">
        <v>10</v>
      </c>
      <c r="C806" s="3" t="str">
        <f t="shared" si="159"/>
        <v>marketing</v>
      </c>
      <c r="D806" s="50" t="s">
        <v>6</v>
      </c>
      <c r="E806">
        <f t="shared" si="160"/>
        <v>2024</v>
      </c>
      <c r="F806">
        <f t="shared" si="161"/>
        <v>21</v>
      </c>
      <c r="G806">
        <f t="shared" si="162"/>
        <v>4</v>
      </c>
      <c r="H806" s="4" t="str">
        <f t="shared" si="163"/>
        <v>N/A</v>
      </c>
      <c r="I806" s="4" t="s">
        <v>6</v>
      </c>
      <c r="J806" s="5">
        <v>100.05</v>
      </c>
    </row>
    <row r="807" spans="1:10" ht="13.2" x14ac:dyDescent="0.25">
      <c r="A807" s="3">
        <v>45403</v>
      </c>
      <c r="B807" s="4" t="s">
        <v>11</v>
      </c>
      <c r="C807" s="3" t="str">
        <f t="shared" si="159"/>
        <v>net sales</v>
      </c>
      <c r="D807" s="49">
        <v>9.99</v>
      </c>
      <c r="E807">
        <f t="shared" si="160"/>
        <v>2024</v>
      </c>
      <c r="F807">
        <f t="shared" si="161"/>
        <v>21</v>
      </c>
      <c r="G807">
        <f t="shared" si="162"/>
        <v>4</v>
      </c>
      <c r="H807" s="4" t="str">
        <f t="shared" si="163"/>
        <v>product 1</v>
      </c>
      <c r="I807" s="5">
        <v>37</v>
      </c>
      <c r="J807" s="5">
        <v>369.63</v>
      </c>
    </row>
    <row r="808" spans="1:10" ht="13.2" x14ac:dyDescent="0.25">
      <c r="A808" s="3">
        <v>45403</v>
      </c>
      <c r="B808" s="4" t="s">
        <v>12</v>
      </c>
      <c r="C808" s="3" t="str">
        <f t="shared" si="159"/>
        <v>net sales</v>
      </c>
      <c r="D808" s="49">
        <v>24.99</v>
      </c>
      <c r="E808">
        <f t="shared" si="160"/>
        <v>2024</v>
      </c>
      <c r="F808">
        <f t="shared" si="161"/>
        <v>21</v>
      </c>
      <c r="G808">
        <f t="shared" si="162"/>
        <v>4</v>
      </c>
      <c r="H808" s="4" t="str">
        <f t="shared" si="163"/>
        <v>product 2</v>
      </c>
      <c r="I808" s="5">
        <v>2</v>
      </c>
      <c r="J808" s="5">
        <v>49.98</v>
      </c>
    </row>
    <row r="809" spans="1:10" ht="13.2" x14ac:dyDescent="0.25">
      <c r="A809" s="3">
        <v>45403</v>
      </c>
      <c r="B809" s="4" t="s">
        <v>13</v>
      </c>
      <c r="C809" s="3" t="str">
        <f t="shared" si="159"/>
        <v>net sales</v>
      </c>
      <c r="D809" s="49">
        <v>12.49</v>
      </c>
      <c r="E809">
        <f t="shared" si="160"/>
        <v>2024</v>
      </c>
      <c r="F809">
        <f t="shared" si="161"/>
        <v>21</v>
      </c>
      <c r="G809">
        <f t="shared" si="162"/>
        <v>4</v>
      </c>
      <c r="H809" s="4" t="str">
        <f t="shared" si="163"/>
        <v>product 3</v>
      </c>
      <c r="I809" s="5">
        <v>89</v>
      </c>
      <c r="J809" s="5">
        <v>1111.6100000000001</v>
      </c>
    </row>
    <row r="810" spans="1:10" ht="13.2" x14ac:dyDescent="0.25">
      <c r="A810" s="3">
        <v>45404</v>
      </c>
      <c r="B810" s="4" t="s">
        <v>7</v>
      </c>
      <c r="C810" s="3" t="str">
        <f t="shared" si="159"/>
        <v>cogs</v>
      </c>
      <c r="D810" s="49">
        <v>5.99</v>
      </c>
      <c r="E810">
        <f t="shared" si="160"/>
        <v>2024</v>
      </c>
      <c r="F810">
        <f t="shared" si="161"/>
        <v>22</v>
      </c>
      <c r="G810">
        <f t="shared" si="162"/>
        <v>4</v>
      </c>
      <c r="H810" s="4" t="str">
        <f t="shared" si="163"/>
        <v>product 1</v>
      </c>
      <c r="I810" s="5">
        <v>56</v>
      </c>
      <c r="J810" s="5">
        <v>335.44</v>
      </c>
    </row>
    <row r="811" spans="1:10" ht="13.2" x14ac:dyDescent="0.25">
      <c r="A811" s="3">
        <v>45404</v>
      </c>
      <c r="B811" s="4" t="s">
        <v>8</v>
      </c>
      <c r="C811" s="3" t="str">
        <f t="shared" si="159"/>
        <v>cogs</v>
      </c>
      <c r="D811" s="49">
        <v>16.989999999999998</v>
      </c>
      <c r="E811">
        <f t="shared" si="160"/>
        <v>2024</v>
      </c>
      <c r="F811">
        <f t="shared" si="161"/>
        <v>22</v>
      </c>
      <c r="G811">
        <f t="shared" si="162"/>
        <v>4</v>
      </c>
      <c r="H811" s="4" t="str">
        <f t="shared" si="163"/>
        <v>product 2</v>
      </c>
      <c r="I811" s="5">
        <v>6</v>
      </c>
      <c r="J811" s="5">
        <v>101.94</v>
      </c>
    </row>
    <row r="812" spans="1:10" ht="13.2" x14ac:dyDescent="0.25">
      <c r="A812" s="3">
        <v>45404</v>
      </c>
      <c r="B812" s="4" t="s">
        <v>9</v>
      </c>
      <c r="C812" s="3" t="str">
        <f t="shared" si="159"/>
        <v>cogs</v>
      </c>
      <c r="D812" s="49">
        <v>8.49</v>
      </c>
      <c r="E812">
        <f t="shared" si="160"/>
        <v>2024</v>
      </c>
      <c r="F812">
        <f t="shared" si="161"/>
        <v>22</v>
      </c>
      <c r="G812">
        <f t="shared" si="162"/>
        <v>4</v>
      </c>
      <c r="H812" s="4" t="str">
        <f t="shared" si="163"/>
        <v>product 3</v>
      </c>
      <c r="I812" s="5">
        <v>0</v>
      </c>
      <c r="J812" s="4">
        <v>0</v>
      </c>
    </row>
    <row r="813" spans="1:10" ht="13.2" x14ac:dyDescent="0.25">
      <c r="A813" s="3">
        <v>45404</v>
      </c>
      <c r="B813" s="4" t="s">
        <v>10</v>
      </c>
      <c r="C813" s="3" t="str">
        <f t="shared" si="159"/>
        <v>marketing</v>
      </c>
      <c r="D813" s="50" t="s">
        <v>6</v>
      </c>
      <c r="E813">
        <f t="shared" si="160"/>
        <v>2024</v>
      </c>
      <c r="F813">
        <f t="shared" si="161"/>
        <v>22</v>
      </c>
      <c r="G813">
        <f t="shared" si="162"/>
        <v>4</v>
      </c>
      <c r="H813" s="4" t="str">
        <f t="shared" si="163"/>
        <v>N/A</v>
      </c>
      <c r="I813" s="4" t="s">
        <v>6</v>
      </c>
      <c r="J813" s="5">
        <v>99.98</v>
      </c>
    </row>
    <row r="814" spans="1:10" ht="13.2" x14ac:dyDescent="0.25">
      <c r="A814" s="3">
        <v>45404</v>
      </c>
      <c r="B814" s="4" t="s">
        <v>11</v>
      </c>
      <c r="C814" s="3" t="str">
        <f t="shared" si="159"/>
        <v>net sales</v>
      </c>
      <c r="D814" s="49">
        <v>9.99</v>
      </c>
      <c r="E814">
        <f t="shared" si="160"/>
        <v>2024</v>
      </c>
      <c r="F814">
        <f t="shared" si="161"/>
        <v>22</v>
      </c>
      <c r="G814">
        <f t="shared" si="162"/>
        <v>4</v>
      </c>
      <c r="H814" s="4" t="str">
        <f t="shared" si="163"/>
        <v>product 1</v>
      </c>
      <c r="I814" s="5">
        <v>56</v>
      </c>
      <c r="J814" s="5">
        <v>559.44000000000005</v>
      </c>
    </row>
    <row r="815" spans="1:10" ht="13.2" x14ac:dyDescent="0.25">
      <c r="A815" s="3">
        <v>45404</v>
      </c>
      <c r="B815" s="4" t="s">
        <v>12</v>
      </c>
      <c r="C815" s="3" t="str">
        <f t="shared" si="159"/>
        <v>net sales</v>
      </c>
      <c r="D815" s="49">
        <v>24.99</v>
      </c>
      <c r="E815">
        <f t="shared" si="160"/>
        <v>2024</v>
      </c>
      <c r="F815">
        <f t="shared" si="161"/>
        <v>22</v>
      </c>
      <c r="G815">
        <f t="shared" si="162"/>
        <v>4</v>
      </c>
      <c r="H815" s="4" t="str">
        <f t="shared" si="163"/>
        <v>product 2</v>
      </c>
      <c r="I815" s="5">
        <v>6</v>
      </c>
      <c r="J815" s="5">
        <v>149.94</v>
      </c>
    </row>
    <row r="816" spans="1:10" ht="13.2" x14ac:dyDescent="0.25">
      <c r="A816" s="3">
        <v>45404</v>
      </c>
      <c r="B816" s="4" t="s">
        <v>13</v>
      </c>
      <c r="C816" s="3" t="str">
        <f t="shared" si="159"/>
        <v>net sales</v>
      </c>
      <c r="D816" s="49">
        <v>12.49</v>
      </c>
      <c r="E816">
        <f t="shared" si="160"/>
        <v>2024</v>
      </c>
      <c r="F816">
        <f t="shared" si="161"/>
        <v>22</v>
      </c>
      <c r="G816">
        <f t="shared" si="162"/>
        <v>4</v>
      </c>
      <c r="H816" s="4" t="str">
        <f t="shared" si="163"/>
        <v>product 3</v>
      </c>
      <c r="I816" s="5">
        <v>0</v>
      </c>
      <c r="J816" s="4">
        <v>0</v>
      </c>
    </row>
    <row r="817" spans="1:10" ht="13.2" x14ac:dyDescent="0.25">
      <c r="A817" s="3">
        <v>45405</v>
      </c>
      <c r="B817" s="4" t="s">
        <v>7</v>
      </c>
      <c r="C817" s="3" t="str">
        <f t="shared" si="159"/>
        <v>cogs</v>
      </c>
      <c r="D817" s="49">
        <v>5.99</v>
      </c>
      <c r="E817">
        <f t="shared" si="160"/>
        <v>2024</v>
      </c>
      <c r="F817">
        <f t="shared" si="161"/>
        <v>23</v>
      </c>
      <c r="G817">
        <f t="shared" si="162"/>
        <v>4</v>
      </c>
      <c r="H817" s="4" t="str">
        <f t="shared" si="163"/>
        <v>product 1</v>
      </c>
      <c r="I817" s="5">
        <v>27</v>
      </c>
      <c r="J817" s="5">
        <v>161.73000000000002</v>
      </c>
    </row>
    <row r="818" spans="1:10" ht="13.2" x14ac:dyDescent="0.25">
      <c r="A818" s="3">
        <v>45405</v>
      </c>
      <c r="B818" s="4" t="s">
        <v>8</v>
      </c>
      <c r="C818" s="3" t="str">
        <f t="shared" si="159"/>
        <v>cogs</v>
      </c>
      <c r="D818" s="49">
        <v>16.989999999999998</v>
      </c>
      <c r="E818">
        <f t="shared" si="160"/>
        <v>2024</v>
      </c>
      <c r="F818">
        <f t="shared" si="161"/>
        <v>23</v>
      </c>
      <c r="G818">
        <f t="shared" si="162"/>
        <v>4</v>
      </c>
      <c r="H818" s="4" t="str">
        <f t="shared" si="163"/>
        <v>product 2</v>
      </c>
      <c r="I818" s="5">
        <v>7</v>
      </c>
      <c r="J818" s="5">
        <v>118.92999999999999</v>
      </c>
    </row>
    <row r="819" spans="1:10" ht="13.2" x14ac:dyDescent="0.25">
      <c r="A819" s="3">
        <v>45405</v>
      </c>
      <c r="B819" s="4" t="s">
        <v>9</v>
      </c>
      <c r="C819" s="3" t="str">
        <f t="shared" si="159"/>
        <v>cogs</v>
      </c>
      <c r="D819" s="49">
        <v>8.49</v>
      </c>
      <c r="E819">
        <f t="shared" si="160"/>
        <v>2024</v>
      </c>
      <c r="F819">
        <f t="shared" si="161"/>
        <v>23</v>
      </c>
      <c r="G819">
        <f t="shared" si="162"/>
        <v>4</v>
      </c>
      <c r="H819" s="4" t="str">
        <f t="shared" si="163"/>
        <v>product 3</v>
      </c>
      <c r="I819" s="5">
        <v>168</v>
      </c>
      <c r="J819" s="5">
        <v>1426.32</v>
      </c>
    </row>
    <row r="820" spans="1:10" ht="13.2" x14ac:dyDescent="0.25">
      <c r="A820" s="3">
        <v>45405</v>
      </c>
      <c r="B820" s="4" t="s">
        <v>10</v>
      </c>
      <c r="C820" s="3" t="str">
        <f t="shared" si="159"/>
        <v>marketing</v>
      </c>
      <c r="D820" s="50" t="s">
        <v>6</v>
      </c>
      <c r="E820">
        <f t="shared" si="160"/>
        <v>2024</v>
      </c>
      <c r="F820">
        <f t="shared" si="161"/>
        <v>23</v>
      </c>
      <c r="G820">
        <f t="shared" si="162"/>
        <v>4</v>
      </c>
      <c r="H820" s="4" t="str">
        <f t="shared" si="163"/>
        <v>N/A</v>
      </c>
      <c r="I820" s="4" t="s">
        <v>6</v>
      </c>
      <c r="J820" s="5">
        <v>99.92</v>
      </c>
    </row>
    <row r="821" spans="1:10" ht="13.2" x14ac:dyDescent="0.25">
      <c r="A821" s="3">
        <v>45405</v>
      </c>
      <c r="B821" s="4" t="s">
        <v>11</v>
      </c>
      <c r="C821" s="3" t="str">
        <f t="shared" si="159"/>
        <v>net sales</v>
      </c>
      <c r="D821" s="49">
        <v>9.99</v>
      </c>
      <c r="E821">
        <f t="shared" si="160"/>
        <v>2024</v>
      </c>
      <c r="F821">
        <f t="shared" si="161"/>
        <v>23</v>
      </c>
      <c r="G821">
        <f t="shared" si="162"/>
        <v>4</v>
      </c>
      <c r="H821" s="4" t="str">
        <f t="shared" si="163"/>
        <v>product 1</v>
      </c>
      <c r="I821" s="5">
        <v>27</v>
      </c>
      <c r="J821" s="5">
        <v>269.73</v>
      </c>
    </row>
    <row r="822" spans="1:10" ht="13.2" x14ac:dyDescent="0.25">
      <c r="A822" s="3">
        <v>45405</v>
      </c>
      <c r="B822" s="4" t="s">
        <v>12</v>
      </c>
      <c r="C822" s="3" t="str">
        <f t="shared" si="159"/>
        <v>net sales</v>
      </c>
      <c r="D822" s="49">
        <v>24.99</v>
      </c>
      <c r="E822">
        <f t="shared" si="160"/>
        <v>2024</v>
      </c>
      <c r="F822">
        <f t="shared" si="161"/>
        <v>23</v>
      </c>
      <c r="G822">
        <f t="shared" si="162"/>
        <v>4</v>
      </c>
      <c r="H822" s="4" t="str">
        <f t="shared" si="163"/>
        <v>product 2</v>
      </c>
      <c r="I822" s="5">
        <v>7</v>
      </c>
      <c r="J822" s="5">
        <v>174.92999999999998</v>
      </c>
    </row>
    <row r="823" spans="1:10" ht="13.2" x14ac:dyDescent="0.25">
      <c r="A823" s="3">
        <v>45405</v>
      </c>
      <c r="B823" s="4" t="s">
        <v>13</v>
      </c>
      <c r="C823" s="3" t="str">
        <f t="shared" si="159"/>
        <v>net sales</v>
      </c>
      <c r="D823" s="49">
        <v>12.49</v>
      </c>
      <c r="E823">
        <f t="shared" si="160"/>
        <v>2024</v>
      </c>
      <c r="F823">
        <f t="shared" si="161"/>
        <v>23</v>
      </c>
      <c r="G823">
        <f t="shared" si="162"/>
        <v>4</v>
      </c>
      <c r="H823" s="4" t="str">
        <f t="shared" si="163"/>
        <v>product 3</v>
      </c>
      <c r="I823" s="5">
        <v>168</v>
      </c>
      <c r="J823" s="5">
        <v>2098.3200000000002</v>
      </c>
    </row>
    <row r="824" spans="1:10" ht="13.2" x14ac:dyDescent="0.25">
      <c r="A824" s="3">
        <v>45406</v>
      </c>
      <c r="B824" s="4" t="s">
        <v>7</v>
      </c>
      <c r="C824" s="3" t="str">
        <f t="shared" si="159"/>
        <v>cogs</v>
      </c>
      <c r="D824" s="49">
        <v>5.99</v>
      </c>
      <c r="E824">
        <f t="shared" si="160"/>
        <v>2024</v>
      </c>
      <c r="F824">
        <f t="shared" si="161"/>
        <v>24</v>
      </c>
      <c r="G824">
        <f t="shared" si="162"/>
        <v>4</v>
      </c>
      <c r="H824" s="4" t="str">
        <f t="shared" si="163"/>
        <v>product 1</v>
      </c>
      <c r="I824" s="5">
        <v>14</v>
      </c>
      <c r="J824" s="5">
        <v>83.86</v>
      </c>
    </row>
    <row r="825" spans="1:10" ht="13.2" x14ac:dyDescent="0.25">
      <c r="A825" s="3">
        <v>45406</v>
      </c>
      <c r="B825" s="4" t="s">
        <v>8</v>
      </c>
      <c r="C825" s="3" t="str">
        <f t="shared" si="159"/>
        <v>cogs</v>
      </c>
      <c r="D825" s="49">
        <v>16.989999999999998</v>
      </c>
      <c r="E825">
        <f t="shared" si="160"/>
        <v>2024</v>
      </c>
      <c r="F825">
        <f t="shared" si="161"/>
        <v>24</v>
      </c>
      <c r="G825">
        <f t="shared" si="162"/>
        <v>4</v>
      </c>
      <c r="H825" s="4" t="str">
        <f t="shared" si="163"/>
        <v>product 2</v>
      </c>
      <c r="I825" s="5">
        <v>6</v>
      </c>
      <c r="J825" s="5">
        <v>101.94</v>
      </c>
    </row>
    <row r="826" spans="1:10" ht="13.2" x14ac:dyDescent="0.25">
      <c r="A826" s="3">
        <v>45406</v>
      </c>
      <c r="B826" s="4" t="s">
        <v>9</v>
      </c>
      <c r="C826" s="3" t="str">
        <f t="shared" si="159"/>
        <v>cogs</v>
      </c>
      <c r="D826" s="49">
        <v>8.49</v>
      </c>
      <c r="E826">
        <f t="shared" si="160"/>
        <v>2024</v>
      </c>
      <c r="F826">
        <f t="shared" si="161"/>
        <v>24</v>
      </c>
      <c r="G826">
        <f t="shared" si="162"/>
        <v>4</v>
      </c>
      <c r="H826" s="4" t="str">
        <f t="shared" si="163"/>
        <v>product 3</v>
      </c>
      <c r="I826" s="5">
        <v>21</v>
      </c>
      <c r="J826" s="5">
        <v>178.29</v>
      </c>
    </row>
    <row r="827" spans="1:10" ht="13.2" x14ac:dyDescent="0.25">
      <c r="A827" s="3">
        <v>45406</v>
      </c>
      <c r="B827" s="4" t="s">
        <v>10</v>
      </c>
      <c r="C827" s="3" t="str">
        <f t="shared" si="159"/>
        <v>marketing</v>
      </c>
      <c r="D827" s="50" t="s">
        <v>6</v>
      </c>
      <c r="E827">
        <f t="shared" si="160"/>
        <v>2024</v>
      </c>
      <c r="F827">
        <f t="shared" si="161"/>
        <v>24</v>
      </c>
      <c r="G827">
        <f t="shared" si="162"/>
        <v>4</v>
      </c>
      <c r="H827" s="4" t="str">
        <f t="shared" si="163"/>
        <v>N/A</v>
      </c>
      <c r="I827" s="4" t="s">
        <v>6</v>
      </c>
      <c r="J827" s="5">
        <v>100.03</v>
      </c>
    </row>
    <row r="828" spans="1:10" ht="13.2" x14ac:dyDescent="0.25">
      <c r="A828" s="3">
        <v>45406</v>
      </c>
      <c r="B828" s="4" t="s">
        <v>11</v>
      </c>
      <c r="C828" s="3" t="str">
        <f t="shared" si="159"/>
        <v>net sales</v>
      </c>
      <c r="D828" s="49">
        <v>9.99</v>
      </c>
      <c r="E828">
        <f t="shared" si="160"/>
        <v>2024</v>
      </c>
      <c r="F828">
        <f t="shared" si="161"/>
        <v>24</v>
      </c>
      <c r="G828">
        <f t="shared" si="162"/>
        <v>4</v>
      </c>
      <c r="H828" s="4" t="str">
        <f t="shared" si="163"/>
        <v>product 1</v>
      </c>
      <c r="I828" s="5">
        <v>14</v>
      </c>
      <c r="J828" s="5">
        <v>139.86000000000001</v>
      </c>
    </row>
    <row r="829" spans="1:10" ht="13.2" x14ac:dyDescent="0.25">
      <c r="A829" s="3">
        <v>45406</v>
      </c>
      <c r="B829" s="4" t="s">
        <v>12</v>
      </c>
      <c r="C829" s="3" t="str">
        <f t="shared" si="159"/>
        <v>net sales</v>
      </c>
      <c r="D829" s="49">
        <v>24.99</v>
      </c>
      <c r="E829">
        <f t="shared" si="160"/>
        <v>2024</v>
      </c>
      <c r="F829">
        <f t="shared" si="161"/>
        <v>24</v>
      </c>
      <c r="G829">
        <f t="shared" si="162"/>
        <v>4</v>
      </c>
      <c r="H829" s="4" t="str">
        <f t="shared" si="163"/>
        <v>product 2</v>
      </c>
      <c r="I829" s="5">
        <v>6</v>
      </c>
      <c r="J829" s="5">
        <v>149.94</v>
      </c>
    </row>
    <row r="830" spans="1:10" ht="13.2" x14ac:dyDescent="0.25">
      <c r="A830" s="3">
        <v>45406</v>
      </c>
      <c r="B830" s="4" t="s">
        <v>13</v>
      </c>
      <c r="C830" s="3" t="str">
        <f t="shared" si="159"/>
        <v>net sales</v>
      </c>
      <c r="D830" s="49">
        <v>12.49</v>
      </c>
      <c r="E830">
        <f t="shared" si="160"/>
        <v>2024</v>
      </c>
      <c r="F830">
        <f t="shared" si="161"/>
        <v>24</v>
      </c>
      <c r="G830">
        <f t="shared" si="162"/>
        <v>4</v>
      </c>
      <c r="H830" s="4" t="str">
        <f t="shared" si="163"/>
        <v>product 3</v>
      </c>
      <c r="I830" s="5">
        <v>21</v>
      </c>
      <c r="J830" s="5">
        <v>262.29000000000002</v>
      </c>
    </row>
    <row r="831" spans="1:10" ht="13.2" x14ac:dyDescent="0.25">
      <c r="A831" s="3">
        <v>45407</v>
      </c>
      <c r="B831" s="4" t="s">
        <v>7</v>
      </c>
      <c r="C831" s="3" t="str">
        <f t="shared" si="159"/>
        <v>cogs</v>
      </c>
      <c r="D831" s="49">
        <v>5.99</v>
      </c>
      <c r="E831">
        <f t="shared" si="160"/>
        <v>2024</v>
      </c>
      <c r="F831">
        <f t="shared" si="161"/>
        <v>25</v>
      </c>
      <c r="G831">
        <f t="shared" si="162"/>
        <v>4</v>
      </c>
      <c r="H831" s="4" t="str">
        <f t="shared" si="163"/>
        <v>product 1</v>
      </c>
      <c r="I831" s="5">
        <v>41</v>
      </c>
      <c r="J831" s="5">
        <v>245.59</v>
      </c>
    </row>
    <row r="832" spans="1:10" ht="13.2" x14ac:dyDescent="0.25">
      <c r="A832" s="3">
        <v>45407</v>
      </c>
      <c r="B832" s="4" t="s">
        <v>8</v>
      </c>
      <c r="C832" s="3" t="str">
        <f t="shared" si="159"/>
        <v>cogs</v>
      </c>
      <c r="D832" s="49">
        <v>16.989999999999998</v>
      </c>
      <c r="E832">
        <f t="shared" si="160"/>
        <v>2024</v>
      </c>
      <c r="F832">
        <f t="shared" si="161"/>
        <v>25</v>
      </c>
      <c r="G832">
        <f t="shared" si="162"/>
        <v>4</v>
      </c>
      <c r="H832" s="4" t="str">
        <f t="shared" si="163"/>
        <v>product 2</v>
      </c>
      <c r="I832" s="5">
        <v>0</v>
      </c>
      <c r="J832" s="4">
        <v>0</v>
      </c>
    </row>
    <row r="833" spans="1:10" ht="13.2" x14ac:dyDescent="0.25">
      <c r="A833" s="3">
        <v>45407</v>
      </c>
      <c r="B833" s="4" t="s">
        <v>9</v>
      </c>
      <c r="C833" s="3" t="str">
        <f t="shared" si="159"/>
        <v>cogs</v>
      </c>
      <c r="D833" s="49">
        <v>8.49</v>
      </c>
      <c r="E833">
        <f t="shared" si="160"/>
        <v>2024</v>
      </c>
      <c r="F833">
        <f t="shared" si="161"/>
        <v>25</v>
      </c>
      <c r="G833">
        <f t="shared" si="162"/>
        <v>4</v>
      </c>
      <c r="H833" s="4" t="str">
        <f t="shared" si="163"/>
        <v>product 3</v>
      </c>
      <c r="I833" s="5">
        <v>39</v>
      </c>
      <c r="J833" s="5">
        <v>331.11</v>
      </c>
    </row>
    <row r="834" spans="1:10" ht="13.2" x14ac:dyDescent="0.25">
      <c r="A834" s="3">
        <v>45407</v>
      </c>
      <c r="B834" s="4" t="s">
        <v>10</v>
      </c>
      <c r="C834" s="3" t="str">
        <f t="shared" ref="C834:C897" si="164">IFERROR(LEFT(B834, FIND(":", B834) -1),B834)</f>
        <v>marketing</v>
      </c>
      <c r="D834" s="50" t="s">
        <v>6</v>
      </c>
      <c r="E834">
        <f t="shared" ref="E834:E897" si="165">YEAR(A834)</f>
        <v>2024</v>
      </c>
      <c r="F834">
        <f t="shared" ref="F834:F897" si="166">DAY(A834)</f>
        <v>25</v>
      </c>
      <c r="G834">
        <f t="shared" ref="G834:G897" si="167">MONTH(A834)</f>
        <v>4</v>
      </c>
      <c r="H834" s="4" t="str">
        <f t="shared" si="163"/>
        <v>N/A</v>
      </c>
      <c r="I834" s="4" t="s">
        <v>6</v>
      </c>
      <c r="J834" s="5">
        <v>99.9</v>
      </c>
    </row>
    <row r="835" spans="1:10" ht="13.2" x14ac:dyDescent="0.25">
      <c r="A835" s="3">
        <v>45407</v>
      </c>
      <c r="B835" s="4" t="s">
        <v>11</v>
      </c>
      <c r="C835" s="3" t="str">
        <f t="shared" si="164"/>
        <v>net sales</v>
      </c>
      <c r="D835" s="49">
        <v>9.99</v>
      </c>
      <c r="E835">
        <f t="shared" si="165"/>
        <v>2024</v>
      </c>
      <c r="F835">
        <f t="shared" si="166"/>
        <v>25</v>
      </c>
      <c r="G835">
        <f t="shared" si="167"/>
        <v>4</v>
      </c>
      <c r="H835" s="4" t="str">
        <f t="shared" ref="H835:H898" si="168">IFERROR(RIGHT(B835, LEN(B835) - FIND(":", B835)),"N/A")</f>
        <v>product 1</v>
      </c>
      <c r="I835" s="5">
        <v>41</v>
      </c>
      <c r="J835" s="5">
        <v>409.59000000000003</v>
      </c>
    </row>
    <row r="836" spans="1:10" ht="13.2" x14ac:dyDescent="0.25">
      <c r="A836" s="3">
        <v>45407</v>
      </c>
      <c r="B836" s="4" t="s">
        <v>12</v>
      </c>
      <c r="C836" s="3" t="str">
        <f t="shared" si="164"/>
        <v>net sales</v>
      </c>
      <c r="D836" s="49">
        <v>24.99</v>
      </c>
      <c r="E836">
        <f t="shared" si="165"/>
        <v>2024</v>
      </c>
      <c r="F836">
        <f t="shared" si="166"/>
        <v>25</v>
      </c>
      <c r="G836">
        <f t="shared" si="167"/>
        <v>4</v>
      </c>
      <c r="H836" s="4" t="str">
        <f t="shared" si="168"/>
        <v>product 2</v>
      </c>
      <c r="I836" s="5">
        <v>0</v>
      </c>
      <c r="J836" s="4">
        <v>0</v>
      </c>
    </row>
    <row r="837" spans="1:10" ht="13.2" x14ac:dyDescent="0.25">
      <c r="A837" s="3">
        <v>45407</v>
      </c>
      <c r="B837" s="4" t="s">
        <v>13</v>
      </c>
      <c r="C837" s="3" t="str">
        <f t="shared" si="164"/>
        <v>net sales</v>
      </c>
      <c r="D837" s="49">
        <v>12.49</v>
      </c>
      <c r="E837">
        <f t="shared" si="165"/>
        <v>2024</v>
      </c>
      <c r="F837">
        <f t="shared" si="166"/>
        <v>25</v>
      </c>
      <c r="G837">
        <f t="shared" si="167"/>
        <v>4</v>
      </c>
      <c r="H837" s="4" t="str">
        <f t="shared" si="168"/>
        <v>product 3</v>
      </c>
      <c r="I837" s="5">
        <v>39</v>
      </c>
      <c r="J837" s="5">
        <v>487.11</v>
      </c>
    </row>
    <row r="838" spans="1:10" ht="13.2" x14ac:dyDescent="0.25">
      <c r="A838" s="3">
        <v>45408</v>
      </c>
      <c r="B838" s="4" t="s">
        <v>7</v>
      </c>
      <c r="C838" s="3" t="str">
        <f t="shared" si="164"/>
        <v>cogs</v>
      </c>
      <c r="D838" s="49">
        <v>5.99</v>
      </c>
      <c r="E838">
        <f t="shared" si="165"/>
        <v>2024</v>
      </c>
      <c r="F838">
        <f t="shared" si="166"/>
        <v>26</v>
      </c>
      <c r="G838">
        <f t="shared" si="167"/>
        <v>4</v>
      </c>
      <c r="H838" s="4" t="str">
        <f t="shared" si="168"/>
        <v>product 1</v>
      </c>
      <c r="I838" s="5">
        <v>57</v>
      </c>
      <c r="J838" s="5">
        <v>341.43</v>
      </c>
    </row>
    <row r="839" spans="1:10" ht="13.2" x14ac:dyDescent="0.25">
      <c r="A839" s="3">
        <v>45408</v>
      </c>
      <c r="B839" s="4" t="s">
        <v>8</v>
      </c>
      <c r="C839" s="3" t="str">
        <f t="shared" si="164"/>
        <v>cogs</v>
      </c>
      <c r="D839" s="49">
        <v>16.989999999999998</v>
      </c>
      <c r="E839">
        <f t="shared" si="165"/>
        <v>2024</v>
      </c>
      <c r="F839">
        <f t="shared" si="166"/>
        <v>26</v>
      </c>
      <c r="G839">
        <f t="shared" si="167"/>
        <v>4</v>
      </c>
      <c r="H839" s="4" t="str">
        <f t="shared" si="168"/>
        <v>product 2</v>
      </c>
      <c r="I839" s="5">
        <v>2</v>
      </c>
      <c r="J839" s="5">
        <v>33.979999999999997</v>
      </c>
    </row>
    <row r="840" spans="1:10" ht="13.2" x14ac:dyDescent="0.25">
      <c r="A840" s="3">
        <v>45408</v>
      </c>
      <c r="B840" s="4" t="s">
        <v>9</v>
      </c>
      <c r="C840" s="3" t="str">
        <f t="shared" si="164"/>
        <v>cogs</v>
      </c>
      <c r="D840" s="49">
        <v>8.49</v>
      </c>
      <c r="E840">
        <f t="shared" si="165"/>
        <v>2024</v>
      </c>
      <c r="F840">
        <f t="shared" si="166"/>
        <v>26</v>
      </c>
      <c r="G840">
        <f t="shared" si="167"/>
        <v>4</v>
      </c>
      <c r="H840" s="4" t="str">
        <f t="shared" si="168"/>
        <v>product 3</v>
      </c>
      <c r="I840" s="5">
        <v>28</v>
      </c>
      <c r="J840" s="5">
        <v>237.72</v>
      </c>
    </row>
    <row r="841" spans="1:10" ht="13.2" x14ac:dyDescent="0.25">
      <c r="A841" s="3">
        <v>45408</v>
      </c>
      <c r="B841" s="4" t="s">
        <v>10</v>
      </c>
      <c r="C841" s="3" t="str">
        <f t="shared" si="164"/>
        <v>marketing</v>
      </c>
      <c r="D841" s="50" t="s">
        <v>6</v>
      </c>
      <c r="E841">
        <f t="shared" si="165"/>
        <v>2024</v>
      </c>
      <c r="F841">
        <f t="shared" si="166"/>
        <v>26</v>
      </c>
      <c r="G841">
        <f t="shared" si="167"/>
        <v>4</v>
      </c>
      <c r="H841" s="4" t="str">
        <f t="shared" si="168"/>
        <v>N/A</v>
      </c>
      <c r="I841" s="4" t="s">
        <v>6</v>
      </c>
      <c r="J841" s="5">
        <v>100.07000000000001</v>
      </c>
    </row>
    <row r="842" spans="1:10" ht="13.2" x14ac:dyDescent="0.25">
      <c r="A842" s="3">
        <v>45408</v>
      </c>
      <c r="B842" s="4" t="s">
        <v>11</v>
      </c>
      <c r="C842" s="3" t="str">
        <f t="shared" si="164"/>
        <v>net sales</v>
      </c>
      <c r="D842" s="49">
        <v>9.99</v>
      </c>
      <c r="E842">
        <f t="shared" si="165"/>
        <v>2024</v>
      </c>
      <c r="F842">
        <f t="shared" si="166"/>
        <v>26</v>
      </c>
      <c r="G842">
        <f t="shared" si="167"/>
        <v>4</v>
      </c>
      <c r="H842" s="4" t="str">
        <f t="shared" si="168"/>
        <v>product 1</v>
      </c>
      <c r="I842" s="5">
        <v>57</v>
      </c>
      <c r="J842" s="5">
        <v>569.43000000000006</v>
      </c>
    </row>
    <row r="843" spans="1:10" ht="13.2" x14ac:dyDescent="0.25">
      <c r="A843" s="3">
        <v>45408</v>
      </c>
      <c r="B843" s="4" t="s">
        <v>12</v>
      </c>
      <c r="C843" s="3" t="str">
        <f t="shared" si="164"/>
        <v>net sales</v>
      </c>
      <c r="D843" s="49">
        <v>24.99</v>
      </c>
      <c r="E843">
        <f t="shared" si="165"/>
        <v>2024</v>
      </c>
      <c r="F843">
        <f t="shared" si="166"/>
        <v>26</v>
      </c>
      <c r="G843">
        <f t="shared" si="167"/>
        <v>4</v>
      </c>
      <c r="H843" s="4" t="str">
        <f t="shared" si="168"/>
        <v>product 2</v>
      </c>
      <c r="I843" s="5">
        <v>2</v>
      </c>
      <c r="J843" s="5">
        <v>49.98</v>
      </c>
    </row>
    <row r="844" spans="1:10" ht="13.2" x14ac:dyDescent="0.25">
      <c r="A844" s="3">
        <v>45408</v>
      </c>
      <c r="B844" s="4" t="s">
        <v>13</v>
      </c>
      <c r="C844" s="3" t="str">
        <f t="shared" si="164"/>
        <v>net sales</v>
      </c>
      <c r="D844" s="49">
        <v>12.49</v>
      </c>
      <c r="E844">
        <f t="shared" si="165"/>
        <v>2024</v>
      </c>
      <c r="F844">
        <f t="shared" si="166"/>
        <v>26</v>
      </c>
      <c r="G844">
        <f t="shared" si="167"/>
        <v>4</v>
      </c>
      <c r="H844" s="4" t="str">
        <f t="shared" si="168"/>
        <v>product 3</v>
      </c>
      <c r="I844" s="5">
        <v>28</v>
      </c>
      <c r="J844" s="5">
        <v>349.72</v>
      </c>
    </row>
    <row r="845" spans="1:10" ht="13.2" x14ac:dyDescent="0.25">
      <c r="A845" s="3">
        <v>45408</v>
      </c>
      <c r="B845" s="4" t="s">
        <v>15</v>
      </c>
      <c r="C845" s="3" t="str">
        <f t="shared" si="164"/>
        <v>payroll</v>
      </c>
      <c r="D845" s="50" t="s">
        <v>6</v>
      </c>
      <c r="E845">
        <f t="shared" si="165"/>
        <v>2024</v>
      </c>
      <c r="F845">
        <f t="shared" si="166"/>
        <v>26</v>
      </c>
      <c r="G845">
        <f t="shared" si="167"/>
        <v>4</v>
      </c>
      <c r="H845" s="4" t="str">
        <f t="shared" si="168"/>
        <v>N/A</v>
      </c>
      <c r="I845" s="4" t="s">
        <v>6</v>
      </c>
      <c r="J845" s="5">
        <v>1200</v>
      </c>
    </row>
    <row r="846" spans="1:10" ht="13.2" x14ac:dyDescent="0.25">
      <c r="A846" s="3">
        <v>45409</v>
      </c>
      <c r="B846" s="4" t="s">
        <v>7</v>
      </c>
      <c r="C846" s="3" t="str">
        <f t="shared" si="164"/>
        <v>cogs</v>
      </c>
      <c r="D846" s="49">
        <v>5.99</v>
      </c>
      <c r="E846">
        <f t="shared" si="165"/>
        <v>2024</v>
      </c>
      <c r="F846">
        <f t="shared" si="166"/>
        <v>27</v>
      </c>
      <c r="G846">
        <f t="shared" si="167"/>
        <v>4</v>
      </c>
      <c r="H846" s="4" t="str">
        <f t="shared" si="168"/>
        <v>product 1</v>
      </c>
      <c r="I846" s="5">
        <v>92</v>
      </c>
      <c r="J846" s="5">
        <v>551.08000000000004</v>
      </c>
    </row>
    <row r="847" spans="1:10" ht="13.2" x14ac:dyDescent="0.25">
      <c r="A847" s="3">
        <v>45409</v>
      </c>
      <c r="B847" s="4" t="s">
        <v>8</v>
      </c>
      <c r="C847" s="3" t="str">
        <f t="shared" si="164"/>
        <v>cogs</v>
      </c>
      <c r="D847" s="49">
        <v>16.989999999999998</v>
      </c>
      <c r="E847">
        <f t="shared" si="165"/>
        <v>2024</v>
      </c>
      <c r="F847">
        <f t="shared" si="166"/>
        <v>27</v>
      </c>
      <c r="G847">
        <f t="shared" si="167"/>
        <v>4</v>
      </c>
      <c r="H847" s="4" t="str">
        <f t="shared" si="168"/>
        <v>product 2</v>
      </c>
      <c r="I847" s="5">
        <v>4</v>
      </c>
      <c r="J847" s="5">
        <v>67.959999999999994</v>
      </c>
    </row>
    <row r="848" spans="1:10" ht="13.2" x14ac:dyDescent="0.25">
      <c r="A848" s="3">
        <v>45409</v>
      </c>
      <c r="B848" s="4" t="s">
        <v>9</v>
      </c>
      <c r="C848" s="3" t="str">
        <f t="shared" si="164"/>
        <v>cogs</v>
      </c>
      <c r="D848" s="49">
        <v>8.49</v>
      </c>
      <c r="E848">
        <f t="shared" si="165"/>
        <v>2024</v>
      </c>
      <c r="F848">
        <f t="shared" si="166"/>
        <v>27</v>
      </c>
      <c r="G848">
        <f t="shared" si="167"/>
        <v>4</v>
      </c>
      <c r="H848" s="4" t="str">
        <f t="shared" si="168"/>
        <v>product 3</v>
      </c>
      <c r="I848" s="5">
        <v>134</v>
      </c>
      <c r="J848" s="5">
        <v>1137.6600000000001</v>
      </c>
    </row>
    <row r="849" spans="1:10" ht="13.2" x14ac:dyDescent="0.25">
      <c r="A849" s="3">
        <v>45409</v>
      </c>
      <c r="B849" s="4" t="s">
        <v>10</v>
      </c>
      <c r="C849" s="3" t="str">
        <f t="shared" si="164"/>
        <v>marketing</v>
      </c>
      <c r="D849" s="50" t="s">
        <v>6</v>
      </c>
      <c r="E849">
        <f t="shared" si="165"/>
        <v>2024</v>
      </c>
      <c r="F849">
        <f t="shared" si="166"/>
        <v>27</v>
      </c>
      <c r="G849">
        <f t="shared" si="167"/>
        <v>4</v>
      </c>
      <c r="H849" s="4" t="str">
        <f t="shared" si="168"/>
        <v>N/A</v>
      </c>
      <c r="I849" s="4" t="s">
        <v>6</v>
      </c>
      <c r="J849" s="5">
        <v>100</v>
      </c>
    </row>
    <row r="850" spans="1:10" ht="13.2" x14ac:dyDescent="0.25">
      <c r="A850" s="3">
        <v>45409</v>
      </c>
      <c r="B850" s="4" t="s">
        <v>11</v>
      </c>
      <c r="C850" s="3" t="str">
        <f t="shared" si="164"/>
        <v>net sales</v>
      </c>
      <c r="D850" s="49">
        <v>9.99</v>
      </c>
      <c r="E850">
        <f t="shared" si="165"/>
        <v>2024</v>
      </c>
      <c r="F850">
        <f t="shared" si="166"/>
        <v>27</v>
      </c>
      <c r="G850">
        <f t="shared" si="167"/>
        <v>4</v>
      </c>
      <c r="H850" s="4" t="str">
        <f t="shared" si="168"/>
        <v>product 1</v>
      </c>
      <c r="I850" s="5">
        <v>92</v>
      </c>
      <c r="J850" s="5">
        <v>919.08</v>
      </c>
    </row>
    <row r="851" spans="1:10" ht="13.2" x14ac:dyDescent="0.25">
      <c r="A851" s="3">
        <v>45409</v>
      </c>
      <c r="B851" s="4" t="s">
        <v>12</v>
      </c>
      <c r="C851" s="3" t="str">
        <f t="shared" si="164"/>
        <v>net sales</v>
      </c>
      <c r="D851" s="49">
        <v>24.99</v>
      </c>
      <c r="E851">
        <f t="shared" si="165"/>
        <v>2024</v>
      </c>
      <c r="F851">
        <f t="shared" si="166"/>
        <v>27</v>
      </c>
      <c r="G851">
        <f t="shared" si="167"/>
        <v>4</v>
      </c>
      <c r="H851" s="4" t="str">
        <f t="shared" si="168"/>
        <v>product 2</v>
      </c>
      <c r="I851" s="5">
        <v>4</v>
      </c>
      <c r="J851" s="5">
        <v>99.96</v>
      </c>
    </row>
    <row r="852" spans="1:10" ht="13.2" x14ac:dyDescent="0.25">
      <c r="A852" s="3">
        <v>45409</v>
      </c>
      <c r="B852" s="4" t="s">
        <v>13</v>
      </c>
      <c r="C852" s="3" t="str">
        <f t="shared" si="164"/>
        <v>net sales</v>
      </c>
      <c r="D852" s="49">
        <v>12.49</v>
      </c>
      <c r="E852">
        <f t="shared" si="165"/>
        <v>2024</v>
      </c>
      <c r="F852">
        <f t="shared" si="166"/>
        <v>27</v>
      </c>
      <c r="G852">
        <f t="shared" si="167"/>
        <v>4</v>
      </c>
      <c r="H852" s="4" t="str">
        <f t="shared" si="168"/>
        <v>product 3</v>
      </c>
      <c r="I852" s="5">
        <v>134</v>
      </c>
      <c r="J852" s="5">
        <v>1673.66</v>
      </c>
    </row>
    <row r="853" spans="1:10" ht="13.2" x14ac:dyDescent="0.25">
      <c r="A853" s="3">
        <v>45410</v>
      </c>
      <c r="B853" s="4" t="s">
        <v>7</v>
      </c>
      <c r="C853" s="3" t="str">
        <f t="shared" si="164"/>
        <v>cogs</v>
      </c>
      <c r="D853" s="49">
        <v>5.99</v>
      </c>
      <c r="E853">
        <f t="shared" si="165"/>
        <v>2024</v>
      </c>
      <c r="F853">
        <f t="shared" si="166"/>
        <v>28</v>
      </c>
      <c r="G853">
        <f t="shared" si="167"/>
        <v>4</v>
      </c>
      <c r="H853" s="4" t="str">
        <f t="shared" si="168"/>
        <v>product 1</v>
      </c>
      <c r="I853" s="5">
        <v>82</v>
      </c>
      <c r="J853" s="5">
        <v>491.18</v>
      </c>
    </row>
    <row r="854" spans="1:10" ht="13.2" x14ac:dyDescent="0.25">
      <c r="A854" s="3">
        <v>45410</v>
      </c>
      <c r="B854" s="4" t="s">
        <v>8</v>
      </c>
      <c r="C854" s="3" t="str">
        <f t="shared" si="164"/>
        <v>cogs</v>
      </c>
      <c r="D854" s="49">
        <v>16.989999999999998</v>
      </c>
      <c r="E854">
        <f t="shared" si="165"/>
        <v>2024</v>
      </c>
      <c r="F854">
        <f t="shared" si="166"/>
        <v>28</v>
      </c>
      <c r="G854">
        <f t="shared" si="167"/>
        <v>4</v>
      </c>
      <c r="H854" s="4" t="str">
        <f t="shared" si="168"/>
        <v>product 2</v>
      </c>
      <c r="I854" s="5">
        <v>6</v>
      </c>
      <c r="J854" s="5">
        <v>101.94</v>
      </c>
    </row>
    <row r="855" spans="1:10" ht="13.2" x14ac:dyDescent="0.25">
      <c r="A855" s="3">
        <v>45410</v>
      </c>
      <c r="B855" s="4" t="s">
        <v>9</v>
      </c>
      <c r="C855" s="3" t="str">
        <f t="shared" si="164"/>
        <v>cogs</v>
      </c>
      <c r="D855" s="49">
        <v>8.49</v>
      </c>
      <c r="E855">
        <f t="shared" si="165"/>
        <v>2024</v>
      </c>
      <c r="F855">
        <f t="shared" si="166"/>
        <v>28</v>
      </c>
      <c r="G855">
        <f t="shared" si="167"/>
        <v>4</v>
      </c>
      <c r="H855" s="4" t="str">
        <f t="shared" si="168"/>
        <v>product 3</v>
      </c>
      <c r="I855" s="5">
        <v>181</v>
      </c>
      <c r="J855" s="5">
        <v>1536.69</v>
      </c>
    </row>
    <row r="856" spans="1:10" ht="13.2" x14ac:dyDescent="0.25">
      <c r="A856" s="3">
        <v>45410</v>
      </c>
      <c r="B856" s="4" t="s">
        <v>10</v>
      </c>
      <c r="C856" s="3" t="str">
        <f t="shared" si="164"/>
        <v>marketing</v>
      </c>
      <c r="D856" s="50" t="s">
        <v>6</v>
      </c>
      <c r="E856">
        <f t="shared" si="165"/>
        <v>2024</v>
      </c>
      <c r="F856">
        <f t="shared" si="166"/>
        <v>28</v>
      </c>
      <c r="G856">
        <f t="shared" si="167"/>
        <v>4</v>
      </c>
      <c r="H856" s="4" t="str">
        <f t="shared" si="168"/>
        <v>N/A</v>
      </c>
      <c r="I856" s="4" t="s">
        <v>6</v>
      </c>
      <c r="J856" s="5">
        <v>100.06</v>
      </c>
    </row>
    <row r="857" spans="1:10" ht="13.2" x14ac:dyDescent="0.25">
      <c r="A857" s="3">
        <v>45410</v>
      </c>
      <c r="B857" s="4" t="s">
        <v>11</v>
      </c>
      <c r="C857" s="3" t="str">
        <f t="shared" si="164"/>
        <v>net sales</v>
      </c>
      <c r="D857" s="49">
        <v>9.99</v>
      </c>
      <c r="E857">
        <f t="shared" si="165"/>
        <v>2024</v>
      </c>
      <c r="F857">
        <f t="shared" si="166"/>
        <v>28</v>
      </c>
      <c r="G857">
        <f t="shared" si="167"/>
        <v>4</v>
      </c>
      <c r="H857" s="4" t="str">
        <f t="shared" si="168"/>
        <v>product 1</v>
      </c>
      <c r="I857" s="5">
        <v>82</v>
      </c>
      <c r="J857" s="5">
        <v>819.18000000000006</v>
      </c>
    </row>
    <row r="858" spans="1:10" ht="13.2" x14ac:dyDescent="0.25">
      <c r="A858" s="3">
        <v>45410</v>
      </c>
      <c r="B858" s="4" t="s">
        <v>12</v>
      </c>
      <c r="C858" s="3" t="str">
        <f t="shared" si="164"/>
        <v>net sales</v>
      </c>
      <c r="D858" s="49">
        <v>24.99</v>
      </c>
      <c r="E858">
        <f t="shared" si="165"/>
        <v>2024</v>
      </c>
      <c r="F858">
        <f t="shared" si="166"/>
        <v>28</v>
      </c>
      <c r="G858">
        <f t="shared" si="167"/>
        <v>4</v>
      </c>
      <c r="H858" s="4" t="str">
        <f t="shared" si="168"/>
        <v>product 2</v>
      </c>
      <c r="I858" s="5">
        <v>6</v>
      </c>
      <c r="J858" s="5">
        <v>149.94</v>
      </c>
    </row>
    <row r="859" spans="1:10" ht="13.2" x14ac:dyDescent="0.25">
      <c r="A859" s="3">
        <v>45410</v>
      </c>
      <c r="B859" s="4" t="s">
        <v>13</v>
      </c>
      <c r="C859" s="3" t="str">
        <f t="shared" si="164"/>
        <v>net sales</v>
      </c>
      <c r="D859" s="49">
        <v>12.49</v>
      </c>
      <c r="E859">
        <f t="shared" si="165"/>
        <v>2024</v>
      </c>
      <c r="F859">
        <f t="shared" si="166"/>
        <v>28</v>
      </c>
      <c r="G859">
        <f t="shared" si="167"/>
        <v>4</v>
      </c>
      <c r="H859" s="4" t="str">
        <f t="shared" si="168"/>
        <v>product 3</v>
      </c>
      <c r="I859" s="5">
        <v>181</v>
      </c>
      <c r="J859" s="5">
        <v>2260.69</v>
      </c>
    </row>
    <row r="860" spans="1:10" ht="13.2" x14ac:dyDescent="0.25">
      <c r="A860" s="3">
        <v>45411</v>
      </c>
      <c r="B860" s="4" t="s">
        <v>7</v>
      </c>
      <c r="C860" s="3" t="str">
        <f t="shared" si="164"/>
        <v>cogs</v>
      </c>
      <c r="D860" s="49">
        <v>5.99</v>
      </c>
      <c r="E860">
        <f t="shared" si="165"/>
        <v>2024</v>
      </c>
      <c r="F860">
        <f t="shared" si="166"/>
        <v>29</v>
      </c>
      <c r="G860">
        <f t="shared" si="167"/>
        <v>4</v>
      </c>
      <c r="H860" s="4" t="str">
        <f t="shared" si="168"/>
        <v>product 1</v>
      </c>
      <c r="I860" s="5">
        <v>62</v>
      </c>
      <c r="J860" s="5">
        <v>371.38</v>
      </c>
    </row>
    <row r="861" spans="1:10" ht="13.2" x14ac:dyDescent="0.25">
      <c r="A861" s="3">
        <v>45411</v>
      </c>
      <c r="B861" s="4" t="s">
        <v>8</v>
      </c>
      <c r="C861" s="3" t="str">
        <f t="shared" si="164"/>
        <v>cogs</v>
      </c>
      <c r="D861" s="49">
        <v>16.989999999999998</v>
      </c>
      <c r="E861">
        <f t="shared" si="165"/>
        <v>2024</v>
      </c>
      <c r="F861">
        <f t="shared" si="166"/>
        <v>29</v>
      </c>
      <c r="G861">
        <f t="shared" si="167"/>
        <v>4</v>
      </c>
      <c r="H861" s="4" t="str">
        <f t="shared" si="168"/>
        <v>product 2</v>
      </c>
      <c r="I861" s="5">
        <v>8</v>
      </c>
      <c r="J861" s="5">
        <v>135.91999999999999</v>
      </c>
    </row>
    <row r="862" spans="1:10" ht="13.2" x14ac:dyDescent="0.25">
      <c r="A862" s="3">
        <v>45411</v>
      </c>
      <c r="B862" s="4" t="s">
        <v>9</v>
      </c>
      <c r="C862" s="3" t="str">
        <f t="shared" si="164"/>
        <v>cogs</v>
      </c>
      <c r="D862" s="49">
        <v>8.49</v>
      </c>
      <c r="E862">
        <f t="shared" si="165"/>
        <v>2024</v>
      </c>
      <c r="F862">
        <f t="shared" si="166"/>
        <v>29</v>
      </c>
      <c r="G862">
        <f t="shared" si="167"/>
        <v>4</v>
      </c>
      <c r="H862" s="4" t="str">
        <f t="shared" si="168"/>
        <v>product 3</v>
      </c>
      <c r="I862" s="5">
        <v>158</v>
      </c>
      <c r="J862" s="5">
        <v>1341.42</v>
      </c>
    </row>
    <row r="863" spans="1:10" ht="13.2" x14ac:dyDescent="0.25">
      <c r="A863" s="3">
        <v>45411</v>
      </c>
      <c r="B863" s="4" t="s">
        <v>10</v>
      </c>
      <c r="C863" s="3" t="str">
        <f t="shared" si="164"/>
        <v>marketing</v>
      </c>
      <c r="D863" s="50" t="s">
        <v>6</v>
      </c>
      <c r="E863">
        <f t="shared" si="165"/>
        <v>2024</v>
      </c>
      <c r="F863">
        <f t="shared" si="166"/>
        <v>29</v>
      </c>
      <c r="G863">
        <f t="shared" si="167"/>
        <v>4</v>
      </c>
      <c r="H863" s="4" t="str">
        <f t="shared" si="168"/>
        <v>N/A</v>
      </c>
      <c r="I863" s="4" t="s">
        <v>6</v>
      </c>
      <c r="J863" s="5">
        <v>100</v>
      </c>
    </row>
    <row r="864" spans="1:10" ht="13.2" x14ac:dyDescent="0.25">
      <c r="A864" s="3">
        <v>45411</v>
      </c>
      <c r="B864" s="4" t="s">
        <v>11</v>
      </c>
      <c r="C864" s="3" t="str">
        <f t="shared" si="164"/>
        <v>net sales</v>
      </c>
      <c r="D864" s="49">
        <v>9.99</v>
      </c>
      <c r="E864">
        <f t="shared" si="165"/>
        <v>2024</v>
      </c>
      <c r="F864">
        <f t="shared" si="166"/>
        <v>29</v>
      </c>
      <c r="G864">
        <f t="shared" si="167"/>
        <v>4</v>
      </c>
      <c r="H864" s="4" t="str">
        <f t="shared" si="168"/>
        <v>product 1</v>
      </c>
      <c r="I864" s="5">
        <v>62</v>
      </c>
      <c r="J864" s="5">
        <v>619.38</v>
      </c>
    </row>
    <row r="865" spans="1:10" ht="13.2" x14ac:dyDescent="0.25">
      <c r="A865" s="3">
        <v>45411</v>
      </c>
      <c r="B865" s="4" t="s">
        <v>12</v>
      </c>
      <c r="C865" s="3" t="str">
        <f t="shared" si="164"/>
        <v>net sales</v>
      </c>
      <c r="D865" s="49">
        <v>24.99</v>
      </c>
      <c r="E865">
        <f t="shared" si="165"/>
        <v>2024</v>
      </c>
      <c r="F865">
        <f t="shared" si="166"/>
        <v>29</v>
      </c>
      <c r="G865">
        <f t="shared" si="167"/>
        <v>4</v>
      </c>
      <c r="H865" s="4" t="str">
        <f t="shared" si="168"/>
        <v>product 2</v>
      </c>
      <c r="I865" s="5">
        <v>8</v>
      </c>
      <c r="J865" s="5">
        <v>199.92</v>
      </c>
    </row>
    <row r="866" spans="1:10" ht="13.2" x14ac:dyDescent="0.25">
      <c r="A866" s="3">
        <v>45411</v>
      </c>
      <c r="B866" s="4" t="s">
        <v>13</v>
      </c>
      <c r="C866" s="3" t="str">
        <f t="shared" si="164"/>
        <v>net sales</v>
      </c>
      <c r="D866" s="49">
        <v>12.49</v>
      </c>
      <c r="E866">
        <f t="shared" si="165"/>
        <v>2024</v>
      </c>
      <c r="F866">
        <f t="shared" si="166"/>
        <v>29</v>
      </c>
      <c r="G866">
        <f t="shared" si="167"/>
        <v>4</v>
      </c>
      <c r="H866" s="4" t="str">
        <f t="shared" si="168"/>
        <v>product 3</v>
      </c>
      <c r="I866" s="5">
        <v>158</v>
      </c>
      <c r="J866" s="5">
        <v>1973.42</v>
      </c>
    </row>
    <row r="867" spans="1:10" ht="13.2" x14ac:dyDescent="0.25">
      <c r="A867" s="3">
        <v>45412</v>
      </c>
      <c r="B867" s="4" t="s">
        <v>7</v>
      </c>
      <c r="C867" s="3" t="str">
        <f t="shared" si="164"/>
        <v>cogs</v>
      </c>
      <c r="D867" s="49">
        <v>5.99</v>
      </c>
      <c r="E867">
        <f t="shared" si="165"/>
        <v>2024</v>
      </c>
      <c r="F867">
        <f t="shared" si="166"/>
        <v>30</v>
      </c>
      <c r="G867">
        <f t="shared" si="167"/>
        <v>4</v>
      </c>
      <c r="H867" s="4" t="str">
        <f t="shared" si="168"/>
        <v>product 1</v>
      </c>
      <c r="I867" s="5">
        <v>22</v>
      </c>
      <c r="J867" s="5">
        <v>131.78</v>
      </c>
    </row>
    <row r="868" spans="1:10" ht="13.2" x14ac:dyDescent="0.25">
      <c r="A868" s="3">
        <v>45412</v>
      </c>
      <c r="B868" s="4" t="s">
        <v>8</v>
      </c>
      <c r="C868" s="3" t="str">
        <f t="shared" si="164"/>
        <v>cogs</v>
      </c>
      <c r="D868" s="49">
        <v>16.989999999999998</v>
      </c>
      <c r="E868">
        <f t="shared" si="165"/>
        <v>2024</v>
      </c>
      <c r="F868">
        <f t="shared" si="166"/>
        <v>30</v>
      </c>
      <c r="G868">
        <f t="shared" si="167"/>
        <v>4</v>
      </c>
      <c r="H868" s="4" t="str">
        <f t="shared" si="168"/>
        <v>product 2</v>
      </c>
      <c r="I868" s="5">
        <v>8</v>
      </c>
      <c r="J868" s="5">
        <v>135.91999999999999</v>
      </c>
    </row>
    <row r="869" spans="1:10" ht="13.2" x14ac:dyDescent="0.25">
      <c r="A869" s="3">
        <v>45412</v>
      </c>
      <c r="B869" s="4" t="s">
        <v>9</v>
      </c>
      <c r="C869" s="3" t="str">
        <f t="shared" si="164"/>
        <v>cogs</v>
      </c>
      <c r="D869" s="49">
        <v>8.49</v>
      </c>
      <c r="E869">
        <f t="shared" si="165"/>
        <v>2024</v>
      </c>
      <c r="F869">
        <f t="shared" si="166"/>
        <v>30</v>
      </c>
      <c r="G869">
        <f t="shared" si="167"/>
        <v>4</v>
      </c>
      <c r="H869" s="4" t="str">
        <f t="shared" si="168"/>
        <v>product 3</v>
      </c>
      <c r="I869" s="5">
        <v>43</v>
      </c>
      <c r="J869" s="5">
        <v>365.07</v>
      </c>
    </row>
    <row r="870" spans="1:10" ht="13.2" x14ac:dyDescent="0.25">
      <c r="A870" s="3">
        <v>45412</v>
      </c>
      <c r="B870" s="4" t="s">
        <v>10</v>
      </c>
      <c r="C870" s="3" t="str">
        <f t="shared" si="164"/>
        <v>marketing</v>
      </c>
      <c r="D870" s="50" t="s">
        <v>6</v>
      </c>
      <c r="E870">
        <f t="shared" si="165"/>
        <v>2024</v>
      </c>
      <c r="F870">
        <f t="shared" si="166"/>
        <v>30</v>
      </c>
      <c r="G870">
        <f t="shared" si="167"/>
        <v>4</v>
      </c>
      <c r="H870" s="4" t="str">
        <f t="shared" si="168"/>
        <v>N/A</v>
      </c>
      <c r="I870" s="4" t="s">
        <v>6</v>
      </c>
      <c r="J870" s="5">
        <v>100.02</v>
      </c>
    </row>
    <row r="871" spans="1:10" ht="13.2" x14ac:dyDescent="0.25">
      <c r="A871" s="3">
        <v>45412</v>
      </c>
      <c r="B871" s="4" t="s">
        <v>11</v>
      </c>
      <c r="C871" s="3" t="str">
        <f t="shared" si="164"/>
        <v>net sales</v>
      </c>
      <c r="D871" s="49">
        <v>9.99</v>
      </c>
      <c r="E871">
        <f t="shared" si="165"/>
        <v>2024</v>
      </c>
      <c r="F871">
        <f t="shared" si="166"/>
        <v>30</v>
      </c>
      <c r="G871">
        <f t="shared" si="167"/>
        <v>4</v>
      </c>
      <c r="H871" s="4" t="str">
        <f t="shared" si="168"/>
        <v>product 1</v>
      </c>
      <c r="I871" s="5">
        <v>22</v>
      </c>
      <c r="J871" s="5">
        <v>219.78</v>
      </c>
    </row>
    <row r="872" spans="1:10" ht="13.2" x14ac:dyDescent="0.25">
      <c r="A872" s="3">
        <v>45412</v>
      </c>
      <c r="B872" s="4" t="s">
        <v>12</v>
      </c>
      <c r="C872" s="3" t="str">
        <f t="shared" si="164"/>
        <v>net sales</v>
      </c>
      <c r="D872" s="49">
        <v>24.99</v>
      </c>
      <c r="E872">
        <f t="shared" si="165"/>
        <v>2024</v>
      </c>
      <c r="F872">
        <f t="shared" si="166"/>
        <v>30</v>
      </c>
      <c r="G872">
        <f t="shared" si="167"/>
        <v>4</v>
      </c>
      <c r="H872" s="4" t="str">
        <f t="shared" si="168"/>
        <v>product 2</v>
      </c>
      <c r="I872" s="5">
        <v>8</v>
      </c>
      <c r="J872" s="5">
        <v>199.92</v>
      </c>
    </row>
    <row r="873" spans="1:10" ht="13.2" x14ac:dyDescent="0.25">
      <c r="A873" s="3">
        <v>45412</v>
      </c>
      <c r="B873" s="4" t="s">
        <v>13</v>
      </c>
      <c r="C873" s="3" t="str">
        <f t="shared" si="164"/>
        <v>net sales</v>
      </c>
      <c r="D873" s="49">
        <v>12.49</v>
      </c>
      <c r="E873">
        <f t="shared" si="165"/>
        <v>2024</v>
      </c>
      <c r="F873">
        <f t="shared" si="166"/>
        <v>30</v>
      </c>
      <c r="G873">
        <f t="shared" si="167"/>
        <v>4</v>
      </c>
      <c r="H873" s="4" t="str">
        <f t="shared" si="168"/>
        <v>product 3</v>
      </c>
      <c r="I873" s="5">
        <v>43</v>
      </c>
      <c r="J873" s="5">
        <v>537.07000000000005</v>
      </c>
    </row>
    <row r="874" spans="1:10" ht="13.2" x14ac:dyDescent="0.25">
      <c r="A874" s="3">
        <v>45413</v>
      </c>
      <c r="B874" s="4" t="s">
        <v>5</v>
      </c>
      <c r="C874" s="3" t="str">
        <f t="shared" si="164"/>
        <v>amortization</v>
      </c>
      <c r="D874" s="50" t="s">
        <v>6</v>
      </c>
      <c r="E874">
        <f t="shared" si="165"/>
        <v>2024</v>
      </c>
      <c r="F874">
        <f t="shared" si="166"/>
        <v>1</v>
      </c>
      <c r="G874">
        <f t="shared" si="167"/>
        <v>5</v>
      </c>
      <c r="H874" s="4" t="str">
        <f t="shared" si="168"/>
        <v>N/A</v>
      </c>
      <c r="I874" s="4" t="s">
        <v>6</v>
      </c>
      <c r="J874" s="5">
        <v>50</v>
      </c>
    </row>
    <row r="875" spans="1:10" ht="13.2" x14ac:dyDescent="0.25">
      <c r="A875" s="3">
        <v>45413</v>
      </c>
      <c r="B875" s="4" t="s">
        <v>7</v>
      </c>
      <c r="C875" s="3" t="str">
        <f t="shared" si="164"/>
        <v>cogs</v>
      </c>
      <c r="D875" s="49">
        <v>5.99</v>
      </c>
      <c r="E875">
        <f t="shared" si="165"/>
        <v>2024</v>
      </c>
      <c r="F875">
        <f t="shared" si="166"/>
        <v>1</v>
      </c>
      <c r="G875">
        <f t="shared" si="167"/>
        <v>5</v>
      </c>
      <c r="H875" s="4" t="str">
        <f t="shared" si="168"/>
        <v>product 1</v>
      </c>
      <c r="I875" s="5">
        <v>51</v>
      </c>
      <c r="J875" s="5">
        <v>305.49</v>
      </c>
    </row>
    <row r="876" spans="1:10" ht="13.2" x14ac:dyDescent="0.25">
      <c r="A876" s="3">
        <v>45413</v>
      </c>
      <c r="B876" s="4" t="s">
        <v>8</v>
      </c>
      <c r="C876" s="3" t="str">
        <f t="shared" si="164"/>
        <v>cogs</v>
      </c>
      <c r="D876" s="49">
        <v>16.989999999999998</v>
      </c>
      <c r="E876">
        <f t="shared" si="165"/>
        <v>2024</v>
      </c>
      <c r="F876">
        <f t="shared" si="166"/>
        <v>1</v>
      </c>
      <c r="G876">
        <f t="shared" si="167"/>
        <v>5</v>
      </c>
      <c r="H876" s="4" t="str">
        <f t="shared" si="168"/>
        <v>product 2</v>
      </c>
      <c r="I876" s="5">
        <v>0</v>
      </c>
      <c r="J876" s="4">
        <v>0</v>
      </c>
    </row>
    <row r="877" spans="1:10" ht="13.2" x14ac:dyDescent="0.25">
      <c r="A877" s="3">
        <v>45413</v>
      </c>
      <c r="B877" s="4" t="s">
        <v>9</v>
      </c>
      <c r="C877" s="3" t="str">
        <f t="shared" si="164"/>
        <v>cogs</v>
      </c>
      <c r="D877" s="49">
        <v>8.49</v>
      </c>
      <c r="E877">
        <f t="shared" si="165"/>
        <v>2024</v>
      </c>
      <c r="F877">
        <f t="shared" si="166"/>
        <v>1</v>
      </c>
      <c r="G877">
        <f t="shared" si="167"/>
        <v>5</v>
      </c>
      <c r="H877" s="4" t="str">
        <f t="shared" si="168"/>
        <v>product 3</v>
      </c>
      <c r="I877" s="5">
        <v>40</v>
      </c>
      <c r="J877" s="5">
        <v>339.6</v>
      </c>
    </row>
    <row r="878" spans="1:10" ht="13.2" x14ac:dyDescent="0.25">
      <c r="A878" s="3">
        <v>45413</v>
      </c>
      <c r="B878" s="4" t="s">
        <v>10</v>
      </c>
      <c r="C878" s="3" t="str">
        <f t="shared" si="164"/>
        <v>marketing</v>
      </c>
      <c r="D878" s="50" t="s">
        <v>6</v>
      </c>
      <c r="E878">
        <f t="shared" si="165"/>
        <v>2024</v>
      </c>
      <c r="F878">
        <f t="shared" si="166"/>
        <v>1</v>
      </c>
      <c r="G878">
        <f t="shared" si="167"/>
        <v>5</v>
      </c>
      <c r="H878" s="4" t="str">
        <f t="shared" si="168"/>
        <v>N/A</v>
      </c>
      <c r="I878" s="4" t="s">
        <v>6</v>
      </c>
      <c r="J878" s="5">
        <v>99.960000000000008</v>
      </c>
    </row>
    <row r="879" spans="1:10" ht="13.2" x14ac:dyDescent="0.25">
      <c r="A879" s="3">
        <v>45413</v>
      </c>
      <c r="B879" s="4" t="s">
        <v>11</v>
      </c>
      <c r="C879" s="3" t="str">
        <f t="shared" si="164"/>
        <v>net sales</v>
      </c>
      <c r="D879" s="49">
        <v>9.99</v>
      </c>
      <c r="E879">
        <f t="shared" si="165"/>
        <v>2024</v>
      </c>
      <c r="F879">
        <f t="shared" si="166"/>
        <v>1</v>
      </c>
      <c r="G879">
        <f t="shared" si="167"/>
        <v>5</v>
      </c>
      <c r="H879" s="4" t="str">
        <f t="shared" si="168"/>
        <v>product 1</v>
      </c>
      <c r="I879" s="5">
        <v>51</v>
      </c>
      <c r="J879" s="5">
        <v>509.49</v>
      </c>
    </row>
    <row r="880" spans="1:10" ht="13.2" x14ac:dyDescent="0.25">
      <c r="A880" s="3">
        <v>45413</v>
      </c>
      <c r="B880" s="4" t="s">
        <v>12</v>
      </c>
      <c r="C880" s="3" t="str">
        <f t="shared" si="164"/>
        <v>net sales</v>
      </c>
      <c r="D880" s="49">
        <v>24.99</v>
      </c>
      <c r="E880">
        <f t="shared" si="165"/>
        <v>2024</v>
      </c>
      <c r="F880">
        <f t="shared" si="166"/>
        <v>1</v>
      </c>
      <c r="G880">
        <f t="shared" si="167"/>
        <v>5</v>
      </c>
      <c r="H880" s="4" t="str">
        <f t="shared" si="168"/>
        <v>product 2</v>
      </c>
      <c r="I880" s="5">
        <v>0</v>
      </c>
      <c r="J880" s="4">
        <v>0</v>
      </c>
    </row>
    <row r="881" spans="1:10" ht="13.2" x14ac:dyDescent="0.25">
      <c r="A881" s="3">
        <v>45413</v>
      </c>
      <c r="B881" s="4" t="s">
        <v>13</v>
      </c>
      <c r="C881" s="3" t="str">
        <f t="shared" si="164"/>
        <v>net sales</v>
      </c>
      <c r="D881" s="49">
        <v>12.49</v>
      </c>
      <c r="E881">
        <f t="shared" si="165"/>
        <v>2024</v>
      </c>
      <c r="F881">
        <f t="shared" si="166"/>
        <v>1</v>
      </c>
      <c r="G881">
        <f t="shared" si="167"/>
        <v>5</v>
      </c>
      <c r="H881" s="4" t="str">
        <f t="shared" si="168"/>
        <v>product 3</v>
      </c>
      <c r="I881" s="5">
        <v>40</v>
      </c>
      <c r="J881" s="5">
        <v>499.6</v>
      </c>
    </row>
    <row r="882" spans="1:10" ht="13.2" x14ac:dyDescent="0.25">
      <c r="A882" s="3">
        <v>45413</v>
      </c>
      <c r="B882" s="4" t="s">
        <v>14</v>
      </c>
      <c r="C882" s="3" t="str">
        <f t="shared" si="164"/>
        <v>overhead</v>
      </c>
      <c r="D882" s="50" t="s">
        <v>6</v>
      </c>
      <c r="E882">
        <f t="shared" si="165"/>
        <v>2024</v>
      </c>
      <c r="F882">
        <f t="shared" si="166"/>
        <v>1</v>
      </c>
      <c r="G882">
        <f t="shared" si="167"/>
        <v>5</v>
      </c>
      <c r="H882" s="4" t="str">
        <f t="shared" si="168"/>
        <v>N/A</v>
      </c>
      <c r="I882" s="4" t="s">
        <v>6</v>
      </c>
      <c r="J882" s="5">
        <v>2000</v>
      </c>
    </row>
    <row r="883" spans="1:10" ht="13.2" x14ac:dyDescent="0.25">
      <c r="A883" s="3">
        <v>45414</v>
      </c>
      <c r="B883" s="4" t="s">
        <v>7</v>
      </c>
      <c r="C883" s="3" t="str">
        <f t="shared" si="164"/>
        <v>cogs</v>
      </c>
      <c r="D883" s="49">
        <v>5.99</v>
      </c>
      <c r="E883">
        <f t="shared" si="165"/>
        <v>2024</v>
      </c>
      <c r="F883">
        <f t="shared" si="166"/>
        <v>2</v>
      </c>
      <c r="G883">
        <f t="shared" si="167"/>
        <v>5</v>
      </c>
      <c r="H883" s="4" t="str">
        <f t="shared" si="168"/>
        <v>product 1</v>
      </c>
      <c r="I883" s="5">
        <v>22</v>
      </c>
      <c r="J883" s="5">
        <v>131.78</v>
      </c>
    </row>
    <row r="884" spans="1:10" ht="13.2" x14ac:dyDescent="0.25">
      <c r="A884" s="3">
        <v>45414</v>
      </c>
      <c r="B884" s="4" t="s">
        <v>8</v>
      </c>
      <c r="C884" s="3" t="str">
        <f t="shared" si="164"/>
        <v>cogs</v>
      </c>
      <c r="D884" s="49">
        <v>16.989999999999998</v>
      </c>
      <c r="E884">
        <f t="shared" si="165"/>
        <v>2024</v>
      </c>
      <c r="F884">
        <f t="shared" si="166"/>
        <v>2</v>
      </c>
      <c r="G884">
        <f t="shared" si="167"/>
        <v>5</v>
      </c>
      <c r="H884" s="4" t="str">
        <f t="shared" si="168"/>
        <v>product 2</v>
      </c>
      <c r="I884" s="5">
        <v>3</v>
      </c>
      <c r="J884" s="5">
        <v>50.97</v>
      </c>
    </row>
    <row r="885" spans="1:10" ht="13.2" x14ac:dyDescent="0.25">
      <c r="A885" s="3">
        <v>45414</v>
      </c>
      <c r="B885" s="4" t="s">
        <v>9</v>
      </c>
      <c r="C885" s="3" t="str">
        <f t="shared" si="164"/>
        <v>cogs</v>
      </c>
      <c r="D885" s="49">
        <v>8.49</v>
      </c>
      <c r="E885">
        <f t="shared" si="165"/>
        <v>2024</v>
      </c>
      <c r="F885">
        <f t="shared" si="166"/>
        <v>2</v>
      </c>
      <c r="G885">
        <f t="shared" si="167"/>
        <v>5</v>
      </c>
      <c r="H885" s="4" t="str">
        <f t="shared" si="168"/>
        <v>product 3</v>
      </c>
      <c r="I885" s="5">
        <v>165</v>
      </c>
      <c r="J885" s="5">
        <v>1400.8500000000001</v>
      </c>
    </row>
    <row r="886" spans="1:10" ht="13.2" x14ac:dyDescent="0.25">
      <c r="A886" s="3">
        <v>45414</v>
      </c>
      <c r="B886" s="4" t="s">
        <v>10</v>
      </c>
      <c r="C886" s="3" t="str">
        <f t="shared" si="164"/>
        <v>marketing</v>
      </c>
      <c r="D886" s="50" t="s">
        <v>6</v>
      </c>
      <c r="E886">
        <f t="shared" si="165"/>
        <v>2024</v>
      </c>
      <c r="F886">
        <f t="shared" si="166"/>
        <v>2</v>
      </c>
      <c r="G886">
        <f t="shared" si="167"/>
        <v>5</v>
      </c>
      <c r="H886" s="4" t="str">
        <f t="shared" si="168"/>
        <v>N/A</v>
      </c>
      <c r="I886" s="4" t="s">
        <v>6</v>
      </c>
      <c r="J886" s="5">
        <v>100.06</v>
      </c>
    </row>
    <row r="887" spans="1:10" ht="13.2" x14ac:dyDescent="0.25">
      <c r="A887" s="3">
        <v>45414</v>
      </c>
      <c r="B887" s="4" t="s">
        <v>11</v>
      </c>
      <c r="C887" s="3" t="str">
        <f t="shared" si="164"/>
        <v>net sales</v>
      </c>
      <c r="D887" s="49">
        <v>9.99</v>
      </c>
      <c r="E887">
        <f t="shared" si="165"/>
        <v>2024</v>
      </c>
      <c r="F887">
        <f t="shared" si="166"/>
        <v>2</v>
      </c>
      <c r="G887">
        <f t="shared" si="167"/>
        <v>5</v>
      </c>
      <c r="H887" s="4" t="str">
        <f t="shared" si="168"/>
        <v>product 1</v>
      </c>
      <c r="I887" s="5">
        <v>22</v>
      </c>
      <c r="J887" s="5">
        <v>219.78</v>
      </c>
    </row>
    <row r="888" spans="1:10" ht="13.2" x14ac:dyDescent="0.25">
      <c r="A888" s="3">
        <v>45414</v>
      </c>
      <c r="B888" s="4" t="s">
        <v>12</v>
      </c>
      <c r="C888" s="3" t="str">
        <f t="shared" si="164"/>
        <v>net sales</v>
      </c>
      <c r="D888" s="49">
        <v>24.99</v>
      </c>
      <c r="E888">
        <f t="shared" si="165"/>
        <v>2024</v>
      </c>
      <c r="F888">
        <f t="shared" si="166"/>
        <v>2</v>
      </c>
      <c r="G888">
        <f t="shared" si="167"/>
        <v>5</v>
      </c>
      <c r="H888" s="4" t="str">
        <f t="shared" si="168"/>
        <v>product 2</v>
      </c>
      <c r="I888" s="5">
        <v>3</v>
      </c>
      <c r="J888" s="5">
        <v>74.97</v>
      </c>
    </row>
    <row r="889" spans="1:10" ht="13.2" x14ac:dyDescent="0.25">
      <c r="A889" s="3">
        <v>45414</v>
      </c>
      <c r="B889" s="4" t="s">
        <v>13</v>
      </c>
      <c r="C889" s="3" t="str">
        <f t="shared" si="164"/>
        <v>net sales</v>
      </c>
      <c r="D889" s="49">
        <v>12.49</v>
      </c>
      <c r="E889">
        <f t="shared" si="165"/>
        <v>2024</v>
      </c>
      <c r="F889">
        <f t="shared" si="166"/>
        <v>2</v>
      </c>
      <c r="G889">
        <f t="shared" si="167"/>
        <v>5</v>
      </c>
      <c r="H889" s="4" t="str">
        <f t="shared" si="168"/>
        <v>product 3</v>
      </c>
      <c r="I889" s="5">
        <v>165</v>
      </c>
      <c r="J889" s="5">
        <v>2060.85</v>
      </c>
    </row>
    <row r="890" spans="1:10" ht="13.2" x14ac:dyDescent="0.25">
      <c r="A890" s="3">
        <v>45415</v>
      </c>
      <c r="B890" s="4" t="s">
        <v>7</v>
      </c>
      <c r="C890" s="3" t="str">
        <f t="shared" si="164"/>
        <v>cogs</v>
      </c>
      <c r="D890" s="49">
        <v>5.99</v>
      </c>
      <c r="E890">
        <f t="shared" si="165"/>
        <v>2024</v>
      </c>
      <c r="F890">
        <f t="shared" si="166"/>
        <v>3</v>
      </c>
      <c r="G890">
        <f t="shared" si="167"/>
        <v>5</v>
      </c>
      <c r="H890" s="4" t="str">
        <f t="shared" si="168"/>
        <v>product 1</v>
      </c>
      <c r="I890" s="5">
        <v>59</v>
      </c>
      <c r="J890" s="5">
        <v>353.41</v>
      </c>
    </row>
    <row r="891" spans="1:10" ht="13.2" x14ac:dyDescent="0.25">
      <c r="A891" s="3">
        <v>45415</v>
      </c>
      <c r="B891" s="4" t="s">
        <v>8</v>
      </c>
      <c r="C891" s="3" t="str">
        <f t="shared" si="164"/>
        <v>cogs</v>
      </c>
      <c r="D891" s="49">
        <v>16.989999999999998</v>
      </c>
      <c r="E891">
        <f t="shared" si="165"/>
        <v>2024</v>
      </c>
      <c r="F891">
        <f t="shared" si="166"/>
        <v>3</v>
      </c>
      <c r="G891">
        <f t="shared" si="167"/>
        <v>5</v>
      </c>
      <c r="H891" s="4" t="str">
        <f t="shared" si="168"/>
        <v>product 2</v>
      </c>
      <c r="I891" s="5">
        <v>3</v>
      </c>
      <c r="J891" s="5">
        <v>50.97</v>
      </c>
    </row>
    <row r="892" spans="1:10" ht="13.2" x14ac:dyDescent="0.25">
      <c r="A892" s="3">
        <v>45415</v>
      </c>
      <c r="B892" s="4" t="s">
        <v>9</v>
      </c>
      <c r="C892" s="3" t="str">
        <f t="shared" si="164"/>
        <v>cogs</v>
      </c>
      <c r="D892" s="49">
        <v>8.49</v>
      </c>
      <c r="E892">
        <f t="shared" si="165"/>
        <v>2024</v>
      </c>
      <c r="F892">
        <f t="shared" si="166"/>
        <v>3</v>
      </c>
      <c r="G892">
        <f t="shared" si="167"/>
        <v>5</v>
      </c>
      <c r="H892" s="4" t="str">
        <f t="shared" si="168"/>
        <v>product 3</v>
      </c>
      <c r="I892" s="5">
        <v>94</v>
      </c>
      <c r="J892" s="5">
        <v>798.06000000000006</v>
      </c>
    </row>
    <row r="893" spans="1:10" ht="13.2" x14ac:dyDescent="0.25">
      <c r="A893" s="3">
        <v>45415</v>
      </c>
      <c r="B893" s="4" t="s">
        <v>10</v>
      </c>
      <c r="C893" s="3" t="str">
        <f t="shared" si="164"/>
        <v>marketing</v>
      </c>
      <c r="D893" s="50" t="s">
        <v>6</v>
      </c>
      <c r="E893">
        <f t="shared" si="165"/>
        <v>2024</v>
      </c>
      <c r="F893">
        <f t="shared" si="166"/>
        <v>3</v>
      </c>
      <c r="G893">
        <f t="shared" si="167"/>
        <v>5</v>
      </c>
      <c r="H893" s="4" t="str">
        <f t="shared" si="168"/>
        <v>N/A</v>
      </c>
      <c r="I893" s="4" t="s">
        <v>6</v>
      </c>
      <c r="J893" s="5">
        <v>99.92</v>
      </c>
    </row>
    <row r="894" spans="1:10" ht="13.2" x14ac:dyDescent="0.25">
      <c r="A894" s="3">
        <v>45415</v>
      </c>
      <c r="B894" s="4" t="s">
        <v>11</v>
      </c>
      <c r="C894" s="3" t="str">
        <f t="shared" si="164"/>
        <v>net sales</v>
      </c>
      <c r="D894" s="49">
        <v>9.99</v>
      </c>
      <c r="E894">
        <f t="shared" si="165"/>
        <v>2024</v>
      </c>
      <c r="F894">
        <f t="shared" si="166"/>
        <v>3</v>
      </c>
      <c r="G894">
        <f t="shared" si="167"/>
        <v>5</v>
      </c>
      <c r="H894" s="4" t="str">
        <f t="shared" si="168"/>
        <v>product 1</v>
      </c>
      <c r="I894" s="5">
        <v>59</v>
      </c>
      <c r="J894" s="5">
        <v>589.41</v>
      </c>
    </row>
    <row r="895" spans="1:10" ht="13.2" x14ac:dyDescent="0.25">
      <c r="A895" s="3">
        <v>45415</v>
      </c>
      <c r="B895" s="4" t="s">
        <v>12</v>
      </c>
      <c r="C895" s="3" t="str">
        <f t="shared" si="164"/>
        <v>net sales</v>
      </c>
      <c r="D895" s="49">
        <v>24.99</v>
      </c>
      <c r="E895">
        <f t="shared" si="165"/>
        <v>2024</v>
      </c>
      <c r="F895">
        <f t="shared" si="166"/>
        <v>3</v>
      </c>
      <c r="G895">
        <f t="shared" si="167"/>
        <v>5</v>
      </c>
      <c r="H895" s="4" t="str">
        <f t="shared" si="168"/>
        <v>product 2</v>
      </c>
      <c r="I895" s="5">
        <v>3</v>
      </c>
      <c r="J895" s="5">
        <v>74.97</v>
      </c>
    </row>
    <row r="896" spans="1:10" ht="13.2" x14ac:dyDescent="0.25">
      <c r="A896" s="3">
        <v>45415</v>
      </c>
      <c r="B896" s="4" t="s">
        <v>13</v>
      </c>
      <c r="C896" s="3" t="str">
        <f t="shared" si="164"/>
        <v>net sales</v>
      </c>
      <c r="D896" s="49">
        <v>12.49</v>
      </c>
      <c r="E896">
        <f t="shared" si="165"/>
        <v>2024</v>
      </c>
      <c r="F896">
        <f t="shared" si="166"/>
        <v>3</v>
      </c>
      <c r="G896">
        <f t="shared" si="167"/>
        <v>5</v>
      </c>
      <c r="H896" s="4" t="str">
        <f t="shared" si="168"/>
        <v>product 3</v>
      </c>
      <c r="I896" s="5">
        <v>94</v>
      </c>
      <c r="J896" s="5">
        <v>1174.06</v>
      </c>
    </row>
    <row r="897" spans="1:10" ht="13.2" x14ac:dyDescent="0.25">
      <c r="A897" s="3">
        <v>45416</v>
      </c>
      <c r="B897" s="4" t="s">
        <v>7</v>
      </c>
      <c r="C897" s="3" t="str">
        <f t="shared" si="164"/>
        <v>cogs</v>
      </c>
      <c r="D897" s="49">
        <v>5.99</v>
      </c>
      <c r="E897">
        <f t="shared" si="165"/>
        <v>2024</v>
      </c>
      <c r="F897">
        <f t="shared" si="166"/>
        <v>4</v>
      </c>
      <c r="G897">
        <f t="shared" si="167"/>
        <v>5</v>
      </c>
      <c r="H897" s="4" t="str">
        <f t="shared" si="168"/>
        <v>product 1</v>
      </c>
      <c r="I897" s="5">
        <v>28</v>
      </c>
      <c r="J897" s="5">
        <v>167.72</v>
      </c>
    </row>
    <row r="898" spans="1:10" ht="13.2" x14ac:dyDescent="0.25">
      <c r="A898" s="3">
        <v>45416</v>
      </c>
      <c r="B898" s="4" t="s">
        <v>8</v>
      </c>
      <c r="C898" s="3" t="str">
        <f t="shared" ref="C898:C961" si="169">IFERROR(LEFT(B898, FIND(":", B898) -1),B898)</f>
        <v>cogs</v>
      </c>
      <c r="D898" s="49">
        <v>16.989999999999998</v>
      </c>
      <c r="E898">
        <f t="shared" ref="E898:E961" si="170">YEAR(A898)</f>
        <v>2024</v>
      </c>
      <c r="F898">
        <f t="shared" ref="F898:F961" si="171">DAY(A898)</f>
        <v>4</v>
      </c>
      <c r="G898">
        <f t="shared" ref="G898:G961" si="172">MONTH(A898)</f>
        <v>5</v>
      </c>
      <c r="H898" s="4" t="str">
        <f t="shared" si="168"/>
        <v>product 2</v>
      </c>
      <c r="I898" s="5">
        <v>3</v>
      </c>
      <c r="J898" s="5">
        <v>50.97</v>
      </c>
    </row>
    <row r="899" spans="1:10" ht="13.2" x14ac:dyDescent="0.25">
      <c r="A899" s="3">
        <v>45416</v>
      </c>
      <c r="B899" s="4" t="s">
        <v>9</v>
      </c>
      <c r="C899" s="3" t="str">
        <f t="shared" si="169"/>
        <v>cogs</v>
      </c>
      <c r="D899" s="49">
        <v>8.49</v>
      </c>
      <c r="E899">
        <f t="shared" si="170"/>
        <v>2024</v>
      </c>
      <c r="F899">
        <f t="shared" si="171"/>
        <v>4</v>
      </c>
      <c r="G899">
        <f t="shared" si="172"/>
        <v>5</v>
      </c>
      <c r="H899" s="4" t="str">
        <f t="shared" ref="H899:H962" si="173">IFERROR(RIGHT(B899, LEN(B899) - FIND(":", B899)),"N/A")</f>
        <v>product 3</v>
      </c>
      <c r="I899" s="5">
        <v>232</v>
      </c>
      <c r="J899" s="5">
        <v>1969.68</v>
      </c>
    </row>
    <row r="900" spans="1:10" ht="13.2" x14ac:dyDescent="0.25">
      <c r="A900" s="3">
        <v>45416</v>
      </c>
      <c r="B900" s="4" t="s">
        <v>10</v>
      </c>
      <c r="C900" s="3" t="str">
        <f t="shared" si="169"/>
        <v>marketing</v>
      </c>
      <c r="D900" s="50" t="s">
        <v>6</v>
      </c>
      <c r="E900">
        <f t="shared" si="170"/>
        <v>2024</v>
      </c>
      <c r="F900">
        <f t="shared" si="171"/>
        <v>4</v>
      </c>
      <c r="G900">
        <f t="shared" si="172"/>
        <v>5</v>
      </c>
      <c r="H900" s="4" t="str">
        <f t="shared" si="173"/>
        <v>N/A</v>
      </c>
      <c r="I900" s="4" t="s">
        <v>6</v>
      </c>
      <c r="J900" s="5">
        <v>99.98</v>
      </c>
    </row>
    <row r="901" spans="1:10" ht="13.2" x14ac:dyDescent="0.25">
      <c r="A901" s="3">
        <v>45416</v>
      </c>
      <c r="B901" s="4" t="s">
        <v>11</v>
      </c>
      <c r="C901" s="3" t="str">
        <f t="shared" si="169"/>
        <v>net sales</v>
      </c>
      <c r="D901" s="49">
        <v>9.99</v>
      </c>
      <c r="E901">
        <f t="shared" si="170"/>
        <v>2024</v>
      </c>
      <c r="F901">
        <f t="shared" si="171"/>
        <v>4</v>
      </c>
      <c r="G901">
        <f t="shared" si="172"/>
        <v>5</v>
      </c>
      <c r="H901" s="4" t="str">
        <f t="shared" si="173"/>
        <v>product 1</v>
      </c>
      <c r="I901" s="5">
        <v>28</v>
      </c>
      <c r="J901" s="5">
        <v>279.72000000000003</v>
      </c>
    </row>
    <row r="902" spans="1:10" ht="13.2" x14ac:dyDescent="0.25">
      <c r="A902" s="3">
        <v>45416</v>
      </c>
      <c r="B902" s="4" t="s">
        <v>12</v>
      </c>
      <c r="C902" s="3" t="str">
        <f t="shared" si="169"/>
        <v>net sales</v>
      </c>
      <c r="D902" s="49">
        <v>24.99</v>
      </c>
      <c r="E902">
        <f t="shared" si="170"/>
        <v>2024</v>
      </c>
      <c r="F902">
        <f t="shared" si="171"/>
        <v>4</v>
      </c>
      <c r="G902">
        <f t="shared" si="172"/>
        <v>5</v>
      </c>
      <c r="H902" s="4" t="str">
        <f t="shared" si="173"/>
        <v>product 2</v>
      </c>
      <c r="I902" s="5">
        <v>3</v>
      </c>
      <c r="J902" s="5">
        <v>74.97</v>
      </c>
    </row>
    <row r="903" spans="1:10" ht="13.2" x14ac:dyDescent="0.25">
      <c r="A903" s="3">
        <v>45416</v>
      </c>
      <c r="B903" s="4" t="s">
        <v>13</v>
      </c>
      <c r="C903" s="3" t="str">
        <f t="shared" si="169"/>
        <v>net sales</v>
      </c>
      <c r="D903" s="49">
        <v>12.49</v>
      </c>
      <c r="E903">
        <f t="shared" si="170"/>
        <v>2024</v>
      </c>
      <c r="F903">
        <f t="shared" si="171"/>
        <v>4</v>
      </c>
      <c r="G903">
        <f t="shared" si="172"/>
        <v>5</v>
      </c>
      <c r="H903" s="4" t="str">
        <f t="shared" si="173"/>
        <v>product 3</v>
      </c>
      <c r="I903" s="5">
        <v>232</v>
      </c>
      <c r="J903" s="5">
        <v>2897.68</v>
      </c>
    </row>
    <row r="904" spans="1:10" ht="13.2" x14ac:dyDescent="0.25">
      <c r="A904" s="3">
        <v>45417</v>
      </c>
      <c r="B904" s="4" t="s">
        <v>7</v>
      </c>
      <c r="C904" s="3" t="str">
        <f t="shared" si="169"/>
        <v>cogs</v>
      </c>
      <c r="D904" s="49">
        <v>5.99</v>
      </c>
      <c r="E904">
        <f t="shared" si="170"/>
        <v>2024</v>
      </c>
      <c r="F904">
        <f t="shared" si="171"/>
        <v>5</v>
      </c>
      <c r="G904">
        <f t="shared" si="172"/>
        <v>5</v>
      </c>
      <c r="H904" s="4" t="str">
        <f t="shared" si="173"/>
        <v>product 1</v>
      </c>
      <c r="I904" s="5">
        <v>88</v>
      </c>
      <c r="J904" s="5">
        <v>527.12</v>
      </c>
    </row>
    <row r="905" spans="1:10" ht="13.2" x14ac:dyDescent="0.25">
      <c r="A905" s="3">
        <v>45417</v>
      </c>
      <c r="B905" s="4" t="s">
        <v>8</v>
      </c>
      <c r="C905" s="3" t="str">
        <f t="shared" si="169"/>
        <v>cogs</v>
      </c>
      <c r="D905" s="49">
        <v>16.989999999999998</v>
      </c>
      <c r="E905">
        <f t="shared" si="170"/>
        <v>2024</v>
      </c>
      <c r="F905">
        <f t="shared" si="171"/>
        <v>5</v>
      </c>
      <c r="G905">
        <f t="shared" si="172"/>
        <v>5</v>
      </c>
      <c r="H905" s="4" t="str">
        <f t="shared" si="173"/>
        <v>product 2</v>
      </c>
      <c r="I905" s="5">
        <v>5</v>
      </c>
      <c r="J905" s="5">
        <v>84.949999999999989</v>
      </c>
    </row>
    <row r="906" spans="1:10" ht="13.2" x14ac:dyDescent="0.25">
      <c r="A906" s="3">
        <v>45417</v>
      </c>
      <c r="B906" s="4" t="s">
        <v>9</v>
      </c>
      <c r="C906" s="3" t="str">
        <f t="shared" si="169"/>
        <v>cogs</v>
      </c>
      <c r="D906" s="49">
        <v>8.49</v>
      </c>
      <c r="E906">
        <f t="shared" si="170"/>
        <v>2024</v>
      </c>
      <c r="F906">
        <f t="shared" si="171"/>
        <v>5</v>
      </c>
      <c r="G906">
        <f t="shared" si="172"/>
        <v>5</v>
      </c>
      <c r="H906" s="4" t="str">
        <f t="shared" si="173"/>
        <v>product 3</v>
      </c>
      <c r="I906" s="5">
        <v>97</v>
      </c>
      <c r="J906" s="5">
        <v>823.53</v>
      </c>
    </row>
    <row r="907" spans="1:10" ht="13.2" x14ac:dyDescent="0.25">
      <c r="A907" s="3">
        <v>45417</v>
      </c>
      <c r="B907" s="4" t="s">
        <v>10</v>
      </c>
      <c r="C907" s="3" t="str">
        <f t="shared" si="169"/>
        <v>marketing</v>
      </c>
      <c r="D907" s="50" t="s">
        <v>6</v>
      </c>
      <c r="E907">
        <f t="shared" si="170"/>
        <v>2024</v>
      </c>
      <c r="F907">
        <f t="shared" si="171"/>
        <v>5</v>
      </c>
      <c r="G907">
        <f t="shared" si="172"/>
        <v>5</v>
      </c>
      <c r="H907" s="4" t="str">
        <f t="shared" si="173"/>
        <v>N/A</v>
      </c>
      <c r="I907" s="4" t="s">
        <v>6</v>
      </c>
      <c r="J907" s="5">
        <v>100.09</v>
      </c>
    </row>
    <row r="908" spans="1:10" ht="13.2" x14ac:dyDescent="0.25">
      <c r="A908" s="3">
        <v>45417</v>
      </c>
      <c r="B908" s="4" t="s">
        <v>11</v>
      </c>
      <c r="C908" s="3" t="str">
        <f t="shared" si="169"/>
        <v>net sales</v>
      </c>
      <c r="D908" s="49">
        <v>9.99</v>
      </c>
      <c r="E908">
        <f t="shared" si="170"/>
        <v>2024</v>
      </c>
      <c r="F908">
        <f t="shared" si="171"/>
        <v>5</v>
      </c>
      <c r="G908">
        <f t="shared" si="172"/>
        <v>5</v>
      </c>
      <c r="H908" s="4" t="str">
        <f t="shared" si="173"/>
        <v>product 1</v>
      </c>
      <c r="I908" s="5">
        <v>88</v>
      </c>
      <c r="J908" s="5">
        <v>879.12</v>
      </c>
    </row>
    <row r="909" spans="1:10" ht="13.2" x14ac:dyDescent="0.25">
      <c r="A909" s="3">
        <v>45417</v>
      </c>
      <c r="B909" s="4" t="s">
        <v>12</v>
      </c>
      <c r="C909" s="3" t="str">
        <f t="shared" si="169"/>
        <v>net sales</v>
      </c>
      <c r="D909" s="49">
        <v>24.99</v>
      </c>
      <c r="E909">
        <f t="shared" si="170"/>
        <v>2024</v>
      </c>
      <c r="F909">
        <f t="shared" si="171"/>
        <v>5</v>
      </c>
      <c r="G909">
        <f t="shared" si="172"/>
        <v>5</v>
      </c>
      <c r="H909" s="4" t="str">
        <f t="shared" si="173"/>
        <v>product 2</v>
      </c>
      <c r="I909" s="5">
        <v>5</v>
      </c>
      <c r="J909" s="5">
        <v>124.94999999999999</v>
      </c>
    </row>
    <row r="910" spans="1:10" ht="13.2" x14ac:dyDescent="0.25">
      <c r="A910" s="3">
        <v>45417</v>
      </c>
      <c r="B910" s="4" t="s">
        <v>13</v>
      </c>
      <c r="C910" s="3" t="str">
        <f t="shared" si="169"/>
        <v>net sales</v>
      </c>
      <c r="D910" s="49">
        <v>12.49</v>
      </c>
      <c r="E910">
        <f t="shared" si="170"/>
        <v>2024</v>
      </c>
      <c r="F910">
        <f t="shared" si="171"/>
        <v>5</v>
      </c>
      <c r="G910">
        <f t="shared" si="172"/>
        <v>5</v>
      </c>
      <c r="H910" s="4" t="str">
        <f t="shared" si="173"/>
        <v>product 3</v>
      </c>
      <c r="I910" s="5">
        <v>97</v>
      </c>
      <c r="J910" s="5">
        <v>1211.53</v>
      </c>
    </row>
    <row r="911" spans="1:10" ht="13.2" x14ac:dyDescent="0.25">
      <c r="A911" s="3">
        <v>45418</v>
      </c>
      <c r="B911" s="4" t="s">
        <v>7</v>
      </c>
      <c r="C911" s="3" t="str">
        <f t="shared" si="169"/>
        <v>cogs</v>
      </c>
      <c r="D911" s="49">
        <v>5.99</v>
      </c>
      <c r="E911">
        <f t="shared" si="170"/>
        <v>2024</v>
      </c>
      <c r="F911">
        <f t="shared" si="171"/>
        <v>6</v>
      </c>
      <c r="G911">
        <f t="shared" si="172"/>
        <v>5</v>
      </c>
      <c r="H911" s="4" t="str">
        <f t="shared" si="173"/>
        <v>product 1</v>
      </c>
      <c r="I911" s="5">
        <v>63</v>
      </c>
      <c r="J911" s="5">
        <v>377.37</v>
      </c>
    </row>
    <row r="912" spans="1:10" ht="13.2" x14ac:dyDescent="0.25">
      <c r="A912" s="3">
        <v>45418</v>
      </c>
      <c r="B912" s="4" t="s">
        <v>8</v>
      </c>
      <c r="C912" s="3" t="str">
        <f t="shared" si="169"/>
        <v>cogs</v>
      </c>
      <c r="D912" s="49">
        <v>16.989999999999998</v>
      </c>
      <c r="E912">
        <f t="shared" si="170"/>
        <v>2024</v>
      </c>
      <c r="F912">
        <f t="shared" si="171"/>
        <v>6</v>
      </c>
      <c r="G912">
        <f t="shared" si="172"/>
        <v>5</v>
      </c>
      <c r="H912" s="4" t="str">
        <f t="shared" si="173"/>
        <v>product 2</v>
      </c>
      <c r="I912" s="5">
        <v>2</v>
      </c>
      <c r="J912" s="5">
        <v>33.979999999999997</v>
      </c>
    </row>
    <row r="913" spans="1:10" ht="13.2" x14ac:dyDescent="0.25">
      <c r="A913" s="3">
        <v>45418</v>
      </c>
      <c r="B913" s="4" t="s">
        <v>9</v>
      </c>
      <c r="C913" s="3" t="str">
        <f t="shared" si="169"/>
        <v>cogs</v>
      </c>
      <c r="D913" s="49">
        <v>8.49</v>
      </c>
      <c r="E913">
        <f t="shared" si="170"/>
        <v>2024</v>
      </c>
      <c r="F913">
        <f t="shared" si="171"/>
        <v>6</v>
      </c>
      <c r="G913">
        <f t="shared" si="172"/>
        <v>5</v>
      </c>
      <c r="H913" s="4" t="str">
        <f t="shared" si="173"/>
        <v>product 3</v>
      </c>
      <c r="I913" s="5">
        <v>85</v>
      </c>
      <c r="J913" s="5">
        <v>721.65</v>
      </c>
    </row>
    <row r="914" spans="1:10" ht="13.2" x14ac:dyDescent="0.25">
      <c r="A914" s="3">
        <v>45418</v>
      </c>
      <c r="B914" s="4" t="s">
        <v>10</v>
      </c>
      <c r="C914" s="3" t="str">
        <f t="shared" si="169"/>
        <v>marketing</v>
      </c>
      <c r="D914" s="50" t="s">
        <v>6</v>
      </c>
      <c r="E914">
        <f t="shared" si="170"/>
        <v>2024</v>
      </c>
      <c r="F914">
        <f t="shared" si="171"/>
        <v>6</v>
      </c>
      <c r="G914">
        <f t="shared" si="172"/>
        <v>5</v>
      </c>
      <c r="H914" s="4" t="str">
        <f t="shared" si="173"/>
        <v>N/A</v>
      </c>
      <c r="I914" s="4" t="s">
        <v>6</v>
      </c>
      <c r="J914" s="5">
        <v>99.960000000000008</v>
      </c>
    </row>
    <row r="915" spans="1:10" ht="13.2" x14ac:dyDescent="0.25">
      <c r="A915" s="3">
        <v>45418</v>
      </c>
      <c r="B915" s="4" t="s">
        <v>11</v>
      </c>
      <c r="C915" s="3" t="str">
        <f t="shared" si="169"/>
        <v>net sales</v>
      </c>
      <c r="D915" s="49">
        <v>9.99</v>
      </c>
      <c r="E915">
        <f t="shared" si="170"/>
        <v>2024</v>
      </c>
      <c r="F915">
        <f t="shared" si="171"/>
        <v>6</v>
      </c>
      <c r="G915">
        <f t="shared" si="172"/>
        <v>5</v>
      </c>
      <c r="H915" s="4" t="str">
        <f t="shared" si="173"/>
        <v>product 1</v>
      </c>
      <c r="I915" s="5">
        <v>63</v>
      </c>
      <c r="J915" s="5">
        <v>629.37</v>
      </c>
    </row>
    <row r="916" spans="1:10" ht="13.2" x14ac:dyDescent="0.25">
      <c r="A916" s="3">
        <v>45418</v>
      </c>
      <c r="B916" s="4" t="s">
        <v>12</v>
      </c>
      <c r="C916" s="3" t="str">
        <f t="shared" si="169"/>
        <v>net sales</v>
      </c>
      <c r="D916" s="49">
        <v>24.99</v>
      </c>
      <c r="E916">
        <f t="shared" si="170"/>
        <v>2024</v>
      </c>
      <c r="F916">
        <f t="shared" si="171"/>
        <v>6</v>
      </c>
      <c r="G916">
        <f t="shared" si="172"/>
        <v>5</v>
      </c>
      <c r="H916" s="4" t="str">
        <f t="shared" si="173"/>
        <v>product 2</v>
      </c>
      <c r="I916" s="5">
        <v>2</v>
      </c>
      <c r="J916" s="5">
        <v>49.98</v>
      </c>
    </row>
    <row r="917" spans="1:10" ht="13.2" x14ac:dyDescent="0.25">
      <c r="A917" s="3">
        <v>45418</v>
      </c>
      <c r="B917" s="4" t="s">
        <v>13</v>
      </c>
      <c r="C917" s="3" t="str">
        <f t="shared" si="169"/>
        <v>net sales</v>
      </c>
      <c r="D917" s="49">
        <v>12.49</v>
      </c>
      <c r="E917">
        <f t="shared" si="170"/>
        <v>2024</v>
      </c>
      <c r="F917">
        <f t="shared" si="171"/>
        <v>6</v>
      </c>
      <c r="G917">
        <f t="shared" si="172"/>
        <v>5</v>
      </c>
      <c r="H917" s="4" t="str">
        <f t="shared" si="173"/>
        <v>product 3</v>
      </c>
      <c r="I917" s="5">
        <v>85</v>
      </c>
      <c r="J917" s="5">
        <v>1061.6500000000001</v>
      </c>
    </row>
    <row r="918" spans="1:10" ht="13.2" x14ac:dyDescent="0.25">
      <c r="A918" s="3">
        <v>45419</v>
      </c>
      <c r="B918" s="4" t="s">
        <v>7</v>
      </c>
      <c r="C918" s="3" t="str">
        <f t="shared" si="169"/>
        <v>cogs</v>
      </c>
      <c r="D918" s="49">
        <v>5.99</v>
      </c>
      <c r="E918">
        <f t="shared" si="170"/>
        <v>2024</v>
      </c>
      <c r="F918">
        <f t="shared" si="171"/>
        <v>7</v>
      </c>
      <c r="G918">
        <f t="shared" si="172"/>
        <v>5</v>
      </c>
      <c r="H918" s="4" t="str">
        <f t="shared" si="173"/>
        <v>product 1</v>
      </c>
      <c r="I918" s="5">
        <v>5</v>
      </c>
      <c r="J918" s="5">
        <v>29.950000000000003</v>
      </c>
    </row>
    <row r="919" spans="1:10" ht="13.2" x14ac:dyDescent="0.25">
      <c r="A919" s="3">
        <v>45419</v>
      </c>
      <c r="B919" s="4" t="s">
        <v>8</v>
      </c>
      <c r="C919" s="3" t="str">
        <f t="shared" si="169"/>
        <v>cogs</v>
      </c>
      <c r="D919" s="49">
        <v>16.989999999999998</v>
      </c>
      <c r="E919">
        <f t="shared" si="170"/>
        <v>2024</v>
      </c>
      <c r="F919">
        <f t="shared" si="171"/>
        <v>7</v>
      </c>
      <c r="G919">
        <f t="shared" si="172"/>
        <v>5</v>
      </c>
      <c r="H919" s="4" t="str">
        <f t="shared" si="173"/>
        <v>product 2</v>
      </c>
      <c r="I919" s="5">
        <v>6</v>
      </c>
      <c r="J919" s="5">
        <v>101.94</v>
      </c>
    </row>
    <row r="920" spans="1:10" ht="13.2" x14ac:dyDescent="0.25">
      <c r="A920" s="3">
        <v>45419</v>
      </c>
      <c r="B920" s="4" t="s">
        <v>9</v>
      </c>
      <c r="C920" s="3" t="str">
        <f t="shared" si="169"/>
        <v>cogs</v>
      </c>
      <c r="D920" s="49">
        <v>8.49</v>
      </c>
      <c r="E920">
        <f t="shared" si="170"/>
        <v>2024</v>
      </c>
      <c r="F920">
        <f t="shared" si="171"/>
        <v>7</v>
      </c>
      <c r="G920">
        <f t="shared" si="172"/>
        <v>5</v>
      </c>
      <c r="H920" s="4" t="str">
        <f t="shared" si="173"/>
        <v>product 3</v>
      </c>
      <c r="I920" s="5">
        <v>82</v>
      </c>
      <c r="J920" s="5">
        <v>696.18000000000006</v>
      </c>
    </row>
    <row r="921" spans="1:10" ht="13.2" x14ac:dyDescent="0.25">
      <c r="A921" s="3">
        <v>45419</v>
      </c>
      <c r="B921" s="4" t="s">
        <v>10</v>
      </c>
      <c r="C921" s="3" t="str">
        <f t="shared" si="169"/>
        <v>marketing</v>
      </c>
      <c r="D921" s="50" t="s">
        <v>6</v>
      </c>
      <c r="E921">
        <f t="shared" si="170"/>
        <v>2024</v>
      </c>
      <c r="F921">
        <f t="shared" si="171"/>
        <v>7</v>
      </c>
      <c r="G921">
        <f t="shared" si="172"/>
        <v>5</v>
      </c>
      <c r="H921" s="4" t="str">
        <f t="shared" si="173"/>
        <v>N/A</v>
      </c>
      <c r="I921" s="4" t="s">
        <v>6</v>
      </c>
      <c r="J921" s="5">
        <v>100.07000000000001</v>
      </c>
    </row>
    <row r="922" spans="1:10" ht="13.2" x14ac:dyDescent="0.25">
      <c r="A922" s="3">
        <v>45419</v>
      </c>
      <c r="B922" s="4" t="s">
        <v>11</v>
      </c>
      <c r="C922" s="3" t="str">
        <f t="shared" si="169"/>
        <v>net sales</v>
      </c>
      <c r="D922" s="49">
        <v>9.99</v>
      </c>
      <c r="E922">
        <f t="shared" si="170"/>
        <v>2024</v>
      </c>
      <c r="F922">
        <f t="shared" si="171"/>
        <v>7</v>
      </c>
      <c r="G922">
        <f t="shared" si="172"/>
        <v>5</v>
      </c>
      <c r="H922" s="4" t="str">
        <f t="shared" si="173"/>
        <v>product 1</v>
      </c>
      <c r="I922" s="5">
        <v>5</v>
      </c>
      <c r="J922" s="5">
        <v>49.95</v>
      </c>
    </row>
    <row r="923" spans="1:10" ht="13.2" x14ac:dyDescent="0.25">
      <c r="A923" s="3">
        <v>45419</v>
      </c>
      <c r="B923" s="4" t="s">
        <v>12</v>
      </c>
      <c r="C923" s="3" t="str">
        <f t="shared" si="169"/>
        <v>net sales</v>
      </c>
      <c r="D923" s="49">
        <v>24.99</v>
      </c>
      <c r="E923">
        <f t="shared" si="170"/>
        <v>2024</v>
      </c>
      <c r="F923">
        <f t="shared" si="171"/>
        <v>7</v>
      </c>
      <c r="G923">
        <f t="shared" si="172"/>
        <v>5</v>
      </c>
      <c r="H923" s="4" t="str">
        <f t="shared" si="173"/>
        <v>product 2</v>
      </c>
      <c r="I923" s="5">
        <v>6</v>
      </c>
      <c r="J923" s="5">
        <v>149.94</v>
      </c>
    </row>
    <row r="924" spans="1:10" ht="13.2" x14ac:dyDescent="0.25">
      <c r="A924" s="3">
        <v>45419</v>
      </c>
      <c r="B924" s="4" t="s">
        <v>13</v>
      </c>
      <c r="C924" s="3" t="str">
        <f t="shared" si="169"/>
        <v>net sales</v>
      </c>
      <c r="D924" s="49">
        <v>12.49</v>
      </c>
      <c r="E924">
        <f t="shared" si="170"/>
        <v>2024</v>
      </c>
      <c r="F924">
        <f t="shared" si="171"/>
        <v>7</v>
      </c>
      <c r="G924">
        <f t="shared" si="172"/>
        <v>5</v>
      </c>
      <c r="H924" s="4" t="str">
        <f t="shared" si="173"/>
        <v>product 3</v>
      </c>
      <c r="I924" s="5">
        <v>82</v>
      </c>
      <c r="J924" s="5">
        <v>1024.18</v>
      </c>
    </row>
    <row r="925" spans="1:10" ht="13.2" x14ac:dyDescent="0.25">
      <c r="A925" s="3">
        <v>45420</v>
      </c>
      <c r="B925" s="4" t="s">
        <v>7</v>
      </c>
      <c r="C925" s="3" t="str">
        <f t="shared" si="169"/>
        <v>cogs</v>
      </c>
      <c r="D925" s="49">
        <v>5.99</v>
      </c>
      <c r="E925">
        <f t="shared" si="170"/>
        <v>2024</v>
      </c>
      <c r="F925">
        <f t="shared" si="171"/>
        <v>8</v>
      </c>
      <c r="G925">
        <f t="shared" si="172"/>
        <v>5</v>
      </c>
      <c r="H925" s="4" t="str">
        <f t="shared" si="173"/>
        <v>product 1</v>
      </c>
      <c r="I925" s="5">
        <v>39</v>
      </c>
      <c r="J925" s="5">
        <v>233.61</v>
      </c>
    </row>
    <row r="926" spans="1:10" ht="13.2" x14ac:dyDescent="0.25">
      <c r="A926" s="3">
        <v>45420</v>
      </c>
      <c r="B926" s="4" t="s">
        <v>8</v>
      </c>
      <c r="C926" s="3" t="str">
        <f t="shared" si="169"/>
        <v>cogs</v>
      </c>
      <c r="D926" s="49">
        <v>16.989999999999998</v>
      </c>
      <c r="E926">
        <f t="shared" si="170"/>
        <v>2024</v>
      </c>
      <c r="F926">
        <f t="shared" si="171"/>
        <v>8</v>
      </c>
      <c r="G926">
        <f t="shared" si="172"/>
        <v>5</v>
      </c>
      <c r="H926" s="4" t="str">
        <f t="shared" si="173"/>
        <v>product 2</v>
      </c>
      <c r="I926" s="5">
        <v>6</v>
      </c>
      <c r="J926" s="5">
        <v>101.94</v>
      </c>
    </row>
    <row r="927" spans="1:10" ht="13.2" x14ac:dyDescent="0.25">
      <c r="A927" s="3">
        <v>45420</v>
      </c>
      <c r="B927" s="4" t="s">
        <v>9</v>
      </c>
      <c r="C927" s="3" t="str">
        <f t="shared" si="169"/>
        <v>cogs</v>
      </c>
      <c r="D927" s="49">
        <v>8.49</v>
      </c>
      <c r="E927">
        <f t="shared" si="170"/>
        <v>2024</v>
      </c>
      <c r="F927">
        <f t="shared" si="171"/>
        <v>8</v>
      </c>
      <c r="G927">
        <f t="shared" si="172"/>
        <v>5</v>
      </c>
      <c r="H927" s="4" t="str">
        <f t="shared" si="173"/>
        <v>product 3</v>
      </c>
      <c r="I927" s="5">
        <v>14</v>
      </c>
      <c r="J927" s="5">
        <v>118.86</v>
      </c>
    </row>
    <row r="928" spans="1:10" ht="13.2" x14ac:dyDescent="0.25">
      <c r="A928" s="3">
        <v>45420</v>
      </c>
      <c r="B928" s="4" t="s">
        <v>10</v>
      </c>
      <c r="C928" s="3" t="str">
        <f t="shared" si="169"/>
        <v>marketing</v>
      </c>
      <c r="D928" s="50" t="s">
        <v>6</v>
      </c>
      <c r="E928">
        <f t="shared" si="170"/>
        <v>2024</v>
      </c>
      <c r="F928">
        <f t="shared" si="171"/>
        <v>8</v>
      </c>
      <c r="G928">
        <f t="shared" si="172"/>
        <v>5</v>
      </c>
      <c r="H928" s="4" t="str">
        <f t="shared" si="173"/>
        <v>N/A</v>
      </c>
      <c r="I928" s="4" t="s">
        <v>6</v>
      </c>
      <c r="J928" s="5">
        <v>99.93</v>
      </c>
    </row>
    <row r="929" spans="1:10" ht="13.2" x14ac:dyDescent="0.25">
      <c r="A929" s="3">
        <v>45420</v>
      </c>
      <c r="B929" s="4" t="s">
        <v>11</v>
      </c>
      <c r="C929" s="3" t="str">
        <f t="shared" si="169"/>
        <v>net sales</v>
      </c>
      <c r="D929" s="49">
        <v>9.99</v>
      </c>
      <c r="E929">
        <f t="shared" si="170"/>
        <v>2024</v>
      </c>
      <c r="F929">
        <f t="shared" si="171"/>
        <v>8</v>
      </c>
      <c r="G929">
        <f t="shared" si="172"/>
        <v>5</v>
      </c>
      <c r="H929" s="4" t="str">
        <f t="shared" si="173"/>
        <v>product 1</v>
      </c>
      <c r="I929" s="5">
        <v>39</v>
      </c>
      <c r="J929" s="5">
        <v>389.61</v>
      </c>
    </row>
    <row r="930" spans="1:10" ht="13.2" x14ac:dyDescent="0.25">
      <c r="A930" s="3">
        <v>45420</v>
      </c>
      <c r="B930" s="4" t="s">
        <v>12</v>
      </c>
      <c r="C930" s="3" t="str">
        <f t="shared" si="169"/>
        <v>net sales</v>
      </c>
      <c r="D930" s="49">
        <v>24.99</v>
      </c>
      <c r="E930">
        <f t="shared" si="170"/>
        <v>2024</v>
      </c>
      <c r="F930">
        <f t="shared" si="171"/>
        <v>8</v>
      </c>
      <c r="G930">
        <f t="shared" si="172"/>
        <v>5</v>
      </c>
      <c r="H930" s="4" t="str">
        <f t="shared" si="173"/>
        <v>product 2</v>
      </c>
      <c r="I930" s="5">
        <v>6</v>
      </c>
      <c r="J930" s="5">
        <v>149.94</v>
      </c>
    </row>
    <row r="931" spans="1:10" ht="13.2" x14ac:dyDescent="0.25">
      <c r="A931" s="3">
        <v>45420</v>
      </c>
      <c r="B931" s="4" t="s">
        <v>13</v>
      </c>
      <c r="C931" s="3" t="str">
        <f t="shared" si="169"/>
        <v>net sales</v>
      </c>
      <c r="D931" s="49">
        <v>12.49</v>
      </c>
      <c r="E931">
        <f t="shared" si="170"/>
        <v>2024</v>
      </c>
      <c r="F931">
        <f t="shared" si="171"/>
        <v>8</v>
      </c>
      <c r="G931">
        <f t="shared" si="172"/>
        <v>5</v>
      </c>
      <c r="H931" s="4" t="str">
        <f t="shared" si="173"/>
        <v>product 3</v>
      </c>
      <c r="I931" s="5">
        <v>14</v>
      </c>
      <c r="J931" s="5">
        <v>174.86</v>
      </c>
    </row>
    <row r="932" spans="1:10" ht="13.2" x14ac:dyDescent="0.25">
      <c r="A932" s="3">
        <v>45421</v>
      </c>
      <c r="B932" s="4" t="s">
        <v>7</v>
      </c>
      <c r="C932" s="3" t="str">
        <f t="shared" si="169"/>
        <v>cogs</v>
      </c>
      <c r="D932" s="49">
        <v>5.99</v>
      </c>
      <c r="E932">
        <f t="shared" si="170"/>
        <v>2024</v>
      </c>
      <c r="F932">
        <f t="shared" si="171"/>
        <v>9</v>
      </c>
      <c r="G932">
        <f t="shared" si="172"/>
        <v>5</v>
      </c>
      <c r="H932" s="4" t="str">
        <f t="shared" si="173"/>
        <v>product 1</v>
      </c>
      <c r="I932" s="5">
        <v>90</v>
      </c>
      <c r="J932" s="5">
        <v>539.1</v>
      </c>
    </row>
    <row r="933" spans="1:10" ht="13.2" x14ac:dyDescent="0.25">
      <c r="A933" s="3">
        <v>45421</v>
      </c>
      <c r="B933" s="4" t="s">
        <v>8</v>
      </c>
      <c r="C933" s="3" t="str">
        <f t="shared" si="169"/>
        <v>cogs</v>
      </c>
      <c r="D933" s="49">
        <v>16.989999999999998</v>
      </c>
      <c r="E933">
        <f t="shared" si="170"/>
        <v>2024</v>
      </c>
      <c r="F933">
        <f t="shared" si="171"/>
        <v>9</v>
      </c>
      <c r="G933">
        <f t="shared" si="172"/>
        <v>5</v>
      </c>
      <c r="H933" s="4" t="str">
        <f t="shared" si="173"/>
        <v>product 2</v>
      </c>
      <c r="I933" s="5">
        <v>4</v>
      </c>
      <c r="J933" s="5">
        <v>67.959999999999994</v>
      </c>
    </row>
    <row r="934" spans="1:10" ht="13.2" x14ac:dyDescent="0.25">
      <c r="A934" s="3">
        <v>45421</v>
      </c>
      <c r="B934" s="4" t="s">
        <v>9</v>
      </c>
      <c r="C934" s="3" t="str">
        <f t="shared" si="169"/>
        <v>cogs</v>
      </c>
      <c r="D934" s="49">
        <v>8.49</v>
      </c>
      <c r="E934">
        <f t="shared" si="170"/>
        <v>2024</v>
      </c>
      <c r="F934">
        <f t="shared" si="171"/>
        <v>9</v>
      </c>
      <c r="G934">
        <f t="shared" si="172"/>
        <v>5</v>
      </c>
      <c r="H934" s="4" t="str">
        <f t="shared" si="173"/>
        <v>product 3</v>
      </c>
      <c r="I934" s="5">
        <v>138</v>
      </c>
      <c r="J934" s="5">
        <v>1171.6200000000001</v>
      </c>
    </row>
    <row r="935" spans="1:10" ht="13.2" x14ac:dyDescent="0.25">
      <c r="A935" s="3">
        <v>45421</v>
      </c>
      <c r="B935" s="4" t="s">
        <v>10</v>
      </c>
      <c r="C935" s="3" t="str">
        <f t="shared" si="169"/>
        <v>marketing</v>
      </c>
      <c r="D935" s="50" t="s">
        <v>6</v>
      </c>
      <c r="E935">
        <f t="shared" si="170"/>
        <v>2024</v>
      </c>
      <c r="F935">
        <f t="shared" si="171"/>
        <v>9</v>
      </c>
      <c r="G935">
        <f t="shared" si="172"/>
        <v>5</v>
      </c>
      <c r="H935" s="4" t="str">
        <f t="shared" si="173"/>
        <v>N/A</v>
      </c>
      <c r="I935" s="4" t="s">
        <v>6</v>
      </c>
      <c r="J935" s="5">
        <v>99.95</v>
      </c>
    </row>
    <row r="936" spans="1:10" ht="13.2" x14ac:dyDescent="0.25">
      <c r="A936" s="3">
        <v>45421</v>
      </c>
      <c r="B936" s="4" t="s">
        <v>11</v>
      </c>
      <c r="C936" s="3" t="str">
        <f t="shared" si="169"/>
        <v>net sales</v>
      </c>
      <c r="D936" s="49">
        <v>9.99</v>
      </c>
      <c r="E936">
        <f t="shared" si="170"/>
        <v>2024</v>
      </c>
      <c r="F936">
        <f t="shared" si="171"/>
        <v>9</v>
      </c>
      <c r="G936">
        <f t="shared" si="172"/>
        <v>5</v>
      </c>
      <c r="H936" s="4" t="str">
        <f t="shared" si="173"/>
        <v>product 1</v>
      </c>
      <c r="I936" s="5">
        <v>90</v>
      </c>
      <c r="J936" s="5">
        <v>899.1</v>
      </c>
    </row>
    <row r="937" spans="1:10" ht="13.2" x14ac:dyDescent="0.25">
      <c r="A937" s="3">
        <v>45421</v>
      </c>
      <c r="B937" s="4" t="s">
        <v>12</v>
      </c>
      <c r="C937" s="3" t="str">
        <f t="shared" si="169"/>
        <v>net sales</v>
      </c>
      <c r="D937" s="49">
        <v>24.99</v>
      </c>
      <c r="E937">
        <f t="shared" si="170"/>
        <v>2024</v>
      </c>
      <c r="F937">
        <f t="shared" si="171"/>
        <v>9</v>
      </c>
      <c r="G937">
        <f t="shared" si="172"/>
        <v>5</v>
      </c>
      <c r="H937" s="4" t="str">
        <f t="shared" si="173"/>
        <v>product 2</v>
      </c>
      <c r="I937" s="5">
        <v>4</v>
      </c>
      <c r="J937" s="5">
        <v>99.96</v>
      </c>
    </row>
    <row r="938" spans="1:10" ht="13.2" x14ac:dyDescent="0.25">
      <c r="A938" s="3">
        <v>45421</v>
      </c>
      <c r="B938" s="4" t="s">
        <v>13</v>
      </c>
      <c r="C938" s="3" t="str">
        <f t="shared" si="169"/>
        <v>net sales</v>
      </c>
      <c r="D938" s="49">
        <v>12.49</v>
      </c>
      <c r="E938">
        <f t="shared" si="170"/>
        <v>2024</v>
      </c>
      <c r="F938">
        <f t="shared" si="171"/>
        <v>9</v>
      </c>
      <c r="G938">
        <f t="shared" si="172"/>
        <v>5</v>
      </c>
      <c r="H938" s="4" t="str">
        <f t="shared" si="173"/>
        <v>product 3</v>
      </c>
      <c r="I938" s="5">
        <v>138</v>
      </c>
      <c r="J938" s="5">
        <v>1723.6200000000001</v>
      </c>
    </row>
    <row r="939" spans="1:10" ht="13.2" x14ac:dyDescent="0.25">
      <c r="A939" s="3">
        <v>45422</v>
      </c>
      <c r="B939" s="4" t="s">
        <v>7</v>
      </c>
      <c r="C939" s="3" t="str">
        <f t="shared" si="169"/>
        <v>cogs</v>
      </c>
      <c r="D939" s="49">
        <v>5.99</v>
      </c>
      <c r="E939">
        <f t="shared" si="170"/>
        <v>2024</v>
      </c>
      <c r="F939">
        <f t="shared" si="171"/>
        <v>10</v>
      </c>
      <c r="G939">
        <f t="shared" si="172"/>
        <v>5</v>
      </c>
      <c r="H939" s="4" t="str">
        <f t="shared" si="173"/>
        <v>product 1</v>
      </c>
      <c r="I939" s="5">
        <v>64</v>
      </c>
      <c r="J939" s="5">
        <v>383.36</v>
      </c>
    </row>
    <row r="940" spans="1:10" ht="13.2" x14ac:dyDescent="0.25">
      <c r="A940" s="3">
        <v>45422</v>
      </c>
      <c r="B940" s="4" t="s">
        <v>8</v>
      </c>
      <c r="C940" s="3" t="str">
        <f t="shared" si="169"/>
        <v>cogs</v>
      </c>
      <c r="D940" s="49">
        <v>16.989999999999998</v>
      </c>
      <c r="E940">
        <f t="shared" si="170"/>
        <v>2024</v>
      </c>
      <c r="F940">
        <f t="shared" si="171"/>
        <v>10</v>
      </c>
      <c r="G940">
        <f t="shared" si="172"/>
        <v>5</v>
      </c>
      <c r="H940" s="4" t="str">
        <f t="shared" si="173"/>
        <v>product 2</v>
      </c>
      <c r="I940" s="5">
        <v>10</v>
      </c>
      <c r="J940" s="5">
        <v>169.89999999999998</v>
      </c>
    </row>
    <row r="941" spans="1:10" ht="13.2" x14ac:dyDescent="0.25">
      <c r="A941" s="3">
        <v>45422</v>
      </c>
      <c r="B941" s="4" t="s">
        <v>9</v>
      </c>
      <c r="C941" s="3" t="str">
        <f t="shared" si="169"/>
        <v>cogs</v>
      </c>
      <c r="D941" s="49">
        <v>8.49</v>
      </c>
      <c r="E941">
        <f t="shared" si="170"/>
        <v>2024</v>
      </c>
      <c r="F941">
        <f t="shared" si="171"/>
        <v>10</v>
      </c>
      <c r="G941">
        <f t="shared" si="172"/>
        <v>5</v>
      </c>
      <c r="H941" s="4" t="str">
        <f t="shared" si="173"/>
        <v>product 3</v>
      </c>
      <c r="I941" s="5">
        <v>33</v>
      </c>
      <c r="J941" s="5">
        <v>280.17</v>
      </c>
    </row>
    <row r="942" spans="1:10" ht="13.2" x14ac:dyDescent="0.25">
      <c r="A942" s="3">
        <v>45422</v>
      </c>
      <c r="B942" s="4" t="s">
        <v>10</v>
      </c>
      <c r="C942" s="3" t="str">
        <f t="shared" si="169"/>
        <v>marketing</v>
      </c>
      <c r="D942" s="50" t="s">
        <v>6</v>
      </c>
      <c r="E942">
        <f t="shared" si="170"/>
        <v>2024</v>
      </c>
      <c r="F942">
        <f t="shared" si="171"/>
        <v>10</v>
      </c>
      <c r="G942">
        <f t="shared" si="172"/>
        <v>5</v>
      </c>
      <c r="H942" s="4" t="str">
        <f t="shared" si="173"/>
        <v>N/A</v>
      </c>
      <c r="I942" s="4" t="s">
        <v>6</v>
      </c>
      <c r="J942" s="5">
        <v>99.93</v>
      </c>
    </row>
    <row r="943" spans="1:10" ht="13.2" x14ac:dyDescent="0.25">
      <c r="A943" s="3">
        <v>45422</v>
      </c>
      <c r="B943" s="4" t="s">
        <v>11</v>
      </c>
      <c r="C943" s="3" t="str">
        <f t="shared" si="169"/>
        <v>net sales</v>
      </c>
      <c r="D943" s="49">
        <v>9.99</v>
      </c>
      <c r="E943">
        <f t="shared" si="170"/>
        <v>2024</v>
      </c>
      <c r="F943">
        <f t="shared" si="171"/>
        <v>10</v>
      </c>
      <c r="G943">
        <f t="shared" si="172"/>
        <v>5</v>
      </c>
      <c r="H943" s="4" t="str">
        <f t="shared" si="173"/>
        <v>product 1</v>
      </c>
      <c r="I943" s="5">
        <v>64</v>
      </c>
      <c r="J943" s="5">
        <v>639.36</v>
      </c>
    </row>
    <row r="944" spans="1:10" ht="13.2" x14ac:dyDescent="0.25">
      <c r="A944" s="3">
        <v>45422</v>
      </c>
      <c r="B944" s="4" t="s">
        <v>12</v>
      </c>
      <c r="C944" s="3" t="str">
        <f t="shared" si="169"/>
        <v>net sales</v>
      </c>
      <c r="D944" s="49">
        <v>24.99</v>
      </c>
      <c r="E944">
        <f t="shared" si="170"/>
        <v>2024</v>
      </c>
      <c r="F944">
        <f t="shared" si="171"/>
        <v>10</v>
      </c>
      <c r="G944">
        <f t="shared" si="172"/>
        <v>5</v>
      </c>
      <c r="H944" s="4" t="str">
        <f t="shared" si="173"/>
        <v>product 2</v>
      </c>
      <c r="I944" s="5">
        <v>10</v>
      </c>
      <c r="J944" s="5">
        <v>249.89999999999998</v>
      </c>
    </row>
    <row r="945" spans="1:10" ht="13.2" x14ac:dyDescent="0.25">
      <c r="A945" s="3">
        <v>45422</v>
      </c>
      <c r="B945" s="4" t="s">
        <v>13</v>
      </c>
      <c r="C945" s="3" t="str">
        <f t="shared" si="169"/>
        <v>net sales</v>
      </c>
      <c r="D945" s="49">
        <v>12.49</v>
      </c>
      <c r="E945">
        <f t="shared" si="170"/>
        <v>2024</v>
      </c>
      <c r="F945">
        <f t="shared" si="171"/>
        <v>10</v>
      </c>
      <c r="G945">
        <f t="shared" si="172"/>
        <v>5</v>
      </c>
      <c r="H945" s="4" t="str">
        <f t="shared" si="173"/>
        <v>product 3</v>
      </c>
      <c r="I945" s="5">
        <v>33</v>
      </c>
      <c r="J945" s="5">
        <v>412.17</v>
      </c>
    </row>
    <row r="946" spans="1:10" ht="13.2" x14ac:dyDescent="0.25">
      <c r="A946" s="3">
        <v>45422</v>
      </c>
      <c r="B946" s="4" t="s">
        <v>15</v>
      </c>
      <c r="C946" s="3" t="str">
        <f t="shared" si="169"/>
        <v>payroll</v>
      </c>
      <c r="D946" s="50" t="s">
        <v>6</v>
      </c>
      <c r="E946">
        <f t="shared" si="170"/>
        <v>2024</v>
      </c>
      <c r="F946">
        <f t="shared" si="171"/>
        <v>10</v>
      </c>
      <c r="G946">
        <f t="shared" si="172"/>
        <v>5</v>
      </c>
      <c r="H946" s="4" t="str">
        <f t="shared" si="173"/>
        <v>N/A</v>
      </c>
      <c r="I946" s="4" t="s">
        <v>6</v>
      </c>
      <c r="J946" s="5">
        <v>1200</v>
      </c>
    </row>
    <row r="947" spans="1:10" ht="13.2" x14ac:dyDescent="0.25">
      <c r="A947" s="3">
        <v>45423</v>
      </c>
      <c r="B947" s="4" t="s">
        <v>7</v>
      </c>
      <c r="C947" s="3" t="str">
        <f t="shared" si="169"/>
        <v>cogs</v>
      </c>
      <c r="D947" s="49">
        <v>5.99</v>
      </c>
      <c r="E947">
        <f t="shared" si="170"/>
        <v>2024</v>
      </c>
      <c r="F947">
        <f t="shared" si="171"/>
        <v>11</v>
      </c>
      <c r="G947">
        <f t="shared" si="172"/>
        <v>5</v>
      </c>
      <c r="H947" s="4" t="str">
        <f t="shared" si="173"/>
        <v>product 1</v>
      </c>
      <c r="I947" s="5">
        <v>30</v>
      </c>
      <c r="J947" s="5">
        <v>179.70000000000002</v>
      </c>
    </row>
    <row r="948" spans="1:10" ht="13.2" x14ac:dyDescent="0.25">
      <c r="A948" s="3">
        <v>45423</v>
      </c>
      <c r="B948" s="4" t="s">
        <v>8</v>
      </c>
      <c r="C948" s="3" t="str">
        <f t="shared" si="169"/>
        <v>cogs</v>
      </c>
      <c r="D948" s="49">
        <v>16.989999999999998</v>
      </c>
      <c r="E948">
        <f t="shared" si="170"/>
        <v>2024</v>
      </c>
      <c r="F948">
        <f t="shared" si="171"/>
        <v>11</v>
      </c>
      <c r="G948">
        <f t="shared" si="172"/>
        <v>5</v>
      </c>
      <c r="H948" s="4" t="str">
        <f t="shared" si="173"/>
        <v>product 2</v>
      </c>
      <c r="I948" s="5">
        <v>5</v>
      </c>
      <c r="J948" s="5">
        <v>84.949999999999989</v>
      </c>
    </row>
    <row r="949" spans="1:10" ht="13.2" x14ac:dyDescent="0.25">
      <c r="A949" s="3">
        <v>45423</v>
      </c>
      <c r="B949" s="4" t="s">
        <v>9</v>
      </c>
      <c r="C949" s="3" t="str">
        <f t="shared" si="169"/>
        <v>cogs</v>
      </c>
      <c r="D949" s="49">
        <v>8.49</v>
      </c>
      <c r="E949">
        <f t="shared" si="170"/>
        <v>2024</v>
      </c>
      <c r="F949">
        <f t="shared" si="171"/>
        <v>11</v>
      </c>
      <c r="G949">
        <f t="shared" si="172"/>
        <v>5</v>
      </c>
      <c r="H949" s="4" t="str">
        <f t="shared" si="173"/>
        <v>product 3</v>
      </c>
      <c r="I949" s="5">
        <v>51</v>
      </c>
      <c r="J949" s="5">
        <v>432.99</v>
      </c>
    </row>
    <row r="950" spans="1:10" ht="13.2" x14ac:dyDescent="0.25">
      <c r="A950" s="3">
        <v>45423</v>
      </c>
      <c r="B950" s="4" t="s">
        <v>10</v>
      </c>
      <c r="C950" s="3" t="str">
        <f t="shared" si="169"/>
        <v>marketing</v>
      </c>
      <c r="D950" s="50" t="s">
        <v>6</v>
      </c>
      <c r="E950">
        <f t="shared" si="170"/>
        <v>2024</v>
      </c>
      <c r="F950">
        <f t="shared" si="171"/>
        <v>11</v>
      </c>
      <c r="G950">
        <f t="shared" si="172"/>
        <v>5</v>
      </c>
      <c r="H950" s="4" t="str">
        <f t="shared" si="173"/>
        <v>N/A</v>
      </c>
      <c r="I950" s="4" t="s">
        <v>6</v>
      </c>
      <c r="J950" s="5">
        <v>100.05</v>
      </c>
    </row>
    <row r="951" spans="1:10" ht="13.2" x14ac:dyDescent="0.25">
      <c r="A951" s="3">
        <v>45423</v>
      </c>
      <c r="B951" s="4" t="s">
        <v>11</v>
      </c>
      <c r="C951" s="3" t="str">
        <f t="shared" si="169"/>
        <v>net sales</v>
      </c>
      <c r="D951" s="49">
        <v>9.99</v>
      </c>
      <c r="E951">
        <f t="shared" si="170"/>
        <v>2024</v>
      </c>
      <c r="F951">
        <f t="shared" si="171"/>
        <v>11</v>
      </c>
      <c r="G951">
        <f t="shared" si="172"/>
        <v>5</v>
      </c>
      <c r="H951" s="4" t="str">
        <f t="shared" si="173"/>
        <v>product 1</v>
      </c>
      <c r="I951" s="5">
        <v>30</v>
      </c>
      <c r="J951" s="5">
        <v>299.7</v>
      </c>
    </row>
    <row r="952" spans="1:10" ht="13.2" x14ac:dyDescent="0.25">
      <c r="A952" s="3">
        <v>45423</v>
      </c>
      <c r="B952" s="4" t="s">
        <v>12</v>
      </c>
      <c r="C952" s="3" t="str">
        <f t="shared" si="169"/>
        <v>net sales</v>
      </c>
      <c r="D952" s="49">
        <v>24.99</v>
      </c>
      <c r="E952">
        <f t="shared" si="170"/>
        <v>2024</v>
      </c>
      <c r="F952">
        <f t="shared" si="171"/>
        <v>11</v>
      </c>
      <c r="G952">
        <f t="shared" si="172"/>
        <v>5</v>
      </c>
      <c r="H952" s="4" t="str">
        <f t="shared" si="173"/>
        <v>product 2</v>
      </c>
      <c r="I952" s="5">
        <v>5</v>
      </c>
      <c r="J952" s="5">
        <v>124.94999999999999</v>
      </c>
    </row>
    <row r="953" spans="1:10" ht="13.2" x14ac:dyDescent="0.25">
      <c r="A953" s="3">
        <v>45423</v>
      </c>
      <c r="B953" s="4" t="s">
        <v>13</v>
      </c>
      <c r="C953" s="3" t="str">
        <f t="shared" si="169"/>
        <v>net sales</v>
      </c>
      <c r="D953" s="49">
        <v>12.49</v>
      </c>
      <c r="E953">
        <f t="shared" si="170"/>
        <v>2024</v>
      </c>
      <c r="F953">
        <f t="shared" si="171"/>
        <v>11</v>
      </c>
      <c r="G953">
        <f t="shared" si="172"/>
        <v>5</v>
      </c>
      <c r="H953" s="4" t="str">
        <f t="shared" si="173"/>
        <v>product 3</v>
      </c>
      <c r="I953" s="5">
        <v>51</v>
      </c>
      <c r="J953" s="5">
        <v>636.99</v>
      </c>
    </row>
    <row r="954" spans="1:10" ht="13.2" x14ac:dyDescent="0.25">
      <c r="A954" s="3">
        <v>45424</v>
      </c>
      <c r="B954" s="4" t="s">
        <v>7</v>
      </c>
      <c r="C954" s="3" t="str">
        <f t="shared" si="169"/>
        <v>cogs</v>
      </c>
      <c r="D954" s="49">
        <v>5.99</v>
      </c>
      <c r="E954">
        <f t="shared" si="170"/>
        <v>2024</v>
      </c>
      <c r="F954">
        <f t="shared" si="171"/>
        <v>12</v>
      </c>
      <c r="G954">
        <f t="shared" si="172"/>
        <v>5</v>
      </c>
      <c r="H954" s="4" t="str">
        <f t="shared" si="173"/>
        <v>product 1</v>
      </c>
      <c r="I954" s="5">
        <v>17</v>
      </c>
      <c r="J954" s="5">
        <v>101.83</v>
      </c>
    </row>
    <row r="955" spans="1:10" ht="13.2" x14ac:dyDescent="0.25">
      <c r="A955" s="3">
        <v>45424</v>
      </c>
      <c r="B955" s="4" t="s">
        <v>8</v>
      </c>
      <c r="C955" s="3" t="str">
        <f t="shared" si="169"/>
        <v>cogs</v>
      </c>
      <c r="D955" s="49">
        <v>16.989999999999998</v>
      </c>
      <c r="E955">
        <f t="shared" si="170"/>
        <v>2024</v>
      </c>
      <c r="F955">
        <f t="shared" si="171"/>
        <v>12</v>
      </c>
      <c r="G955">
        <f t="shared" si="172"/>
        <v>5</v>
      </c>
      <c r="H955" s="4" t="str">
        <f t="shared" si="173"/>
        <v>product 2</v>
      </c>
      <c r="I955" s="5">
        <v>4</v>
      </c>
      <c r="J955" s="5">
        <v>67.959999999999994</v>
      </c>
    </row>
    <row r="956" spans="1:10" ht="13.2" x14ac:dyDescent="0.25">
      <c r="A956" s="3">
        <v>45424</v>
      </c>
      <c r="B956" s="4" t="s">
        <v>9</v>
      </c>
      <c r="C956" s="3" t="str">
        <f t="shared" si="169"/>
        <v>cogs</v>
      </c>
      <c r="D956" s="49">
        <v>8.49</v>
      </c>
      <c r="E956">
        <f t="shared" si="170"/>
        <v>2024</v>
      </c>
      <c r="F956">
        <f t="shared" si="171"/>
        <v>12</v>
      </c>
      <c r="G956">
        <f t="shared" si="172"/>
        <v>5</v>
      </c>
      <c r="H956" s="4" t="str">
        <f t="shared" si="173"/>
        <v>product 3</v>
      </c>
      <c r="I956" s="5">
        <v>143</v>
      </c>
      <c r="J956" s="5">
        <v>1214.07</v>
      </c>
    </row>
    <row r="957" spans="1:10" ht="13.2" x14ac:dyDescent="0.25">
      <c r="A957" s="3">
        <v>45424</v>
      </c>
      <c r="B957" s="4" t="s">
        <v>10</v>
      </c>
      <c r="C957" s="3" t="str">
        <f t="shared" si="169"/>
        <v>marketing</v>
      </c>
      <c r="D957" s="50" t="s">
        <v>6</v>
      </c>
      <c r="E957">
        <f t="shared" si="170"/>
        <v>2024</v>
      </c>
      <c r="F957">
        <f t="shared" si="171"/>
        <v>12</v>
      </c>
      <c r="G957">
        <f t="shared" si="172"/>
        <v>5</v>
      </c>
      <c r="H957" s="4" t="str">
        <f t="shared" si="173"/>
        <v>N/A</v>
      </c>
      <c r="I957" s="4" t="s">
        <v>6</v>
      </c>
      <c r="J957" s="5">
        <v>100.08</v>
      </c>
    </row>
    <row r="958" spans="1:10" ht="13.2" x14ac:dyDescent="0.25">
      <c r="A958" s="3">
        <v>45424</v>
      </c>
      <c r="B958" s="4" t="s">
        <v>11</v>
      </c>
      <c r="C958" s="3" t="str">
        <f t="shared" si="169"/>
        <v>net sales</v>
      </c>
      <c r="D958" s="49">
        <v>9.99</v>
      </c>
      <c r="E958">
        <f t="shared" si="170"/>
        <v>2024</v>
      </c>
      <c r="F958">
        <f t="shared" si="171"/>
        <v>12</v>
      </c>
      <c r="G958">
        <f t="shared" si="172"/>
        <v>5</v>
      </c>
      <c r="H958" s="4" t="str">
        <f t="shared" si="173"/>
        <v>product 1</v>
      </c>
      <c r="I958" s="5">
        <v>17</v>
      </c>
      <c r="J958" s="5">
        <v>169.83</v>
      </c>
    </row>
    <row r="959" spans="1:10" ht="13.2" x14ac:dyDescent="0.25">
      <c r="A959" s="3">
        <v>45424</v>
      </c>
      <c r="B959" s="4" t="s">
        <v>12</v>
      </c>
      <c r="C959" s="3" t="str">
        <f t="shared" si="169"/>
        <v>net sales</v>
      </c>
      <c r="D959" s="49">
        <v>24.99</v>
      </c>
      <c r="E959">
        <f t="shared" si="170"/>
        <v>2024</v>
      </c>
      <c r="F959">
        <f t="shared" si="171"/>
        <v>12</v>
      </c>
      <c r="G959">
        <f t="shared" si="172"/>
        <v>5</v>
      </c>
      <c r="H959" s="4" t="str">
        <f t="shared" si="173"/>
        <v>product 2</v>
      </c>
      <c r="I959" s="5">
        <v>4</v>
      </c>
      <c r="J959" s="5">
        <v>99.96</v>
      </c>
    </row>
    <row r="960" spans="1:10" ht="13.2" x14ac:dyDescent="0.25">
      <c r="A960" s="3">
        <v>45424</v>
      </c>
      <c r="B960" s="4" t="s">
        <v>13</v>
      </c>
      <c r="C960" s="3" t="str">
        <f t="shared" si="169"/>
        <v>net sales</v>
      </c>
      <c r="D960" s="49">
        <v>12.49</v>
      </c>
      <c r="E960">
        <f t="shared" si="170"/>
        <v>2024</v>
      </c>
      <c r="F960">
        <f t="shared" si="171"/>
        <v>12</v>
      </c>
      <c r="G960">
        <f t="shared" si="172"/>
        <v>5</v>
      </c>
      <c r="H960" s="4" t="str">
        <f t="shared" si="173"/>
        <v>product 3</v>
      </c>
      <c r="I960" s="5">
        <v>143</v>
      </c>
      <c r="J960" s="5">
        <v>1786.07</v>
      </c>
    </row>
    <row r="961" spans="1:10" ht="13.2" x14ac:dyDescent="0.25">
      <c r="A961" s="3">
        <v>45425</v>
      </c>
      <c r="B961" s="4" t="s">
        <v>7</v>
      </c>
      <c r="C961" s="3" t="str">
        <f t="shared" si="169"/>
        <v>cogs</v>
      </c>
      <c r="D961" s="49">
        <v>5.99</v>
      </c>
      <c r="E961">
        <f t="shared" si="170"/>
        <v>2024</v>
      </c>
      <c r="F961">
        <f t="shared" si="171"/>
        <v>13</v>
      </c>
      <c r="G961">
        <f t="shared" si="172"/>
        <v>5</v>
      </c>
      <c r="H961" s="4" t="str">
        <f t="shared" si="173"/>
        <v>product 1</v>
      </c>
      <c r="I961" s="5">
        <v>50</v>
      </c>
      <c r="J961" s="5">
        <v>299.5</v>
      </c>
    </row>
    <row r="962" spans="1:10" ht="13.2" x14ac:dyDescent="0.25">
      <c r="A962" s="3">
        <v>45425</v>
      </c>
      <c r="B962" s="4" t="s">
        <v>8</v>
      </c>
      <c r="C962" s="3" t="str">
        <f t="shared" ref="C962:C1025" si="174">IFERROR(LEFT(B962, FIND(":", B962) -1),B962)</f>
        <v>cogs</v>
      </c>
      <c r="D962" s="49">
        <v>16.989999999999998</v>
      </c>
      <c r="E962">
        <f t="shared" ref="E962:E1025" si="175">YEAR(A962)</f>
        <v>2024</v>
      </c>
      <c r="F962">
        <f t="shared" ref="F962:F1025" si="176">DAY(A962)</f>
        <v>13</v>
      </c>
      <c r="G962">
        <f t="shared" ref="G962:G1025" si="177">MONTH(A962)</f>
        <v>5</v>
      </c>
      <c r="H962" s="4" t="str">
        <f t="shared" si="173"/>
        <v>product 2</v>
      </c>
      <c r="I962" s="5">
        <v>10</v>
      </c>
      <c r="J962" s="5">
        <v>169.89999999999998</v>
      </c>
    </row>
    <row r="963" spans="1:10" ht="13.2" x14ac:dyDescent="0.25">
      <c r="A963" s="3">
        <v>45425</v>
      </c>
      <c r="B963" s="4" t="s">
        <v>9</v>
      </c>
      <c r="C963" s="3" t="str">
        <f t="shared" si="174"/>
        <v>cogs</v>
      </c>
      <c r="D963" s="49">
        <v>8.49</v>
      </c>
      <c r="E963">
        <f t="shared" si="175"/>
        <v>2024</v>
      </c>
      <c r="F963">
        <f t="shared" si="176"/>
        <v>13</v>
      </c>
      <c r="G963">
        <f t="shared" si="177"/>
        <v>5</v>
      </c>
      <c r="H963" s="4" t="str">
        <f t="shared" ref="H963:H1026" si="178">IFERROR(RIGHT(B963, LEN(B963) - FIND(":", B963)),"N/A")</f>
        <v>product 3</v>
      </c>
      <c r="I963" s="5">
        <v>237</v>
      </c>
      <c r="J963" s="5">
        <v>2012.13</v>
      </c>
    </row>
    <row r="964" spans="1:10" ht="13.2" x14ac:dyDescent="0.25">
      <c r="A964" s="3">
        <v>45425</v>
      </c>
      <c r="B964" s="4" t="s">
        <v>10</v>
      </c>
      <c r="C964" s="3" t="str">
        <f t="shared" si="174"/>
        <v>marketing</v>
      </c>
      <c r="D964" s="50" t="s">
        <v>6</v>
      </c>
      <c r="E964">
        <f t="shared" si="175"/>
        <v>2024</v>
      </c>
      <c r="F964">
        <f t="shared" si="176"/>
        <v>13</v>
      </c>
      <c r="G964">
        <f t="shared" si="177"/>
        <v>5</v>
      </c>
      <c r="H964" s="4" t="str">
        <f t="shared" si="178"/>
        <v>N/A</v>
      </c>
      <c r="I964" s="4" t="s">
        <v>6</v>
      </c>
      <c r="J964" s="5">
        <v>99.97</v>
      </c>
    </row>
    <row r="965" spans="1:10" ht="13.2" x14ac:dyDescent="0.25">
      <c r="A965" s="3">
        <v>45425</v>
      </c>
      <c r="B965" s="4" t="s">
        <v>11</v>
      </c>
      <c r="C965" s="3" t="str">
        <f t="shared" si="174"/>
        <v>net sales</v>
      </c>
      <c r="D965" s="49">
        <v>9.99</v>
      </c>
      <c r="E965">
        <f t="shared" si="175"/>
        <v>2024</v>
      </c>
      <c r="F965">
        <f t="shared" si="176"/>
        <v>13</v>
      </c>
      <c r="G965">
        <f t="shared" si="177"/>
        <v>5</v>
      </c>
      <c r="H965" s="4" t="str">
        <f t="shared" si="178"/>
        <v>product 1</v>
      </c>
      <c r="I965" s="5">
        <v>50</v>
      </c>
      <c r="J965" s="5">
        <v>499.5</v>
      </c>
    </row>
    <row r="966" spans="1:10" ht="13.2" x14ac:dyDescent="0.25">
      <c r="A966" s="3">
        <v>45425</v>
      </c>
      <c r="B966" s="4" t="s">
        <v>12</v>
      </c>
      <c r="C966" s="3" t="str">
        <f t="shared" si="174"/>
        <v>net sales</v>
      </c>
      <c r="D966" s="49">
        <v>24.99</v>
      </c>
      <c r="E966">
        <f t="shared" si="175"/>
        <v>2024</v>
      </c>
      <c r="F966">
        <f t="shared" si="176"/>
        <v>13</v>
      </c>
      <c r="G966">
        <f t="shared" si="177"/>
        <v>5</v>
      </c>
      <c r="H966" s="4" t="str">
        <f t="shared" si="178"/>
        <v>product 2</v>
      </c>
      <c r="I966" s="5">
        <v>10</v>
      </c>
      <c r="J966" s="5">
        <v>249.89999999999998</v>
      </c>
    </row>
    <row r="967" spans="1:10" ht="13.2" x14ac:dyDescent="0.25">
      <c r="A967" s="3">
        <v>45425</v>
      </c>
      <c r="B967" s="4" t="s">
        <v>13</v>
      </c>
      <c r="C967" s="3" t="str">
        <f t="shared" si="174"/>
        <v>net sales</v>
      </c>
      <c r="D967" s="49">
        <v>12.49</v>
      </c>
      <c r="E967">
        <f t="shared" si="175"/>
        <v>2024</v>
      </c>
      <c r="F967">
        <f t="shared" si="176"/>
        <v>13</v>
      </c>
      <c r="G967">
        <f t="shared" si="177"/>
        <v>5</v>
      </c>
      <c r="H967" s="4" t="str">
        <f t="shared" si="178"/>
        <v>product 3</v>
      </c>
      <c r="I967" s="5">
        <v>237</v>
      </c>
      <c r="J967" s="5">
        <v>2960.13</v>
      </c>
    </row>
    <row r="968" spans="1:10" ht="13.2" x14ac:dyDescent="0.25">
      <c r="A968" s="3">
        <v>45426</v>
      </c>
      <c r="B968" s="4" t="s">
        <v>7</v>
      </c>
      <c r="C968" s="3" t="str">
        <f t="shared" si="174"/>
        <v>cogs</v>
      </c>
      <c r="D968" s="49">
        <v>5.99</v>
      </c>
      <c r="E968">
        <f t="shared" si="175"/>
        <v>2024</v>
      </c>
      <c r="F968">
        <f t="shared" si="176"/>
        <v>14</v>
      </c>
      <c r="G968">
        <f t="shared" si="177"/>
        <v>5</v>
      </c>
      <c r="H968" s="4" t="str">
        <f t="shared" si="178"/>
        <v>product 1</v>
      </c>
      <c r="I968" s="5">
        <v>63</v>
      </c>
      <c r="J968" s="5">
        <v>377.37</v>
      </c>
    </row>
    <row r="969" spans="1:10" ht="13.2" x14ac:dyDescent="0.25">
      <c r="A969" s="3">
        <v>45426</v>
      </c>
      <c r="B969" s="4" t="s">
        <v>8</v>
      </c>
      <c r="C969" s="3" t="str">
        <f t="shared" si="174"/>
        <v>cogs</v>
      </c>
      <c r="D969" s="49">
        <v>16.989999999999998</v>
      </c>
      <c r="E969">
        <f t="shared" si="175"/>
        <v>2024</v>
      </c>
      <c r="F969">
        <f t="shared" si="176"/>
        <v>14</v>
      </c>
      <c r="G969">
        <f t="shared" si="177"/>
        <v>5</v>
      </c>
      <c r="H969" s="4" t="str">
        <f t="shared" si="178"/>
        <v>product 2</v>
      </c>
      <c r="I969" s="5">
        <v>3</v>
      </c>
      <c r="J969" s="5">
        <v>50.97</v>
      </c>
    </row>
    <row r="970" spans="1:10" ht="13.2" x14ac:dyDescent="0.25">
      <c r="A970" s="3">
        <v>45426</v>
      </c>
      <c r="B970" s="4" t="s">
        <v>9</v>
      </c>
      <c r="C970" s="3" t="str">
        <f t="shared" si="174"/>
        <v>cogs</v>
      </c>
      <c r="D970" s="49">
        <v>8.49</v>
      </c>
      <c r="E970">
        <f t="shared" si="175"/>
        <v>2024</v>
      </c>
      <c r="F970">
        <f t="shared" si="176"/>
        <v>14</v>
      </c>
      <c r="G970">
        <f t="shared" si="177"/>
        <v>5</v>
      </c>
      <c r="H970" s="4" t="str">
        <f t="shared" si="178"/>
        <v>product 3</v>
      </c>
      <c r="I970" s="5">
        <v>37</v>
      </c>
      <c r="J970" s="5">
        <v>314.13</v>
      </c>
    </row>
    <row r="971" spans="1:10" ht="13.2" x14ac:dyDescent="0.25">
      <c r="A971" s="3">
        <v>45426</v>
      </c>
      <c r="B971" s="4" t="s">
        <v>10</v>
      </c>
      <c r="C971" s="3" t="str">
        <f t="shared" si="174"/>
        <v>marketing</v>
      </c>
      <c r="D971" s="50" t="s">
        <v>6</v>
      </c>
      <c r="E971">
        <f t="shared" si="175"/>
        <v>2024</v>
      </c>
      <c r="F971">
        <f t="shared" si="176"/>
        <v>14</v>
      </c>
      <c r="G971">
        <f t="shared" si="177"/>
        <v>5</v>
      </c>
      <c r="H971" s="4" t="str">
        <f t="shared" si="178"/>
        <v>N/A</v>
      </c>
      <c r="I971" s="4" t="s">
        <v>6</v>
      </c>
      <c r="J971" s="5">
        <v>100.09</v>
      </c>
    </row>
    <row r="972" spans="1:10" ht="13.2" x14ac:dyDescent="0.25">
      <c r="A972" s="3">
        <v>45426</v>
      </c>
      <c r="B972" s="4" t="s">
        <v>11</v>
      </c>
      <c r="C972" s="3" t="str">
        <f t="shared" si="174"/>
        <v>net sales</v>
      </c>
      <c r="D972" s="49">
        <v>9.99</v>
      </c>
      <c r="E972">
        <f t="shared" si="175"/>
        <v>2024</v>
      </c>
      <c r="F972">
        <f t="shared" si="176"/>
        <v>14</v>
      </c>
      <c r="G972">
        <f t="shared" si="177"/>
        <v>5</v>
      </c>
      <c r="H972" s="4" t="str">
        <f t="shared" si="178"/>
        <v>product 1</v>
      </c>
      <c r="I972" s="5">
        <v>63</v>
      </c>
      <c r="J972" s="5">
        <v>629.37</v>
      </c>
    </row>
    <row r="973" spans="1:10" ht="13.2" x14ac:dyDescent="0.25">
      <c r="A973" s="3">
        <v>45426</v>
      </c>
      <c r="B973" s="4" t="s">
        <v>12</v>
      </c>
      <c r="C973" s="3" t="str">
        <f t="shared" si="174"/>
        <v>net sales</v>
      </c>
      <c r="D973" s="49">
        <v>24.99</v>
      </c>
      <c r="E973">
        <f t="shared" si="175"/>
        <v>2024</v>
      </c>
      <c r="F973">
        <f t="shared" si="176"/>
        <v>14</v>
      </c>
      <c r="G973">
        <f t="shared" si="177"/>
        <v>5</v>
      </c>
      <c r="H973" s="4" t="str">
        <f t="shared" si="178"/>
        <v>product 2</v>
      </c>
      <c r="I973" s="5">
        <v>3</v>
      </c>
      <c r="J973" s="5">
        <v>74.97</v>
      </c>
    </row>
    <row r="974" spans="1:10" ht="13.2" x14ac:dyDescent="0.25">
      <c r="A974" s="3">
        <v>45426</v>
      </c>
      <c r="B974" s="4" t="s">
        <v>13</v>
      </c>
      <c r="C974" s="3" t="str">
        <f t="shared" si="174"/>
        <v>net sales</v>
      </c>
      <c r="D974" s="49">
        <v>12.49</v>
      </c>
      <c r="E974">
        <f t="shared" si="175"/>
        <v>2024</v>
      </c>
      <c r="F974">
        <f t="shared" si="176"/>
        <v>14</v>
      </c>
      <c r="G974">
        <f t="shared" si="177"/>
        <v>5</v>
      </c>
      <c r="H974" s="4" t="str">
        <f t="shared" si="178"/>
        <v>product 3</v>
      </c>
      <c r="I974" s="5">
        <v>37</v>
      </c>
      <c r="J974" s="5">
        <v>462.13</v>
      </c>
    </row>
    <row r="975" spans="1:10" ht="13.2" x14ac:dyDescent="0.25">
      <c r="A975" s="3">
        <v>45427</v>
      </c>
      <c r="B975" s="4" t="s">
        <v>7</v>
      </c>
      <c r="C975" s="3" t="str">
        <f t="shared" si="174"/>
        <v>cogs</v>
      </c>
      <c r="D975" s="49">
        <v>5.99</v>
      </c>
      <c r="E975">
        <f t="shared" si="175"/>
        <v>2024</v>
      </c>
      <c r="F975">
        <f t="shared" si="176"/>
        <v>15</v>
      </c>
      <c r="G975">
        <f t="shared" si="177"/>
        <v>5</v>
      </c>
      <c r="H975" s="4" t="str">
        <f t="shared" si="178"/>
        <v>product 1</v>
      </c>
      <c r="I975" s="5">
        <v>47</v>
      </c>
      <c r="J975" s="5">
        <v>281.53000000000003</v>
      </c>
    </row>
    <row r="976" spans="1:10" ht="13.2" x14ac:dyDescent="0.25">
      <c r="A976" s="3">
        <v>45427</v>
      </c>
      <c r="B976" s="4" t="s">
        <v>8</v>
      </c>
      <c r="C976" s="3" t="str">
        <f t="shared" si="174"/>
        <v>cogs</v>
      </c>
      <c r="D976" s="49">
        <v>16.989999999999998</v>
      </c>
      <c r="E976">
        <f t="shared" si="175"/>
        <v>2024</v>
      </c>
      <c r="F976">
        <f t="shared" si="176"/>
        <v>15</v>
      </c>
      <c r="G976">
        <f t="shared" si="177"/>
        <v>5</v>
      </c>
      <c r="H976" s="4" t="str">
        <f t="shared" si="178"/>
        <v>product 2</v>
      </c>
      <c r="I976" s="5">
        <v>7</v>
      </c>
      <c r="J976" s="5">
        <v>118.92999999999999</v>
      </c>
    </row>
    <row r="977" spans="1:10" ht="13.2" x14ac:dyDescent="0.25">
      <c r="A977" s="3">
        <v>45427</v>
      </c>
      <c r="B977" s="4" t="s">
        <v>9</v>
      </c>
      <c r="C977" s="3" t="str">
        <f t="shared" si="174"/>
        <v>cogs</v>
      </c>
      <c r="D977" s="49">
        <v>8.49</v>
      </c>
      <c r="E977">
        <f t="shared" si="175"/>
        <v>2024</v>
      </c>
      <c r="F977">
        <f t="shared" si="176"/>
        <v>15</v>
      </c>
      <c r="G977">
        <f t="shared" si="177"/>
        <v>5</v>
      </c>
      <c r="H977" s="4" t="str">
        <f t="shared" si="178"/>
        <v>product 3</v>
      </c>
      <c r="I977" s="5">
        <v>52</v>
      </c>
      <c r="J977" s="5">
        <v>441.48</v>
      </c>
    </row>
    <row r="978" spans="1:10" ht="13.2" x14ac:dyDescent="0.25">
      <c r="A978" s="3">
        <v>45427</v>
      </c>
      <c r="B978" s="4" t="s">
        <v>16</v>
      </c>
      <c r="C978" s="3" t="str">
        <f t="shared" si="174"/>
        <v>interest</v>
      </c>
      <c r="D978" s="50" t="s">
        <v>6</v>
      </c>
      <c r="E978">
        <f t="shared" si="175"/>
        <v>2024</v>
      </c>
      <c r="F978">
        <f t="shared" si="176"/>
        <v>15</v>
      </c>
      <c r="G978">
        <f t="shared" si="177"/>
        <v>5</v>
      </c>
      <c r="H978" s="4" t="str">
        <f t="shared" si="178"/>
        <v>N/A</v>
      </c>
      <c r="I978" s="4" t="s">
        <v>6</v>
      </c>
      <c r="J978" s="5">
        <v>1262.4000000000001</v>
      </c>
    </row>
    <row r="979" spans="1:10" ht="13.2" x14ac:dyDescent="0.25">
      <c r="A979" s="3">
        <v>45427</v>
      </c>
      <c r="B979" s="4" t="s">
        <v>10</v>
      </c>
      <c r="C979" s="3" t="str">
        <f t="shared" si="174"/>
        <v>marketing</v>
      </c>
      <c r="D979" s="50" t="s">
        <v>6</v>
      </c>
      <c r="E979">
        <f t="shared" si="175"/>
        <v>2024</v>
      </c>
      <c r="F979">
        <f t="shared" si="176"/>
        <v>15</v>
      </c>
      <c r="G979">
        <f t="shared" si="177"/>
        <v>5</v>
      </c>
      <c r="H979" s="4" t="str">
        <f t="shared" si="178"/>
        <v>N/A</v>
      </c>
      <c r="I979" s="4" t="s">
        <v>6</v>
      </c>
      <c r="J979" s="5">
        <v>99.95</v>
      </c>
    </row>
    <row r="980" spans="1:10" ht="13.2" x14ac:dyDescent="0.25">
      <c r="A980" s="3">
        <v>45427</v>
      </c>
      <c r="B980" s="4" t="s">
        <v>11</v>
      </c>
      <c r="C980" s="3" t="str">
        <f t="shared" si="174"/>
        <v>net sales</v>
      </c>
      <c r="D980" s="49">
        <v>9.99</v>
      </c>
      <c r="E980">
        <f t="shared" si="175"/>
        <v>2024</v>
      </c>
      <c r="F980">
        <f t="shared" si="176"/>
        <v>15</v>
      </c>
      <c r="G980">
        <f t="shared" si="177"/>
        <v>5</v>
      </c>
      <c r="H980" s="4" t="str">
        <f t="shared" si="178"/>
        <v>product 1</v>
      </c>
      <c r="I980" s="5">
        <v>47</v>
      </c>
      <c r="J980" s="5">
        <v>469.53000000000003</v>
      </c>
    </row>
    <row r="981" spans="1:10" ht="13.2" x14ac:dyDescent="0.25">
      <c r="A981" s="3">
        <v>45427</v>
      </c>
      <c r="B981" s="4" t="s">
        <v>12</v>
      </c>
      <c r="C981" s="3" t="str">
        <f t="shared" si="174"/>
        <v>net sales</v>
      </c>
      <c r="D981" s="49">
        <v>24.99</v>
      </c>
      <c r="E981">
        <f t="shared" si="175"/>
        <v>2024</v>
      </c>
      <c r="F981">
        <f t="shared" si="176"/>
        <v>15</v>
      </c>
      <c r="G981">
        <f t="shared" si="177"/>
        <v>5</v>
      </c>
      <c r="H981" s="4" t="str">
        <f t="shared" si="178"/>
        <v>product 2</v>
      </c>
      <c r="I981" s="5">
        <v>7</v>
      </c>
      <c r="J981" s="5">
        <v>174.92999999999998</v>
      </c>
    </row>
    <row r="982" spans="1:10" ht="13.2" x14ac:dyDescent="0.25">
      <c r="A982" s="3">
        <v>45427</v>
      </c>
      <c r="B982" s="4" t="s">
        <v>13</v>
      </c>
      <c r="C982" s="3" t="str">
        <f t="shared" si="174"/>
        <v>net sales</v>
      </c>
      <c r="D982" s="49">
        <v>12.49</v>
      </c>
      <c r="E982">
        <f t="shared" si="175"/>
        <v>2024</v>
      </c>
      <c r="F982">
        <f t="shared" si="176"/>
        <v>15</v>
      </c>
      <c r="G982">
        <f t="shared" si="177"/>
        <v>5</v>
      </c>
      <c r="H982" s="4" t="str">
        <f t="shared" si="178"/>
        <v>product 3</v>
      </c>
      <c r="I982" s="5">
        <v>52</v>
      </c>
      <c r="J982" s="5">
        <v>649.48</v>
      </c>
    </row>
    <row r="983" spans="1:10" ht="13.2" x14ac:dyDescent="0.25">
      <c r="A983" s="3">
        <v>45427</v>
      </c>
      <c r="B983" s="4" t="s">
        <v>14</v>
      </c>
      <c r="C983" s="3" t="str">
        <f t="shared" si="174"/>
        <v>overhead</v>
      </c>
      <c r="D983" s="50" t="s">
        <v>6</v>
      </c>
      <c r="E983">
        <f t="shared" si="175"/>
        <v>2024</v>
      </c>
      <c r="F983">
        <f t="shared" si="176"/>
        <v>15</v>
      </c>
      <c r="G983">
        <f t="shared" si="177"/>
        <v>5</v>
      </c>
      <c r="H983" s="4" t="str">
        <f t="shared" si="178"/>
        <v>N/A</v>
      </c>
      <c r="I983" s="4" t="s">
        <v>6</v>
      </c>
      <c r="J983" s="5">
        <v>315.60000000000002</v>
      </c>
    </row>
    <row r="984" spans="1:10" ht="13.2" x14ac:dyDescent="0.25">
      <c r="A984" s="3">
        <v>45428</v>
      </c>
      <c r="B984" s="4" t="s">
        <v>7</v>
      </c>
      <c r="C984" s="3" t="str">
        <f t="shared" si="174"/>
        <v>cogs</v>
      </c>
      <c r="D984" s="49">
        <v>5.99</v>
      </c>
      <c r="E984">
        <f t="shared" si="175"/>
        <v>2024</v>
      </c>
      <c r="F984">
        <f t="shared" si="176"/>
        <v>16</v>
      </c>
      <c r="G984">
        <f t="shared" si="177"/>
        <v>5</v>
      </c>
      <c r="H984" s="4" t="str">
        <f t="shared" si="178"/>
        <v>product 1</v>
      </c>
      <c r="I984" s="5">
        <v>31</v>
      </c>
      <c r="J984" s="5">
        <v>185.69</v>
      </c>
    </row>
    <row r="985" spans="1:10" ht="13.2" x14ac:dyDescent="0.25">
      <c r="A985" s="3">
        <v>45428</v>
      </c>
      <c r="B985" s="4" t="s">
        <v>8</v>
      </c>
      <c r="C985" s="3" t="str">
        <f t="shared" si="174"/>
        <v>cogs</v>
      </c>
      <c r="D985" s="49">
        <v>16.989999999999998</v>
      </c>
      <c r="E985">
        <f t="shared" si="175"/>
        <v>2024</v>
      </c>
      <c r="F985">
        <f t="shared" si="176"/>
        <v>16</v>
      </c>
      <c r="G985">
        <f t="shared" si="177"/>
        <v>5</v>
      </c>
      <c r="H985" s="4" t="str">
        <f t="shared" si="178"/>
        <v>product 2</v>
      </c>
      <c r="I985" s="5">
        <v>1</v>
      </c>
      <c r="J985" s="5">
        <v>16.989999999999998</v>
      </c>
    </row>
    <row r="986" spans="1:10" ht="13.2" x14ac:dyDescent="0.25">
      <c r="A986" s="3">
        <v>45428</v>
      </c>
      <c r="B986" s="4" t="s">
        <v>9</v>
      </c>
      <c r="C986" s="3" t="str">
        <f t="shared" si="174"/>
        <v>cogs</v>
      </c>
      <c r="D986" s="49">
        <v>8.49</v>
      </c>
      <c r="E986">
        <f t="shared" si="175"/>
        <v>2024</v>
      </c>
      <c r="F986">
        <f t="shared" si="176"/>
        <v>16</v>
      </c>
      <c r="G986">
        <f t="shared" si="177"/>
        <v>5</v>
      </c>
      <c r="H986" s="4" t="str">
        <f t="shared" si="178"/>
        <v>product 3</v>
      </c>
      <c r="I986" s="5">
        <v>57</v>
      </c>
      <c r="J986" s="5">
        <v>483.93</v>
      </c>
    </row>
    <row r="987" spans="1:10" ht="13.2" x14ac:dyDescent="0.25">
      <c r="A987" s="3">
        <v>45428</v>
      </c>
      <c r="B987" s="4" t="s">
        <v>10</v>
      </c>
      <c r="C987" s="3" t="str">
        <f t="shared" si="174"/>
        <v>marketing</v>
      </c>
      <c r="D987" s="50" t="s">
        <v>6</v>
      </c>
      <c r="E987">
        <f t="shared" si="175"/>
        <v>2024</v>
      </c>
      <c r="F987">
        <f t="shared" si="176"/>
        <v>16</v>
      </c>
      <c r="G987">
        <f t="shared" si="177"/>
        <v>5</v>
      </c>
      <c r="H987" s="4" t="str">
        <f t="shared" si="178"/>
        <v>N/A</v>
      </c>
      <c r="I987" s="4" t="s">
        <v>6</v>
      </c>
      <c r="J987" s="5">
        <v>100.01</v>
      </c>
    </row>
    <row r="988" spans="1:10" ht="13.2" x14ac:dyDescent="0.25">
      <c r="A988" s="3">
        <v>45428</v>
      </c>
      <c r="B988" s="4" t="s">
        <v>11</v>
      </c>
      <c r="C988" s="3" t="str">
        <f t="shared" si="174"/>
        <v>net sales</v>
      </c>
      <c r="D988" s="49">
        <v>9.99</v>
      </c>
      <c r="E988">
        <f t="shared" si="175"/>
        <v>2024</v>
      </c>
      <c r="F988">
        <f t="shared" si="176"/>
        <v>16</v>
      </c>
      <c r="G988">
        <f t="shared" si="177"/>
        <v>5</v>
      </c>
      <c r="H988" s="4" t="str">
        <f t="shared" si="178"/>
        <v>product 1</v>
      </c>
      <c r="I988" s="5">
        <v>31</v>
      </c>
      <c r="J988" s="5">
        <v>309.69</v>
      </c>
    </row>
    <row r="989" spans="1:10" ht="13.2" x14ac:dyDescent="0.25">
      <c r="A989" s="3">
        <v>45428</v>
      </c>
      <c r="B989" s="4" t="s">
        <v>12</v>
      </c>
      <c r="C989" s="3" t="str">
        <f t="shared" si="174"/>
        <v>net sales</v>
      </c>
      <c r="D989" s="49">
        <v>24.99</v>
      </c>
      <c r="E989">
        <f t="shared" si="175"/>
        <v>2024</v>
      </c>
      <c r="F989">
        <f t="shared" si="176"/>
        <v>16</v>
      </c>
      <c r="G989">
        <f t="shared" si="177"/>
        <v>5</v>
      </c>
      <c r="H989" s="4" t="str">
        <f t="shared" si="178"/>
        <v>product 2</v>
      </c>
      <c r="I989" s="5">
        <v>1</v>
      </c>
      <c r="J989" s="5">
        <v>24.99</v>
      </c>
    </row>
    <row r="990" spans="1:10" ht="13.2" x14ac:dyDescent="0.25">
      <c r="A990" s="3">
        <v>45428</v>
      </c>
      <c r="B990" s="4" t="s">
        <v>13</v>
      </c>
      <c r="C990" s="3" t="str">
        <f t="shared" si="174"/>
        <v>net sales</v>
      </c>
      <c r="D990" s="49">
        <v>12.49</v>
      </c>
      <c r="E990">
        <f t="shared" si="175"/>
        <v>2024</v>
      </c>
      <c r="F990">
        <f t="shared" si="176"/>
        <v>16</v>
      </c>
      <c r="G990">
        <f t="shared" si="177"/>
        <v>5</v>
      </c>
      <c r="H990" s="4" t="str">
        <f t="shared" si="178"/>
        <v>product 3</v>
      </c>
      <c r="I990" s="5">
        <v>57</v>
      </c>
      <c r="J990" s="5">
        <v>711.93000000000006</v>
      </c>
    </row>
    <row r="991" spans="1:10" ht="13.2" x14ac:dyDescent="0.25">
      <c r="A991" s="3">
        <v>45429</v>
      </c>
      <c r="B991" s="4" t="s">
        <v>7</v>
      </c>
      <c r="C991" s="3" t="str">
        <f t="shared" si="174"/>
        <v>cogs</v>
      </c>
      <c r="D991" s="49">
        <v>5.99</v>
      </c>
      <c r="E991">
        <f t="shared" si="175"/>
        <v>2024</v>
      </c>
      <c r="F991">
        <f t="shared" si="176"/>
        <v>17</v>
      </c>
      <c r="G991">
        <f t="shared" si="177"/>
        <v>5</v>
      </c>
      <c r="H991" s="4" t="str">
        <f t="shared" si="178"/>
        <v>product 1</v>
      </c>
      <c r="I991" s="5">
        <v>57</v>
      </c>
      <c r="J991" s="5">
        <v>341.43</v>
      </c>
    </row>
    <row r="992" spans="1:10" ht="13.2" x14ac:dyDescent="0.25">
      <c r="A992" s="3">
        <v>45429</v>
      </c>
      <c r="B992" s="4" t="s">
        <v>8</v>
      </c>
      <c r="C992" s="3" t="str">
        <f t="shared" si="174"/>
        <v>cogs</v>
      </c>
      <c r="D992" s="49">
        <v>16.989999999999998</v>
      </c>
      <c r="E992">
        <f t="shared" si="175"/>
        <v>2024</v>
      </c>
      <c r="F992">
        <f t="shared" si="176"/>
        <v>17</v>
      </c>
      <c r="G992">
        <f t="shared" si="177"/>
        <v>5</v>
      </c>
      <c r="H992" s="4" t="str">
        <f t="shared" si="178"/>
        <v>product 2</v>
      </c>
      <c r="I992" s="5">
        <v>10</v>
      </c>
      <c r="J992" s="5">
        <v>169.89999999999998</v>
      </c>
    </row>
    <row r="993" spans="1:10" ht="13.2" x14ac:dyDescent="0.25">
      <c r="A993" s="3">
        <v>45429</v>
      </c>
      <c r="B993" s="4" t="s">
        <v>9</v>
      </c>
      <c r="C993" s="3" t="str">
        <f t="shared" si="174"/>
        <v>cogs</v>
      </c>
      <c r="D993" s="49">
        <v>8.49</v>
      </c>
      <c r="E993">
        <f t="shared" si="175"/>
        <v>2024</v>
      </c>
      <c r="F993">
        <f t="shared" si="176"/>
        <v>17</v>
      </c>
      <c r="G993">
        <f t="shared" si="177"/>
        <v>5</v>
      </c>
      <c r="H993" s="4" t="str">
        <f t="shared" si="178"/>
        <v>product 3</v>
      </c>
      <c r="I993" s="5">
        <v>98</v>
      </c>
      <c r="J993" s="5">
        <v>832.02</v>
      </c>
    </row>
    <row r="994" spans="1:10" ht="13.2" x14ac:dyDescent="0.25">
      <c r="A994" s="3">
        <v>45429</v>
      </c>
      <c r="B994" s="4" t="s">
        <v>10</v>
      </c>
      <c r="C994" s="3" t="str">
        <f t="shared" si="174"/>
        <v>marketing</v>
      </c>
      <c r="D994" s="50" t="s">
        <v>6</v>
      </c>
      <c r="E994">
        <f t="shared" si="175"/>
        <v>2024</v>
      </c>
      <c r="F994">
        <f t="shared" si="176"/>
        <v>17</v>
      </c>
      <c r="G994">
        <f t="shared" si="177"/>
        <v>5</v>
      </c>
      <c r="H994" s="4" t="str">
        <f t="shared" si="178"/>
        <v>N/A</v>
      </c>
      <c r="I994" s="4" t="s">
        <v>6</v>
      </c>
      <c r="J994" s="5">
        <v>99.93</v>
      </c>
    </row>
    <row r="995" spans="1:10" ht="13.2" x14ac:dyDescent="0.25">
      <c r="A995" s="3">
        <v>45429</v>
      </c>
      <c r="B995" s="4" t="s">
        <v>11</v>
      </c>
      <c r="C995" s="3" t="str">
        <f t="shared" si="174"/>
        <v>net sales</v>
      </c>
      <c r="D995" s="49">
        <v>9.99</v>
      </c>
      <c r="E995">
        <f t="shared" si="175"/>
        <v>2024</v>
      </c>
      <c r="F995">
        <f t="shared" si="176"/>
        <v>17</v>
      </c>
      <c r="G995">
        <f t="shared" si="177"/>
        <v>5</v>
      </c>
      <c r="H995" s="4" t="str">
        <f t="shared" si="178"/>
        <v>product 1</v>
      </c>
      <c r="I995" s="5">
        <v>57</v>
      </c>
      <c r="J995" s="5">
        <v>569.43000000000006</v>
      </c>
    </row>
    <row r="996" spans="1:10" ht="13.2" x14ac:dyDescent="0.25">
      <c r="A996" s="3">
        <v>45429</v>
      </c>
      <c r="B996" s="4" t="s">
        <v>12</v>
      </c>
      <c r="C996" s="3" t="str">
        <f t="shared" si="174"/>
        <v>net sales</v>
      </c>
      <c r="D996" s="49">
        <v>24.99</v>
      </c>
      <c r="E996">
        <f t="shared" si="175"/>
        <v>2024</v>
      </c>
      <c r="F996">
        <f t="shared" si="176"/>
        <v>17</v>
      </c>
      <c r="G996">
        <f t="shared" si="177"/>
        <v>5</v>
      </c>
      <c r="H996" s="4" t="str">
        <f t="shared" si="178"/>
        <v>product 2</v>
      </c>
      <c r="I996" s="5">
        <v>10</v>
      </c>
      <c r="J996" s="5">
        <v>249.89999999999998</v>
      </c>
    </row>
    <row r="997" spans="1:10" ht="13.2" x14ac:dyDescent="0.25">
      <c r="A997" s="3">
        <v>45429</v>
      </c>
      <c r="B997" s="4" t="s">
        <v>13</v>
      </c>
      <c r="C997" s="3" t="str">
        <f t="shared" si="174"/>
        <v>net sales</v>
      </c>
      <c r="D997" s="49">
        <v>12.49</v>
      </c>
      <c r="E997">
        <f t="shared" si="175"/>
        <v>2024</v>
      </c>
      <c r="F997">
        <f t="shared" si="176"/>
        <v>17</v>
      </c>
      <c r="G997">
        <f t="shared" si="177"/>
        <v>5</v>
      </c>
      <c r="H997" s="4" t="str">
        <f t="shared" si="178"/>
        <v>product 3</v>
      </c>
      <c r="I997" s="5">
        <v>98</v>
      </c>
      <c r="J997" s="5">
        <v>1224.02</v>
      </c>
    </row>
    <row r="998" spans="1:10" ht="13.2" x14ac:dyDescent="0.25">
      <c r="A998" s="3">
        <v>45430</v>
      </c>
      <c r="B998" s="4" t="s">
        <v>7</v>
      </c>
      <c r="C998" s="3" t="str">
        <f t="shared" si="174"/>
        <v>cogs</v>
      </c>
      <c r="D998" s="49">
        <v>5.99</v>
      </c>
      <c r="E998">
        <f t="shared" si="175"/>
        <v>2024</v>
      </c>
      <c r="F998">
        <f t="shared" si="176"/>
        <v>18</v>
      </c>
      <c r="G998">
        <f t="shared" si="177"/>
        <v>5</v>
      </c>
      <c r="H998" s="4" t="str">
        <f t="shared" si="178"/>
        <v>product 1</v>
      </c>
      <c r="I998" s="5">
        <v>36</v>
      </c>
      <c r="J998" s="5">
        <v>215.64000000000001</v>
      </c>
    </row>
    <row r="999" spans="1:10" ht="13.2" x14ac:dyDescent="0.25">
      <c r="A999" s="3">
        <v>45430</v>
      </c>
      <c r="B999" s="4" t="s">
        <v>8</v>
      </c>
      <c r="C999" s="3" t="str">
        <f t="shared" si="174"/>
        <v>cogs</v>
      </c>
      <c r="D999" s="49">
        <v>16.989999999999998</v>
      </c>
      <c r="E999">
        <f t="shared" si="175"/>
        <v>2024</v>
      </c>
      <c r="F999">
        <f t="shared" si="176"/>
        <v>18</v>
      </c>
      <c r="G999">
        <f t="shared" si="177"/>
        <v>5</v>
      </c>
      <c r="H999" s="4" t="str">
        <f t="shared" si="178"/>
        <v>product 2</v>
      </c>
      <c r="I999" s="5">
        <v>6</v>
      </c>
      <c r="J999" s="5">
        <v>101.94</v>
      </c>
    </row>
    <row r="1000" spans="1:10" ht="13.2" x14ac:dyDescent="0.25">
      <c r="A1000" s="3">
        <v>45430</v>
      </c>
      <c r="B1000" s="4" t="s">
        <v>9</v>
      </c>
      <c r="C1000" s="3" t="str">
        <f t="shared" si="174"/>
        <v>cogs</v>
      </c>
      <c r="D1000" s="49">
        <v>8.49</v>
      </c>
      <c r="E1000">
        <f t="shared" si="175"/>
        <v>2024</v>
      </c>
      <c r="F1000">
        <f t="shared" si="176"/>
        <v>18</v>
      </c>
      <c r="G1000">
        <f t="shared" si="177"/>
        <v>5</v>
      </c>
      <c r="H1000" s="4" t="str">
        <f t="shared" si="178"/>
        <v>product 3</v>
      </c>
      <c r="I1000" s="5">
        <v>29</v>
      </c>
      <c r="J1000" s="5">
        <v>246.21</v>
      </c>
    </row>
    <row r="1001" spans="1:10" ht="13.2" x14ac:dyDescent="0.25">
      <c r="A1001" s="3">
        <v>45430</v>
      </c>
      <c r="B1001" s="4" t="s">
        <v>10</v>
      </c>
      <c r="C1001" s="3" t="str">
        <f t="shared" si="174"/>
        <v>marketing</v>
      </c>
      <c r="D1001" s="50" t="s">
        <v>6</v>
      </c>
      <c r="E1001">
        <f t="shared" si="175"/>
        <v>2024</v>
      </c>
      <c r="F1001">
        <f t="shared" si="176"/>
        <v>18</v>
      </c>
      <c r="G1001">
        <f t="shared" si="177"/>
        <v>5</v>
      </c>
      <c r="H1001" s="4" t="str">
        <f t="shared" si="178"/>
        <v>N/A</v>
      </c>
      <c r="I1001" s="4" t="s">
        <v>6</v>
      </c>
      <c r="J1001" s="5">
        <v>100.01</v>
      </c>
    </row>
    <row r="1002" spans="1:10" ht="13.2" x14ac:dyDescent="0.25">
      <c r="A1002" s="3">
        <v>45430</v>
      </c>
      <c r="B1002" s="4" t="s">
        <v>11</v>
      </c>
      <c r="C1002" s="3" t="str">
        <f t="shared" si="174"/>
        <v>net sales</v>
      </c>
      <c r="D1002" s="49">
        <v>9.99</v>
      </c>
      <c r="E1002">
        <f t="shared" si="175"/>
        <v>2024</v>
      </c>
      <c r="F1002">
        <f t="shared" si="176"/>
        <v>18</v>
      </c>
      <c r="G1002">
        <f t="shared" si="177"/>
        <v>5</v>
      </c>
      <c r="H1002" s="4" t="str">
        <f t="shared" si="178"/>
        <v>product 1</v>
      </c>
      <c r="I1002" s="5">
        <v>36</v>
      </c>
      <c r="J1002" s="5">
        <v>359.64</v>
      </c>
    </row>
    <row r="1003" spans="1:10" ht="13.2" x14ac:dyDescent="0.25">
      <c r="A1003" s="3">
        <v>45430</v>
      </c>
      <c r="B1003" s="4" t="s">
        <v>12</v>
      </c>
      <c r="C1003" s="3" t="str">
        <f t="shared" si="174"/>
        <v>net sales</v>
      </c>
      <c r="D1003" s="49">
        <v>24.99</v>
      </c>
      <c r="E1003">
        <f t="shared" si="175"/>
        <v>2024</v>
      </c>
      <c r="F1003">
        <f t="shared" si="176"/>
        <v>18</v>
      </c>
      <c r="G1003">
        <f t="shared" si="177"/>
        <v>5</v>
      </c>
      <c r="H1003" s="4" t="str">
        <f t="shared" si="178"/>
        <v>product 2</v>
      </c>
      <c r="I1003" s="5">
        <v>6</v>
      </c>
      <c r="J1003" s="5">
        <v>149.94</v>
      </c>
    </row>
    <row r="1004" spans="1:10" ht="13.2" x14ac:dyDescent="0.25">
      <c r="A1004" s="3">
        <v>45430</v>
      </c>
      <c r="B1004" s="4" t="s">
        <v>13</v>
      </c>
      <c r="C1004" s="3" t="str">
        <f t="shared" si="174"/>
        <v>net sales</v>
      </c>
      <c r="D1004" s="49">
        <v>12.49</v>
      </c>
      <c r="E1004">
        <f t="shared" si="175"/>
        <v>2024</v>
      </c>
      <c r="F1004">
        <f t="shared" si="176"/>
        <v>18</v>
      </c>
      <c r="G1004">
        <f t="shared" si="177"/>
        <v>5</v>
      </c>
      <c r="H1004" s="4" t="str">
        <f t="shared" si="178"/>
        <v>product 3</v>
      </c>
      <c r="I1004" s="5">
        <v>29</v>
      </c>
      <c r="J1004" s="5">
        <v>362.21</v>
      </c>
    </row>
    <row r="1005" spans="1:10" ht="13.2" x14ac:dyDescent="0.25">
      <c r="A1005" s="3">
        <v>45431</v>
      </c>
      <c r="B1005" s="4" t="s">
        <v>7</v>
      </c>
      <c r="C1005" s="3" t="str">
        <f t="shared" si="174"/>
        <v>cogs</v>
      </c>
      <c r="D1005" s="49">
        <v>5.99</v>
      </c>
      <c r="E1005">
        <f t="shared" si="175"/>
        <v>2024</v>
      </c>
      <c r="F1005">
        <f t="shared" si="176"/>
        <v>19</v>
      </c>
      <c r="G1005">
        <f t="shared" si="177"/>
        <v>5</v>
      </c>
      <c r="H1005" s="4" t="str">
        <f t="shared" si="178"/>
        <v>product 1</v>
      </c>
      <c r="I1005" s="5">
        <v>56</v>
      </c>
      <c r="J1005" s="5">
        <v>335.44</v>
      </c>
    </row>
    <row r="1006" spans="1:10" ht="13.2" x14ac:dyDescent="0.25">
      <c r="A1006" s="3">
        <v>45431</v>
      </c>
      <c r="B1006" s="4" t="s">
        <v>8</v>
      </c>
      <c r="C1006" s="3" t="str">
        <f t="shared" si="174"/>
        <v>cogs</v>
      </c>
      <c r="D1006" s="49">
        <v>16.989999999999998</v>
      </c>
      <c r="E1006">
        <f t="shared" si="175"/>
        <v>2024</v>
      </c>
      <c r="F1006">
        <f t="shared" si="176"/>
        <v>19</v>
      </c>
      <c r="G1006">
        <f t="shared" si="177"/>
        <v>5</v>
      </c>
      <c r="H1006" s="4" t="str">
        <f t="shared" si="178"/>
        <v>product 2</v>
      </c>
      <c r="I1006" s="5">
        <v>4</v>
      </c>
      <c r="J1006" s="5">
        <v>67.959999999999994</v>
      </c>
    </row>
    <row r="1007" spans="1:10" ht="13.2" x14ac:dyDescent="0.25">
      <c r="A1007" s="3">
        <v>45431</v>
      </c>
      <c r="B1007" s="4" t="s">
        <v>9</v>
      </c>
      <c r="C1007" s="3" t="str">
        <f t="shared" si="174"/>
        <v>cogs</v>
      </c>
      <c r="D1007" s="49">
        <v>8.49</v>
      </c>
      <c r="E1007">
        <f t="shared" si="175"/>
        <v>2024</v>
      </c>
      <c r="F1007">
        <f t="shared" si="176"/>
        <v>19</v>
      </c>
      <c r="G1007">
        <f t="shared" si="177"/>
        <v>5</v>
      </c>
      <c r="H1007" s="4" t="str">
        <f t="shared" si="178"/>
        <v>product 3</v>
      </c>
      <c r="I1007" s="5">
        <v>196</v>
      </c>
      <c r="J1007" s="5">
        <v>1664.04</v>
      </c>
    </row>
    <row r="1008" spans="1:10" ht="13.2" x14ac:dyDescent="0.25">
      <c r="A1008" s="3">
        <v>45431</v>
      </c>
      <c r="B1008" s="4" t="s">
        <v>10</v>
      </c>
      <c r="C1008" s="3" t="str">
        <f t="shared" si="174"/>
        <v>marketing</v>
      </c>
      <c r="D1008" s="50" t="s">
        <v>6</v>
      </c>
      <c r="E1008">
        <f t="shared" si="175"/>
        <v>2024</v>
      </c>
      <c r="F1008">
        <f t="shared" si="176"/>
        <v>19</v>
      </c>
      <c r="G1008">
        <f t="shared" si="177"/>
        <v>5</v>
      </c>
      <c r="H1008" s="4" t="str">
        <f t="shared" si="178"/>
        <v>N/A</v>
      </c>
      <c r="I1008" s="4" t="s">
        <v>6</v>
      </c>
      <c r="J1008" s="5">
        <v>99.91</v>
      </c>
    </row>
    <row r="1009" spans="1:10" ht="13.2" x14ac:dyDescent="0.25">
      <c r="A1009" s="3">
        <v>45431</v>
      </c>
      <c r="B1009" s="4" t="s">
        <v>11</v>
      </c>
      <c r="C1009" s="3" t="str">
        <f t="shared" si="174"/>
        <v>net sales</v>
      </c>
      <c r="D1009" s="49">
        <v>9.99</v>
      </c>
      <c r="E1009">
        <f t="shared" si="175"/>
        <v>2024</v>
      </c>
      <c r="F1009">
        <f t="shared" si="176"/>
        <v>19</v>
      </c>
      <c r="G1009">
        <f t="shared" si="177"/>
        <v>5</v>
      </c>
      <c r="H1009" s="4" t="str">
        <f t="shared" si="178"/>
        <v>product 1</v>
      </c>
      <c r="I1009" s="5">
        <v>56</v>
      </c>
      <c r="J1009" s="5">
        <v>559.44000000000005</v>
      </c>
    </row>
    <row r="1010" spans="1:10" ht="13.2" x14ac:dyDescent="0.25">
      <c r="A1010" s="3">
        <v>45431</v>
      </c>
      <c r="B1010" s="4" t="s">
        <v>12</v>
      </c>
      <c r="C1010" s="3" t="str">
        <f t="shared" si="174"/>
        <v>net sales</v>
      </c>
      <c r="D1010" s="49">
        <v>24.99</v>
      </c>
      <c r="E1010">
        <f t="shared" si="175"/>
        <v>2024</v>
      </c>
      <c r="F1010">
        <f t="shared" si="176"/>
        <v>19</v>
      </c>
      <c r="G1010">
        <f t="shared" si="177"/>
        <v>5</v>
      </c>
      <c r="H1010" s="4" t="str">
        <f t="shared" si="178"/>
        <v>product 2</v>
      </c>
      <c r="I1010" s="5">
        <v>4</v>
      </c>
      <c r="J1010" s="5">
        <v>99.96</v>
      </c>
    </row>
    <row r="1011" spans="1:10" ht="13.2" x14ac:dyDescent="0.25">
      <c r="A1011" s="3">
        <v>45431</v>
      </c>
      <c r="B1011" s="4" t="s">
        <v>13</v>
      </c>
      <c r="C1011" s="3" t="str">
        <f t="shared" si="174"/>
        <v>net sales</v>
      </c>
      <c r="D1011" s="49">
        <v>12.49</v>
      </c>
      <c r="E1011">
        <f t="shared" si="175"/>
        <v>2024</v>
      </c>
      <c r="F1011">
        <f t="shared" si="176"/>
        <v>19</v>
      </c>
      <c r="G1011">
        <f t="shared" si="177"/>
        <v>5</v>
      </c>
      <c r="H1011" s="4" t="str">
        <f t="shared" si="178"/>
        <v>product 3</v>
      </c>
      <c r="I1011" s="5">
        <v>196</v>
      </c>
      <c r="J1011" s="5">
        <v>2448.04</v>
      </c>
    </row>
    <row r="1012" spans="1:10" ht="13.2" x14ac:dyDescent="0.25">
      <c r="A1012" s="3">
        <v>45432</v>
      </c>
      <c r="B1012" s="4" t="s">
        <v>7</v>
      </c>
      <c r="C1012" s="3" t="str">
        <f t="shared" si="174"/>
        <v>cogs</v>
      </c>
      <c r="D1012" s="49">
        <v>5.99</v>
      </c>
      <c r="E1012">
        <f t="shared" si="175"/>
        <v>2024</v>
      </c>
      <c r="F1012">
        <f t="shared" si="176"/>
        <v>20</v>
      </c>
      <c r="G1012">
        <f t="shared" si="177"/>
        <v>5</v>
      </c>
      <c r="H1012" s="4" t="str">
        <f t="shared" si="178"/>
        <v>product 1</v>
      </c>
      <c r="I1012" s="5">
        <v>49</v>
      </c>
      <c r="J1012" s="5">
        <v>293.51</v>
      </c>
    </row>
    <row r="1013" spans="1:10" ht="13.2" x14ac:dyDescent="0.25">
      <c r="A1013" s="3">
        <v>45432</v>
      </c>
      <c r="B1013" s="4" t="s">
        <v>8</v>
      </c>
      <c r="C1013" s="3" t="str">
        <f t="shared" si="174"/>
        <v>cogs</v>
      </c>
      <c r="D1013" s="49">
        <v>16.989999999999998</v>
      </c>
      <c r="E1013">
        <f t="shared" si="175"/>
        <v>2024</v>
      </c>
      <c r="F1013">
        <f t="shared" si="176"/>
        <v>20</v>
      </c>
      <c r="G1013">
        <f t="shared" si="177"/>
        <v>5</v>
      </c>
      <c r="H1013" s="4" t="str">
        <f t="shared" si="178"/>
        <v>product 2</v>
      </c>
      <c r="I1013" s="5">
        <v>6</v>
      </c>
      <c r="J1013" s="5">
        <v>101.94</v>
      </c>
    </row>
    <row r="1014" spans="1:10" ht="13.2" x14ac:dyDescent="0.25">
      <c r="A1014" s="3">
        <v>45432</v>
      </c>
      <c r="B1014" s="4" t="s">
        <v>9</v>
      </c>
      <c r="C1014" s="3" t="str">
        <f t="shared" si="174"/>
        <v>cogs</v>
      </c>
      <c r="D1014" s="49">
        <v>8.49</v>
      </c>
      <c r="E1014">
        <f t="shared" si="175"/>
        <v>2024</v>
      </c>
      <c r="F1014">
        <f t="shared" si="176"/>
        <v>20</v>
      </c>
      <c r="G1014">
        <f t="shared" si="177"/>
        <v>5</v>
      </c>
      <c r="H1014" s="4" t="str">
        <f t="shared" si="178"/>
        <v>product 3</v>
      </c>
      <c r="I1014" s="5">
        <v>6</v>
      </c>
      <c r="J1014" s="5">
        <v>50.94</v>
      </c>
    </row>
    <row r="1015" spans="1:10" ht="13.2" x14ac:dyDescent="0.25">
      <c r="A1015" s="3">
        <v>45432</v>
      </c>
      <c r="B1015" s="4" t="s">
        <v>10</v>
      </c>
      <c r="C1015" s="3" t="str">
        <f t="shared" si="174"/>
        <v>marketing</v>
      </c>
      <c r="D1015" s="50" t="s">
        <v>6</v>
      </c>
      <c r="E1015">
        <f t="shared" si="175"/>
        <v>2024</v>
      </c>
      <c r="F1015">
        <f t="shared" si="176"/>
        <v>20</v>
      </c>
      <c r="G1015">
        <f t="shared" si="177"/>
        <v>5</v>
      </c>
      <c r="H1015" s="4" t="str">
        <f t="shared" si="178"/>
        <v>N/A</v>
      </c>
      <c r="I1015" s="4" t="s">
        <v>6</v>
      </c>
      <c r="J1015" s="5">
        <v>99.98</v>
      </c>
    </row>
    <row r="1016" spans="1:10" ht="13.2" x14ac:dyDescent="0.25">
      <c r="A1016" s="3">
        <v>45432</v>
      </c>
      <c r="B1016" s="4" t="s">
        <v>11</v>
      </c>
      <c r="C1016" s="3" t="str">
        <f t="shared" si="174"/>
        <v>net sales</v>
      </c>
      <c r="D1016" s="49">
        <v>9.99</v>
      </c>
      <c r="E1016">
        <f t="shared" si="175"/>
        <v>2024</v>
      </c>
      <c r="F1016">
        <f t="shared" si="176"/>
        <v>20</v>
      </c>
      <c r="G1016">
        <f t="shared" si="177"/>
        <v>5</v>
      </c>
      <c r="H1016" s="4" t="str">
        <f t="shared" si="178"/>
        <v>product 1</v>
      </c>
      <c r="I1016" s="5">
        <v>49</v>
      </c>
      <c r="J1016" s="5">
        <v>489.51</v>
      </c>
    </row>
    <row r="1017" spans="1:10" ht="13.2" x14ac:dyDescent="0.25">
      <c r="A1017" s="3">
        <v>45432</v>
      </c>
      <c r="B1017" s="4" t="s">
        <v>12</v>
      </c>
      <c r="C1017" s="3" t="str">
        <f t="shared" si="174"/>
        <v>net sales</v>
      </c>
      <c r="D1017" s="49">
        <v>24.99</v>
      </c>
      <c r="E1017">
        <f t="shared" si="175"/>
        <v>2024</v>
      </c>
      <c r="F1017">
        <f t="shared" si="176"/>
        <v>20</v>
      </c>
      <c r="G1017">
        <f t="shared" si="177"/>
        <v>5</v>
      </c>
      <c r="H1017" s="4" t="str">
        <f t="shared" si="178"/>
        <v>product 2</v>
      </c>
      <c r="I1017" s="5">
        <v>6</v>
      </c>
      <c r="J1017" s="5">
        <v>149.94</v>
      </c>
    </row>
    <row r="1018" spans="1:10" ht="13.2" x14ac:dyDescent="0.25">
      <c r="A1018" s="3">
        <v>45432</v>
      </c>
      <c r="B1018" s="4" t="s">
        <v>13</v>
      </c>
      <c r="C1018" s="3" t="str">
        <f t="shared" si="174"/>
        <v>net sales</v>
      </c>
      <c r="D1018" s="49">
        <v>12.49</v>
      </c>
      <c r="E1018">
        <f t="shared" si="175"/>
        <v>2024</v>
      </c>
      <c r="F1018">
        <f t="shared" si="176"/>
        <v>20</v>
      </c>
      <c r="G1018">
        <f t="shared" si="177"/>
        <v>5</v>
      </c>
      <c r="H1018" s="4" t="str">
        <f t="shared" si="178"/>
        <v>product 3</v>
      </c>
      <c r="I1018" s="5">
        <v>6</v>
      </c>
      <c r="J1018" s="5">
        <v>74.94</v>
      </c>
    </row>
    <row r="1019" spans="1:10" ht="13.2" x14ac:dyDescent="0.25">
      <c r="A1019" s="3">
        <v>45433</v>
      </c>
      <c r="B1019" s="4" t="s">
        <v>7</v>
      </c>
      <c r="C1019" s="3" t="str">
        <f t="shared" si="174"/>
        <v>cogs</v>
      </c>
      <c r="D1019" s="49">
        <v>5.99</v>
      </c>
      <c r="E1019">
        <f t="shared" si="175"/>
        <v>2024</v>
      </c>
      <c r="F1019">
        <f t="shared" si="176"/>
        <v>21</v>
      </c>
      <c r="G1019">
        <f t="shared" si="177"/>
        <v>5</v>
      </c>
      <c r="H1019" s="4" t="str">
        <f t="shared" si="178"/>
        <v>product 1</v>
      </c>
      <c r="I1019" s="5">
        <v>42</v>
      </c>
      <c r="J1019" s="5">
        <v>251.58</v>
      </c>
    </row>
    <row r="1020" spans="1:10" ht="13.2" x14ac:dyDescent="0.25">
      <c r="A1020" s="3">
        <v>45433</v>
      </c>
      <c r="B1020" s="4" t="s">
        <v>8</v>
      </c>
      <c r="C1020" s="3" t="str">
        <f t="shared" si="174"/>
        <v>cogs</v>
      </c>
      <c r="D1020" s="49">
        <v>16.989999999999998</v>
      </c>
      <c r="E1020">
        <f t="shared" si="175"/>
        <v>2024</v>
      </c>
      <c r="F1020">
        <f t="shared" si="176"/>
        <v>21</v>
      </c>
      <c r="G1020">
        <f t="shared" si="177"/>
        <v>5</v>
      </c>
      <c r="H1020" s="4" t="str">
        <f t="shared" si="178"/>
        <v>product 2</v>
      </c>
      <c r="I1020" s="5">
        <v>8</v>
      </c>
      <c r="J1020" s="5">
        <v>135.91999999999999</v>
      </c>
    </row>
    <row r="1021" spans="1:10" ht="13.2" x14ac:dyDescent="0.25">
      <c r="A1021" s="3">
        <v>45433</v>
      </c>
      <c r="B1021" s="4" t="s">
        <v>9</v>
      </c>
      <c r="C1021" s="3" t="str">
        <f t="shared" si="174"/>
        <v>cogs</v>
      </c>
      <c r="D1021" s="49">
        <v>8.49</v>
      </c>
      <c r="E1021">
        <f t="shared" si="175"/>
        <v>2024</v>
      </c>
      <c r="F1021">
        <f t="shared" si="176"/>
        <v>21</v>
      </c>
      <c r="G1021">
        <f t="shared" si="177"/>
        <v>5</v>
      </c>
      <c r="H1021" s="4" t="str">
        <f t="shared" si="178"/>
        <v>product 3</v>
      </c>
      <c r="I1021" s="5">
        <v>32</v>
      </c>
      <c r="J1021" s="5">
        <v>271.68</v>
      </c>
    </row>
    <row r="1022" spans="1:10" ht="13.2" x14ac:dyDescent="0.25">
      <c r="A1022" s="3">
        <v>45433</v>
      </c>
      <c r="B1022" s="4" t="s">
        <v>10</v>
      </c>
      <c r="C1022" s="3" t="str">
        <f t="shared" si="174"/>
        <v>marketing</v>
      </c>
      <c r="D1022" s="50" t="s">
        <v>6</v>
      </c>
      <c r="E1022">
        <f t="shared" si="175"/>
        <v>2024</v>
      </c>
      <c r="F1022">
        <f t="shared" si="176"/>
        <v>21</v>
      </c>
      <c r="G1022">
        <f t="shared" si="177"/>
        <v>5</v>
      </c>
      <c r="H1022" s="4" t="str">
        <f t="shared" si="178"/>
        <v>N/A</v>
      </c>
      <c r="I1022" s="4" t="s">
        <v>6</v>
      </c>
      <c r="J1022" s="5">
        <v>100.05</v>
      </c>
    </row>
    <row r="1023" spans="1:10" ht="13.2" x14ac:dyDescent="0.25">
      <c r="A1023" s="3">
        <v>45433</v>
      </c>
      <c r="B1023" s="4" t="s">
        <v>11</v>
      </c>
      <c r="C1023" s="3" t="str">
        <f t="shared" si="174"/>
        <v>net sales</v>
      </c>
      <c r="D1023" s="49">
        <v>9.99</v>
      </c>
      <c r="E1023">
        <f t="shared" si="175"/>
        <v>2024</v>
      </c>
      <c r="F1023">
        <f t="shared" si="176"/>
        <v>21</v>
      </c>
      <c r="G1023">
        <f t="shared" si="177"/>
        <v>5</v>
      </c>
      <c r="H1023" s="4" t="str">
        <f t="shared" si="178"/>
        <v>product 1</v>
      </c>
      <c r="I1023" s="5">
        <v>42</v>
      </c>
      <c r="J1023" s="5">
        <v>419.58</v>
      </c>
    </row>
    <row r="1024" spans="1:10" ht="13.2" x14ac:dyDescent="0.25">
      <c r="A1024" s="3">
        <v>45433</v>
      </c>
      <c r="B1024" s="4" t="s">
        <v>12</v>
      </c>
      <c r="C1024" s="3" t="str">
        <f t="shared" si="174"/>
        <v>net sales</v>
      </c>
      <c r="D1024" s="49">
        <v>24.99</v>
      </c>
      <c r="E1024">
        <f t="shared" si="175"/>
        <v>2024</v>
      </c>
      <c r="F1024">
        <f t="shared" si="176"/>
        <v>21</v>
      </c>
      <c r="G1024">
        <f t="shared" si="177"/>
        <v>5</v>
      </c>
      <c r="H1024" s="4" t="str">
        <f t="shared" si="178"/>
        <v>product 2</v>
      </c>
      <c r="I1024" s="5">
        <v>8</v>
      </c>
      <c r="J1024" s="5">
        <v>199.92</v>
      </c>
    </row>
    <row r="1025" spans="1:10" ht="13.2" x14ac:dyDescent="0.25">
      <c r="A1025" s="3">
        <v>45433</v>
      </c>
      <c r="B1025" s="4" t="s">
        <v>13</v>
      </c>
      <c r="C1025" s="3" t="str">
        <f t="shared" si="174"/>
        <v>net sales</v>
      </c>
      <c r="D1025" s="49">
        <v>12.49</v>
      </c>
      <c r="E1025">
        <f t="shared" si="175"/>
        <v>2024</v>
      </c>
      <c r="F1025">
        <f t="shared" si="176"/>
        <v>21</v>
      </c>
      <c r="G1025">
        <f t="shared" si="177"/>
        <v>5</v>
      </c>
      <c r="H1025" s="4" t="str">
        <f t="shared" si="178"/>
        <v>product 3</v>
      </c>
      <c r="I1025" s="5">
        <v>32</v>
      </c>
      <c r="J1025" s="5">
        <v>399.68</v>
      </c>
    </row>
    <row r="1026" spans="1:10" ht="13.2" x14ac:dyDescent="0.25">
      <c r="A1026" s="3">
        <v>45434</v>
      </c>
      <c r="B1026" s="4" t="s">
        <v>7</v>
      </c>
      <c r="C1026" s="3" t="str">
        <f t="shared" ref="C1026:C1089" si="179">IFERROR(LEFT(B1026, FIND(":", B1026) -1),B1026)</f>
        <v>cogs</v>
      </c>
      <c r="D1026" s="49">
        <v>5.99</v>
      </c>
      <c r="E1026">
        <f t="shared" ref="E1026:E1089" si="180">YEAR(A1026)</f>
        <v>2024</v>
      </c>
      <c r="F1026">
        <f t="shared" ref="F1026:F1089" si="181">DAY(A1026)</f>
        <v>22</v>
      </c>
      <c r="G1026">
        <f t="shared" ref="G1026:G1089" si="182">MONTH(A1026)</f>
        <v>5</v>
      </c>
      <c r="H1026" s="4" t="str">
        <f t="shared" si="178"/>
        <v>product 1</v>
      </c>
      <c r="I1026" s="5">
        <v>37</v>
      </c>
      <c r="J1026" s="5">
        <v>221.63</v>
      </c>
    </row>
    <row r="1027" spans="1:10" ht="13.2" x14ac:dyDescent="0.25">
      <c r="A1027" s="3">
        <v>45434</v>
      </c>
      <c r="B1027" s="4" t="s">
        <v>8</v>
      </c>
      <c r="C1027" s="3" t="str">
        <f t="shared" si="179"/>
        <v>cogs</v>
      </c>
      <c r="D1027" s="49">
        <v>16.989999999999998</v>
      </c>
      <c r="E1027">
        <f t="shared" si="180"/>
        <v>2024</v>
      </c>
      <c r="F1027">
        <f t="shared" si="181"/>
        <v>22</v>
      </c>
      <c r="G1027">
        <f t="shared" si="182"/>
        <v>5</v>
      </c>
      <c r="H1027" s="4" t="str">
        <f t="shared" ref="H1027:H1090" si="183">IFERROR(RIGHT(B1027, LEN(B1027) - FIND(":", B1027)),"N/A")</f>
        <v>product 2</v>
      </c>
      <c r="I1027" s="5">
        <v>9</v>
      </c>
      <c r="J1027" s="5">
        <v>152.91</v>
      </c>
    </row>
    <row r="1028" spans="1:10" ht="13.2" x14ac:dyDescent="0.25">
      <c r="A1028" s="3">
        <v>45434</v>
      </c>
      <c r="B1028" s="4" t="s">
        <v>9</v>
      </c>
      <c r="C1028" s="3" t="str">
        <f t="shared" si="179"/>
        <v>cogs</v>
      </c>
      <c r="D1028" s="49">
        <v>8.49</v>
      </c>
      <c r="E1028">
        <f t="shared" si="180"/>
        <v>2024</v>
      </c>
      <c r="F1028">
        <f t="shared" si="181"/>
        <v>22</v>
      </c>
      <c r="G1028">
        <f t="shared" si="182"/>
        <v>5</v>
      </c>
      <c r="H1028" s="4" t="str">
        <f t="shared" si="183"/>
        <v>product 3</v>
      </c>
      <c r="I1028" s="5">
        <v>74</v>
      </c>
      <c r="J1028" s="5">
        <v>628.26</v>
      </c>
    </row>
    <row r="1029" spans="1:10" ht="13.2" x14ac:dyDescent="0.25">
      <c r="A1029" s="3">
        <v>45434</v>
      </c>
      <c r="B1029" s="4" t="s">
        <v>10</v>
      </c>
      <c r="C1029" s="3" t="str">
        <f t="shared" si="179"/>
        <v>marketing</v>
      </c>
      <c r="D1029" s="50" t="s">
        <v>6</v>
      </c>
      <c r="E1029">
        <f t="shared" si="180"/>
        <v>2024</v>
      </c>
      <c r="F1029">
        <f t="shared" si="181"/>
        <v>22</v>
      </c>
      <c r="G1029">
        <f t="shared" si="182"/>
        <v>5</v>
      </c>
      <c r="H1029" s="4" t="str">
        <f t="shared" si="183"/>
        <v>N/A</v>
      </c>
      <c r="I1029" s="4" t="s">
        <v>6</v>
      </c>
      <c r="J1029" s="5">
        <v>99.94</v>
      </c>
    </row>
    <row r="1030" spans="1:10" ht="13.2" x14ac:dyDescent="0.25">
      <c r="A1030" s="3">
        <v>45434</v>
      </c>
      <c r="B1030" s="4" t="s">
        <v>11</v>
      </c>
      <c r="C1030" s="3" t="str">
        <f t="shared" si="179"/>
        <v>net sales</v>
      </c>
      <c r="D1030" s="49">
        <v>9.99</v>
      </c>
      <c r="E1030">
        <f t="shared" si="180"/>
        <v>2024</v>
      </c>
      <c r="F1030">
        <f t="shared" si="181"/>
        <v>22</v>
      </c>
      <c r="G1030">
        <f t="shared" si="182"/>
        <v>5</v>
      </c>
      <c r="H1030" s="4" t="str">
        <f t="shared" si="183"/>
        <v>product 1</v>
      </c>
      <c r="I1030" s="5">
        <v>37</v>
      </c>
      <c r="J1030" s="5">
        <v>369.63</v>
      </c>
    </row>
    <row r="1031" spans="1:10" ht="13.2" x14ac:dyDescent="0.25">
      <c r="A1031" s="3">
        <v>45434</v>
      </c>
      <c r="B1031" s="4" t="s">
        <v>12</v>
      </c>
      <c r="C1031" s="3" t="str">
        <f t="shared" si="179"/>
        <v>net sales</v>
      </c>
      <c r="D1031" s="49">
        <v>24.99</v>
      </c>
      <c r="E1031">
        <f t="shared" si="180"/>
        <v>2024</v>
      </c>
      <c r="F1031">
        <f t="shared" si="181"/>
        <v>22</v>
      </c>
      <c r="G1031">
        <f t="shared" si="182"/>
        <v>5</v>
      </c>
      <c r="H1031" s="4" t="str">
        <f t="shared" si="183"/>
        <v>product 2</v>
      </c>
      <c r="I1031" s="5">
        <v>9</v>
      </c>
      <c r="J1031" s="5">
        <v>224.91</v>
      </c>
    </row>
    <row r="1032" spans="1:10" ht="13.2" x14ac:dyDescent="0.25">
      <c r="A1032" s="3">
        <v>45434</v>
      </c>
      <c r="B1032" s="4" t="s">
        <v>13</v>
      </c>
      <c r="C1032" s="3" t="str">
        <f t="shared" si="179"/>
        <v>net sales</v>
      </c>
      <c r="D1032" s="49">
        <v>12.49</v>
      </c>
      <c r="E1032">
        <f t="shared" si="180"/>
        <v>2024</v>
      </c>
      <c r="F1032">
        <f t="shared" si="181"/>
        <v>22</v>
      </c>
      <c r="G1032">
        <f t="shared" si="182"/>
        <v>5</v>
      </c>
      <c r="H1032" s="4" t="str">
        <f t="shared" si="183"/>
        <v>product 3</v>
      </c>
      <c r="I1032" s="5">
        <v>74</v>
      </c>
      <c r="J1032" s="5">
        <v>924.26</v>
      </c>
    </row>
    <row r="1033" spans="1:10" ht="13.2" x14ac:dyDescent="0.25">
      <c r="A1033" s="3">
        <v>45435</v>
      </c>
      <c r="B1033" s="4" t="s">
        <v>7</v>
      </c>
      <c r="C1033" s="3" t="str">
        <f t="shared" si="179"/>
        <v>cogs</v>
      </c>
      <c r="D1033" s="49">
        <v>5.99</v>
      </c>
      <c r="E1033">
        <f t="shared" si="180"/>
        <v>2024</v>
      </c>
      <c r="F1033">
        <f t="shared" si="181"/>
        <v>23</v>
      </c>
      <c r="G1033">
        <f t="shared" si="182"/>
        <v>5</v>
      </c>
      <c r="H1033" s="4" t="str">
        <f t="shared" si="183"/>
        <v>product 1</v>
      </c>
      <c r="I1033" s="5">
        <v>70</v>
      </c>
      <c r="J1033" s="5">
        <v>419.3</v>
      </c>
    </row>
    <row r="1034" spans="1:10" ht="13.2" x14ac:dyDescent="0.25">
      <c r="A1034" s="3">
        <v>45435</v>
      </c>
      <c r="B1034" s="4" t="s">
        <v>8</v>
      </c>
      <c r="C1034" s="3" t="str">
        <f t="shared" si="179"/>
        <v>cogs</v>
      </c>
      <c r="D1034" s="49">
        <v>16.989999999999998</v>
      </c>
      <c r="E1034">
        <f t="shared" si="180"/>
        <v>2024</v>
      </c>
      <c r="F1034">
        <f t="shared" si="181"/>
        <v>23</v>
      </c>
      <c r="G1034">
        <f t="shared" si="182"/>
        <v>5</v>
      </c>
      <c r="H1034" s="4" t="str">
        <f t="shared" si="183"/>
        <v>product 2</v>
      </c>
      <c r="I1034" s="5">
        <v>0</v>
      </c>
      <c r="J1034" s="4">
        <v>0</v>
      </c>
    </row>
    <row r="1035" spans="1:10" ht="13.2" x14ac:dyDescent="0.25">
      <c r="A1035" s="3">
        <v>45435</v>
      </c>
      <c r="B1035" s="4" t="s">
        <v>9</v>
      </c>
      <c r="C1035" s="3" t="str">
        <f t="shared" si="179"/>
        <v>cogs</v>
      </c>
      <c r="D1035" s="49">
        <v>8.49</v>
      </c>
      <c r="E1035">
        <f t="shared" si="180"/>
        <v>2024</v>
      </c>
      <c r="F1035">
        <f t="shared" si="181"/>
        <v>23</v>
      </c>
      <c r="G1035">
        <f t="shared" si="182"/>
        <v>5</v>
      </c>
      <c r="H1035" s="4" t="str">
        <f t="shared" si="183"/>
        <v>product 3</v>
      </c>
      <c r="I1035" s="5">
        <v>223</v>
      </c>
      <c r="J1035" s="5">
        <v>1893.27</v>
      </c>
    </row>
    <row r="1036" spans="1:10" ht="13.2" x14ac:dyDescent="0.25">
      <c r="A1036" s="3">
        <v>45435</v>
      </c>
      <c r="B1036" s="4" t="s">
        <v>10</v>
      </c>
      <c r="C1036" s="3" t="str">
        <f t="shared" si="179"/>
        <v>marketing</v>
      </c>
      <c r="D1036" s="50" t="s">
        <v>6</v>
      </c>
      <c r="E1036">
        <f t="shared" si="180"/>
        <v>2024</v>
      </c>
      <c r="F1036">
        <f t="shared" si="181"/>
        <v>23</v>
      </c>
      <c r="G1036">
        <f t="shared" si="182"/>
        <v>5</v>
      </c>
      <c r="H1036" s="4" t="str">
        <f t="shared" si="183"/>
        <v>N/A</v>
      </c>
      <c r="I1036" s="4" t="s">
        <v>6</v>
      </c>
      <c r="J1036" s="5">
        <v>100</v>
      </c>
    </row>
    <row r="1037" spans="1:10" ht="13.2" x14ac:dyDescent="0.25">
      <c r="A1037" s="3">
        <v>45435</v>
      </c>
      <c r="B1037" s="4" t="s">
        <v>11</v>
      </c>
      <c r="C1037" s="3" t="str">
        <f t="shared" si="179"/>
        <v>net sales</v>
      </c>
      <c r="D1037" s="49">
        <v>9.99</v>
      </c>
      <c r="E1037">
        <f t="shared" si="180"/>
        <v>2024</v>
      </c>
      <c r="F1037">
        <f t="shared" si="181"/>
        <v>23</v>
      </c>
      <c r="G1037">
        <f t="shared" si="182"/>
        <v>5</v>
      </c>
      <c r="H1037" s="4" t="str">
        <f t="shared" si="183"/>
        <v>product 1</v>
      </c>
      <c r="I1037" s="5">
        <v>70</v>
      </c>
      <c r="J1037" s="5">
        <v>699.30000000000007</v>
      </c>
    </row>
    <row r="1038" spans="1:10" ht="13.2" x14ac:dyDescent="0.25">
      <c r="A1038" s="3">
        <v>45435</v>
      </c>
      <c r="B1038" s="4" t="s">
        <v>12</v>
      </c>
      <c r="C1038" s="3" t="str">
        <f t="shared" si="179"/>
        <v>net sales</v>
      </c>
      <c r="D1038" s="49">
        <v>24.99</v>
      </c>
      <c r="E1038">
        <f t="shared" si="180"/>
        <v>2024</v>
      </c>
      <c r="F1038">
        <f t="shared" si="181"/>
        <v>23</v>
      </c>
      <c r="G1038">
        <f t="shared" si="182"/>
        <v>5</v>
      </c>
      <c r="H1038" s="4" t="str">
        <f t="shared" si="183"/>
        <v>product 2</v>
      </c>
      <c r="I1038" s="5">
        <v>0</v>
      </c>
      <c r="J1038" s="4">
        <v>0</v>
      </c>
    </row>
    <row r="1039" spans="1:10" ht="13.2" x14ac:dyDescent="0.25">
      <c r="A1039" s="3">
        <v>45435</v>
      </c>
      <c r="B1039" s="4" t="s">
        <v>13</v>
      </c>
      <c r="C1039" s="3" t="str">
        <f t="shared" si="179"/>
        <v>net sales</v>
      </c>
      <c r="D1039" s="49">
        <v>12.49</v>
      </c>
      <c r="E1039">
        <f t="shared" si="180"/>
        <v>2024</v>
      </c>
      <c r="F1039">
        <f t="shared" si="181"/>
        <v>23</v>
      </c>
      <c r="G1039">
        <f t="shared" si="182"/>
        <v>5</v>
      </c>
      <c r="H1039" s="4" t="str">
        <f t="shared" si="183"/>
        <v>product 3</v>
      </c>
      <c r="I1039" s="5">
        <v>223</v>
      </c>
      <c r="J1039" s="5">
        <v>2785.27</v>
      </c>
    </row>
    <row r="1040" spans="1:10" ht="13.2" x14ac:dyDescent="0.25">
      <c r="A1040" s="3">
        <v>45436</v>
      </c>
      <c r="B1040" s="4" t="s">
        <v>7</v>
      </c>
      <c r="C1040" s="3" t="str">
        <f t="shared" si="179"/>
        <v>cogs</v>
      </c>
      <c r="D1040" s="49">
        <v>5.99</v>
      </c>
      <c r="E1040">
        <f t="shared" si="180"/>
        <v>2024</v>
      </c>
      <c r="F1040">
        <f t="shared" si="181"/>
        <v>24</v>
      </c>
      <c r="G1040">
        <f t="shared" si="182"/>
        <v>5</v>
      </c>
      <c r="H1040" s="4" t="str">
        <f t="shared" si="183"/>
        <v>product 1</v>
      </c>
      <c r="I1040" s="5">
        <v>24</v>
      </c>
      <c r="J1040" s="5">
        <v>143.76</v>
      </c>
    </row>
    <row r="1041" spans="1:10" ht="13.2" x14ac:dyDescent="0.25">
      <c r="A1041" s="3">
        <v>45436</v>
      </c>
      <c r="B1041" s="4" t="s">
        <v>8</v>
      </c>
      <c r="C1041" s="3" t="str">
        <f t="shared" si="179"/>
        <v>cogs</v>
      </c>
      <c r="D1041" s="49">
        <v>16.989999999999998</v>
      </c>
      <c r="E1041">
        <f t="shared" si="180"/>
        <v>2024</v>
      </c>
      <c r="F1041">
        <f t="shared" si="181"/>
        <v>24</v>
      </c>
      <c r="G1041">
        <f t="shared" si="182"/>
        <v>5</v>
      </c>
      <c r="H1041" s="4" t="str">
        <f t="shared" si="183"/>
        <v>product 2</v>
      </c>
      <c r="I1041" s="5">
        <v>9</v>
      </c>
      <c r="J1041" s="5">
        <v>152.91</v>
      </c>
    </row>
    <row r="1042" spans="1:10" ht="13.2" x14ac:dyDescent="0.25">
      <c r="A1042" s="3">
        <v>45436</v>
      </c>
      <c r="B1042" s="4" t="s">
        <v>9</v>
      </c>
      <c r="C1042" s="3" t="str">
        <f t="shared" si="179"/>
        <v>cogs</v>
      </c>
      <c r="D1042" s="49">
        <v>8.49</v>
      </c>
      <c r="E1042">
        <f t="shared" si="180"/>
        <v>2024</v>
      </c>
      <c r="F1042">
        <f t="shared" si="181"/>
        <v>24</v>
      </c>
      <c r="G1042">
        <f t="shared" si="182"/>
        <v>5</v>
      </c>
      <c r="H1042" s="4" t="str">
        <f t="shared" si="183"/>
        <v>product 3</v>
      </c>
      <c r="I1042" s="5">
        <v>155</v>
      </c>
      <c r="J1042" s="5">
        <v>1315.95</v>
      </c>
    </row>
    <row r="1043" spans="1:10" ht="13.2" x14ac:dyDescent="0.25">
      <c r="A1043" s="3">
        <v>45436</v>
      </c>
      <c r="B1043" s="4" t="s">
        <v>10</v>
      </c>
      <c r="C1043" s="3" t="str">
        <f t="shared" si="179"/>
        <v>marketing</v>
      </c>
      <c r="D1043" s="50" t="s">
        <v>6</v>
      </c>
      <c r="E1043">
        <f t="shared" si="180"/>
        <v>2024</v>
      </c>
      <c r="F1043">
        <f t="shared" si="181"/>
        <v>24</v>
      </c>
      <c r="G1043">
        <f t="shared" si="182"/>
        <v>5</v>
      </c>
      <c r="H1043" s="4" t="str">
        <f t="shared" si="183"/>
        <v>N/A</v>
      </c>
      <c r="I1043" s="4" t="s">
        <v>6</v>
      </c>
      <c r="J1043" s="5">
        <v>99.93</v>
      </c>
    </row>
    <row r="1044" spans="1:10" ht="13.2" x14ac:dyDescent="0.25">
      <c r="A1044" s="3">
        <v>45436</v>
      </c>
      <c r="B1044" s="4" t="s">
        <v>11</v>
      </c>
      <c r="C1044" s="3" t="str">
        <f t="shared" si="179"/>
        <v>net sales</v>
      </c>
      <c r="D1044" s="49">
        <v>9.99</v>
      </c>
      <c r="E1044">
        <f t="shared" si="180"/>
        <v>2024</v>
      </c>
      <c r="F1044">
        <f t="shared" si="181"/>
        <v>24</v>
      </c>
      <c r="G1044">
        <f t="shared" si="182"/>
        <v>5</v>
      </c>
      <c r="H1044" s="4" t="str">
        <f t="shared" si="183"/>
        <v>product 1</v>
      </c>
      <c r="I1044" s="5">
        <v>24</v>
      </c>
      <c r="J1044" s="5">
        <v>239.76</v>
      </c>
    </row>
    <row r="1045" spans="1:10" ht="13.2" x14ac:dyDescent="0.25">
      <c r="A1045" s="3">
        <v>45436</v>
      </c>
      <c r="B1045" s="4" t="s">
        <v>12</v>
      </c>
      <c r="C1045" s="3" t="str">
        <f t="shared" si="179"/>
        <v>net sales</v>
      </c>
      <c r="D1045" s="49">
        <v>24.99</v>
      </c>
      <c r="E1045">
        <f t="shared" si="180"/>
        <v>2024</v>
      </c>
      <c r="F1045">
        <f t="shared" si="181"/>
        <v>24</v>
      </c>
      <c r="G1045">
        <f t="shared" si="182"/>
        <v>5</v>
      </c>
      <c r="H1045" s="4" t="str">
        <f t="shared" si="183"/>
        <v>product 2</v>
      </c>
      <c r="I1045" s="5">
        <v>9</v>
      </c>
      <c r="J1045" s="5">
        <v>224.91</v>
      </c>
    </row>
    <row r="1046" spans="1:10" ht="13.2" x14ac:dyDescent="0.25">
      <c r="A1046" s="3">
        <v>45436</v>
      </c>
      <c r="B1046" s="4" t="s">
        <v>13</v>
      </c>
      <c r="C1046" s="3" t="str">
        <f t="shared" si="179"/>
        <v>net sales</v>
      </c>
      <c r="D1046" s="49">
        <v>12.49</v>
      </c>
      <c r="E1046">
        <f t="shared" si="180"/>
        <v>2024</v>
      </c>
      <c r="F1046">
        <f t="shared" si="181"/>
        <v>24</v>
      </c>
      <c r="G1046">
        <f t="shared" si="182"/>
        <v>5</v>
      </c>
      <c r="H1046" s="4" t="str">
        <f t="shared" si="183"/>
        <v>product 3</v>
      </c>
      <c r="I1046" s="5">
        <v>155</v>
      </c>
      <c r="J1046" s="5">
        <v>1935.95</v>
      </c>
    </row>
    <row r="1047" spans="1:10" ht="13.2" x14ac:dyDescent="0.25">
      <c r="A1047" s="3">
        <v>45436</v>
      </c>
      <c r="B1047" s="4" t="s">
        <v>15</v>
      </c>
      <c r="C1047" s="3" t="str">
        <f t="shared" si="179"/>
        <v>payroll</v>
      </c>
      <c r="D1047" s="50" t="s">
        <v>6</v>
      </c>
      <c r="E1047">
        <f t="shared" si="180"/>
        <v>2024</v>
      </c>
      <c r="F1047">
        <f t="shared" si="181"/>
        <v>24</v>
      </c>
      <c r="G1047">
        <f t="shared" si="182"/>
        <v>5</v>
      </c>
      <c r="H1047" s="4" t="str">
        <f t="shared" si="183"/>
        <v>N/A</v>
      </c>
      <c r="I1047" s="4" t="s">
        <v>6</v>
      </c>
      <c r="J1047" s="5">
        <v>1200</v>
      </c>
    </row>
    <row r="1048" spans="1:10" ht="13.2" x14ac:dyDescent="0.25">
      <c r="A1048" s="3">
        <v>45437</v>
      </c>
      <c r="B1048" s="4" t="s">
        <v>7</v>
      </c>
      <c r="C1048" s="3" t="str">
        <f t="shared" si="179"/>
        <v>cogs</v>
      </c>
      <c r="D1048" s="49">
        <v>5.99</v>
      </c>
      <c r="E1048">
        <f t="shared" si="180"/>
        <v>2024</v>
      </c>
      <c r="F1048">
        <f t="shared" si="181"/>
        <v>25</v>
      </c>
      <c r="G1048">
        <f t="shared" si="182"/>
        <v>5</v>
      </c>
      <c r="H1048" s="4" t="str">
        <f t="shared" si="183"/>
        <v>product 1</v>
      </c>
      <c r="I1048" s="5">
        <v>0</v>
      </c>
      <c r="J1048" s="4">
        <v>0</v>
      </c>
    </row>
    <row r="1049" spans="1:10" ht="13.2" x14ac:dyDescent="0.25">
      <c r="A1049" s="3">
        <v>45437</v>
      </c>
      <c r="B1049" s="4" t="s">
        <v>8</v>
      </c>
      <c r="C1049" s="3" t="str">
        <f t="shared" si="179"/>
        <v>cogs</v>
      </c>
      <c r="D1049" s="49">
        <v>16.989999999999998</v>
      </c>
      <c r="E1049">
        <f t="shared" si="180"/>
        <v>2024</v>
      </c>
      <c r="F1049">
        <f t="shared" si="181"/>
        <v>25</v>
      </c>
      <c r="G1049">
        <f t="shared" si="182"/>
        <v>5</v>
      </c>
      <c r="H1049" s="4" t="str">
        <f t="shared" si="183"/>
        <v>product 2</v>
      </c>
      <c r="I1049" s="5">
        <v>9</v>
      </c>
      <c r="J1049" s="5">
        <v>152.91</v>
      </c>
    </row>
    <row r="1050" spans="1:10" ht="13.2" x14ac:dyDescent="0.25">
      <c r="A1050" s="3">
        <v>45437</v>
      </c>
      <c r="B1050" s="4" t="s">
        <v>9</v>
      </c>
      <c r="C1050" s="3" t="str">
        <f t="shared" si="179"/>
        <v>cogs</v>
      </c>
      <c r="D1050" s="49">
        <v>8.49</v>
      </c>
      <c r="E1050">
        <f t="shared" si="180"/>
        <v>2024</v>
      </c>
      <c r="F1050">
        <f t="shared" si="181"/>
        <v>25</v>
      </c>
      <c r="G1050">
        <f t="shared" si="182"/>
        <v>5</v>
      </c>
      <c r="H1050" s="4" t="str">
        <f t="shared" si="183"/>
        <v>product 3</v>
      </c>
      <c r="I1050" s="5">
        <v>247</v>
      </c>
      <c r="J1050" s="5">
        <v>2097.0300000000002</v>
      </c>
    </row>
    <row r="1051" spans="1:10" ht="13.2" x14ac:dyDescent="0.25">
      <c r="A1051" s="3">
        <v>45437</v>
      </c>
      <c r="B1051" s="4" t="s">
        <v>10</v>
      </c>
      <c r="C1051" s="3" t="str">
        <f t="shared" si="179"/>
        <v>marketing</v>
      </c>
      <c r="D1051" s="50" t="s">
        <v>6</v>
      </c>
      <c r="E1051">
        <f t="shared" si="180"/>
        <v>2024</v>
      </c>
      <c r="F1051">
        <f t="shared" si="181"/>
        <v>25</v>
      </c>
      <c r="G1051">
        <f t="shared" si="182"/>
        <v>5</v>
      </c>
      <c r="H1051" s="4" t="str">
        <f t="shared" si="183"/>
        <v>N/A</v>
      </c>
      <c r="I1051" s="4" t="s">
        <v>6</v>
      </c>
      <c r="J1051" s="5">
        <v>99.92</v>
      </c>
    </row>
    <row r="1052" spans="1:10" ht="13.2" x14ac:dyDescent="0.25">
      <c r="A1052" s="3">
        <v>45437</v>
      </c>
      <c r="B1052" s="4" t="s">
        <v>11</v>
      </c>
      <c r="C1052" s="3" t="str">
        <f t="shared" si="179"/>
        <v>net sales</v>
      </c>
      <c r="D1052" s="49">
        <v>9.99</v>
      </c>
      <c r="E1052">
        <f t="shared" si="180"/>
        <v>2024</v>
      </c>
      <c r="F1052">
        <f t="shared" si="181"/>
        <v>25</v>
      </c>
      <c r="G1052">
        <f t="shared" si="182"/>
        <v>5</v>
      </c>
      <c r="H1052" s="4" t="str">
        <f t="shared" si="183"/>
        <v>product 1</v>
      </c>
      <c r="I1052" s="5">
        <v>0</v>
      </c>
      <c r="J1052" s="4">
        <v>0</v>
      </c>
    </row>
    <row r="1053" spans="1:10" ht="13.2" x14ac:dyDescent="0.25">
      <c r="A1053" s="3">
        <v>45437</v>
      </c>
      <c r="B1053" s="4" t="s">
        <v>12</v>
      </c>
      <c r="C1053" s="3" t="str">
        <f t="shared" si="179"/>
        <v>net sales</v>
      </c>
      <c r="D1053" s="49">
        <v>24.99</v>
      </c>
      <c r="E1053">
        <f t="shared" si="180"/>
        <v>2024</v>
      </c>
      <c r="F1053">
        <f t="shared" si="181"/>
        <v>25</v>
      </c>
      <c r="G1053">
        <f t="shared" si="182"/>
        <v>5</v>
      </c>
      <c r="H1053" s="4" t="str">
        <f t="shared" si="183"/>
        <v>product 2</v>
      </c>
      <c r="I1053" s="5">
        <v>9</v>
      </c>
      <c r="J1053" s="5">
        <v>224.91</v>
      </c>
    </row>
    <row r="1054" spans="1:10" ht="13.2" x14ac:dyDescent="0.25">
      <c r="A1054" s="3">
        <v>45437</v>
      </c>
      <c r="B1054" s="4" t="s">
        <v>13</v>
      </c>
      <c r="C1054" s="3" t="str">
        <f t="shared" si="179"/>
        <v>net sales</v>
      </c>
      <c r="D1054" s="49">
        <v>12.49</v>
      </c>
      <c r="E1054">
        <f t="shared" si="180"/>
        <v>2024</v>
      </c>
      <c r="F1054">
        <f t="shared" si="181"/>
        <v>25</v>
      </c>
      <c r="G1054">
        <f t="shared" si="182"/>
        <v>5</v>
      </c>
      <c r="H1054" s="4" t="str">
        <f t="shared" si="183"/>
        <v>product 3</v>
      </c>
      <c r="I1054" s="5">
        <v>247</v>
      </c>
      <c r="J1054" s="5">
        <v>3085.03</v>
      </c>
    </row>
    <row r="1055" spans="1:10" ht="13.2" x14ac:dyDescent="0.25">
      <c r="A1055" s="3">
        <v>45438</v>
      </c>
      <c r="B1055" s="4" t="s">
        <v>7</v>
      </c>
      <c r="C1055" s="3" t="str">
        <f t="shared" si="179"/>
        <v>cogs</v>
      </c>
      <c r="D1055" s="49">
        <v>5.99</v>
      </c>
      <c r="E1055">
        <f t="shared" si="180"/>
        <v>2024</v>
      </c>
      <c r="F1055">
        <f t="shared" si="181"/>
        <v>26</v>
      </c>
      <c r="G1055">
        <f t="shared" si="182"/>
        <v>5</v>
      </c>
      <c r="H1055" s="4" t="str">
        <f t="shared" si="183"/>
        <v>product 1</v>
      </c>
      <c r="I1055" s="5">
        <v>55</v>
      </c>
      <c r="J1055" s="5">
        <v>329.45</v>
      </c>
    </row>
    <row r="1056" spans="1:10" ht="13.2" x14ac:dyDescent="0.25">
      <c r="A1056" s="3">
        <v>45438</v>
      </c>
      <c r="B1056" s="4" t="s">
        <v>8</v>
      </c>
      <c r="C1056" s="3" t="str">
        <f t="shared" si="179"/>
        <v>cogs</v>
      </c>
      <c r="D1056" s="49">
        <v>16.989999999999998</v>
      </c>
      <c r="E1056">
        <f t="shared" si="180"/>
        <v>2024</v>
      </c>
      <c r="F1056">
        <f t="shared" si="181"/>
        <v>26</v>
      </c>
      <c r="G1056">
        <f t="shared" si="182"/>
        <v>5</v>
      </c>
      <c r="H1056" s="4" t="str">
        <f t="shared" si="183"/>
        <v>product 2</v>
      </c>
      <c r="I1056" s="5">
        <v>1</v>
      </c>
      <c r="J1056" s="5">
        <v>16.989999999999998</v>
      </c>
    </row>
    <row r="1057" spans="1:10" ht="13.2" x14ac:dyDescent="0.25">
      <c r="A1057" s="3">
        <v>45438</v>
      </c>
      <c r="B1057" s="4" t="s">
        <v>9</v>
      </c>
      <c r="C1057" s="3" t="str">
        <f t="shared" si="179"/>
        <v>cogs</v>
      </c>
      <c r="D1057" s="49">
        <v>8.49</v>
      </c>
      <c r="E1057">
        <f t="shared" si="180"/>
        <v>2024</v>
      </c>
      <c r="F1057">
        <f t="shared" si="181"/>
        <v>26</v>
      </c>
      <c r="G1057">
        <f t="shared" si="182"/>
        <v>5</v>
      </c>
      <c r="H1057" s="4" t="str">
        <f t="shared" si="183"/>
        <v>product 3</v>
      </c>
      <c r="I1057" s="5">
        <v>14</v>
      </c>
      <c r="J1057" s="5">
        <v>118.86</v>
      </c>
    </row>
    <row r="1058" spans="1:10" ht="13.2" x14ac:dyDescent="0.25">
      <c r="A1058" s="3">
        <v>45438</v>
      </c>
      <c r="B1058" s="4" t="s">
        <v>10</v>
      </c>
      <c r="C1058" s="3" t="str">
        <f t="shared" si="179"/>
        <v>marketing</v>
      </c>
      <c r="D1058" s="50" t="s">
        <v>6</v>
      </c>
      <c r="E1058">
        <f t="shared" si="180"/>
        <v>2024</v>
      </c>
      <c r="F1058">
        <f t="shared" si="181"/>
        <v>26</v>
      </c>
      <c r="G1058">
        <f t="shared" si="182"/>
        <v>5</v>
      </c>
      <c r="H1058" s="4" t="str">
        <f t="shared" si="183"/>
        <v>N/A</v>
      </c>
      <c r="I1058" s="4" t="s">
        <v>6</v>
      </c>
      <c r="J1058" s="5">
        <v>100.07000000000001</v>
      </c>
    </row>
    <row r="1059" spans="1:10" ht="13.2" x14ac:dyDescent="0.25">
      <c r="A1059" s="3">
        <v>45438</v>
      </c>
      <c r="B1059" s="4" t="s">
        <v>11</v>
      </c>
      <c r="C1059" s="3" t="str">
        <f t="shared" si="179"/>
        <v>net sales</v>
      </c>
      <c r="D1059" s="49">
        <v>9.99</v>
      </c>
      <c r="E1059">
        <f t="shared" si="180"/>
        <v>2024</v>
      </c>
      <c r="F1059">
        <f t="shared" si="181"/>
        <v>26</v>
      </c>
      <c r="G1059">
        <f t="shared" si="182"/>
        <v>5</v>
      </c>
      <c r="H1059" s="4" t="str">
        <f t="shared" si="183"/>
        <v>product 1</v>
      </c>
      <c r="I1059" s="5">
        <v>55</v>
      </c>
      <c r="J1059" s="5">
        <v>549.45000000000005</v>
      </c>
    </row>
    <row r="1060" spans="1:10" ht="13.2" x14ac:dyDescent="0.25">
      <c r="A1060" s="3">
        <v>45438</v>
      </c>
      <c r="B1060" s="4" t="s">
        <v>12</v>
      </c>
      <c r="C1060" s="3" t="str">
        <f t="shared" si="179"/>
        <v>net sales</v>
      </c>
      <c r="D1060" s="49">
        <v>24.99</v>
      </c>
      <c r="E1060">
        <f t="shared" si="180"/>
        <v>2024</v>
      </c>
      <c r="F1060">
        <f t="shared" si="181"/>
        <v>26</v>
      </c>
      <c r="G1060">
        <f t="shared" si="182"/>
        <v>5</v>
      </c>
      <c r="H1060" s="4" t="str">
        <f t="shared" si="183"/>
        <v>product 2</v>
      </c>
      <c r="I1060" s="5">
        <v>1</v>
      </c>
      <c r="J1060" s="5">
        <v>24.99</v>
      </c>
    </row>
    <row r="1061" spans="1:10" ht="13.2" x14ac:dyDescent="0.25">
      <c r="A1061" s="3">
        <v>45438</v>
      </c>
      <c r="B1061" s="4" t="s">
        <v>13</v>
      </c>
      <c r="C1061" s="3" t="str">
        <f t="shared" si="179"/>
        <v>net sales</v>
      </c>
      <c r="D1061" s="49">
        <v>12.49</v>
      </c>
      <c r="E1061">
        <f t="shared" si="180"/>
        <v>2024</v>
      </c>
      <c r="F1061">
        <f t="shared" si="181"/>
        <v>26</v>
      </c>
      <c r="G1061">
        <f t="shared" si="182"/>
        <v>5</v>
      </c>
      <c r="H1061" s="4" t="str">
        <f t="shared" si="183"/>
        <v>product 3</v>
      </c>
      <c r="I1061" s="5">
        <v>14</v>
      </c>
      <c r="J1061" s="5">
        <v>174.86</v>
      </c>
    </row>
    <row r="1062" spans="1:10" ht="13.2" x14ac:dyDescent="0.25">
      <c r="A1062" s="3">
        <v>45439</v>
      </c>
      <c r="B1062" s="4" t="s">
        <v>7</v>
      </c>
      <c r="C1062" s="3" t="str">
        <f t="shared" si="179"/>
        <v>cogs</v>
      </c>
      <c r="D1062" s="49">
        <v>5.99</v>
      </c>
      <c r="E1062">
        <f t="shared" si="180"/>
        <v>2024</v>
      </c>
      <c r="F1062">
        <f t="shared" si="181"/>
        <v>27</v>
      </c>
      <c r="G1062">
        <f t="shared" si="182"/>
        <v>5</v>
      </c>
      <c r="H1062" s="4" t="str">
        <f t="shared" si="183"/>
        <v>product 1</v>
      </c>
      <c r="I1062" s="5">
        <v>79</v>
      </c>
      <c r="J1062" s="5">
        <v>473.21000000000004</v>
      </c>
    </row>
    <row r="1063" spans="1:10" ht="13.2" x14ac:dyDescent="0.25">
      <c r="A1063" s="3">
        <v>45439</v>
      </c>
      <c r="B1063" s="4" t="s">
        <v>8</v>
      </c>
      <c r="C1063" s="3" t="str">
        <f t="shared" si="179"/>
        <v>cogs</v>
      </c>
      <c r="D1063" s="49">
        <v>16.989999999999998</v>
      </c>
      <c r="E1063">
        <f t="shared" si="180"/>
        <v>2024</v>
      </c>
      <c r="F1063">
        <f t="shared" si="181"/>
        <v>27</v>
      </c>
      <c r="G1063">
        <f t="shared" si="182"/>
        <v>5</v>
      </c>
      <c r="H1063" s="4" t="str">
        <f t="shared" si="183"/>
        <v>product 2</v>
      </c>
      <c r="I1063" s="5">
        <v>5</v>
      </c>
      <c r="J1063" s="5">
        <v>84.949999999999989</v>
      </c>
    </row>
    <row r="1064" spans="1:10" ht="13.2" x14ac:dyDescent="0.25">
      <c r="A1064" s="3">
        <v>45439</v>
      </c>
      <c r="B1064" s="4" t="s">
        <v>9</v>
      </c>
      <c r="C1064" s="3" t="str">
        <f t="shared" si="179"/>
        <v>cogs</v>
      </c>
      <c r="D1064" s="49">
        <v>8.49</v>
      </c>
      <c r="E1064">
        <f t="shared" si="180"/>
        <v>2024</v>
      </c>
      <c r="F1064">
        <f t="shared" si="181"/>
        <v>27</v>
      </c>
      <c r="G1064">
        <f t="shared" si="182"/>
        <v>5</v>
      </c>
      <c r="H1064" s="4" t="str">
        <f t="shared" si="183"/>
        <v>product 3</v>
      </c>
      <c r="I1064" s="5">
        <v>233</v>
      </c>
      <c r="J1064" s="5">
        <v>1978.17</v>
      </c>
    </row>
    <row r="1065" spans="1:10" ht="13.2" x14ac:dyDescent="0.25">
      <c r="A1065" s="3">
        <v>45439</v>
      </c>
      <c r="B1065" s="4" t="s">
        <v>10</v>
      </c>
      <c r="C1065" s="3" t="str">
        <f t="shared" si="179"/>
        <v>marketing</v>
      </c>
      <c r="D1065" s="50" t="s">
        <v>6</v>
      </c>
      <c r="E1065">
        <f t="shared" si="180"/>
        <v>2024</v>
      </c>
      <c r="F1065">
        <f t="shared" si="181"/>
        <v>27</v>
      </c>
      <c r="G1065">
        <f t="shared" si="182"/>
        <v>5</v>
      </c>
      <c r="H1065" s="4" t="str">
        <f t="shared" si="183"/>
        <v>N/A</v>
      </c>
      <c r="I1065" s="4" t="s">
        <v>6</v>
      </c>
      <c r="J1065" s="5">
        <v>100.08</v>
      </c>
    </row>
    <row r="1066" spans="1:10" ht="13.2" x14ac:dyDescent="0.25">
      <c r="A1066" s="3">
        <v>45439</v>
      </c>
      <c r="B1066" s="4" t="s">
        <v>11</v>
      </c>
      <c r="C1066" s="3" t="str">
        <f t="shared" si="179"/>
        <v>net sales</v>
      </c>
      <c r="D1066" s="49">
        <v>9.99</v>
      </c>
      <c r="E1066">
        <f t="shared" si="180"/>
        <v>2024</v>
      </c>
      <c r="F1066">
        <f t="shared" si="181"/>
        <v>27</v>
      </c>
      <c r="G1066">
        <f t="shared" si="182"/>
        <v>5</v>
      </c>
      <c r="H1066" s="4" t="str">
        <f t="shared" si="183"/>
        <v>product 1</v>
      </c>
      <c r="I1066" s="5">
        <v>79</v>
      </c>
      <c r="J1066" s="5">
        <v>789.21</v>
      </c>
    </row>
    <row r="1067" spans="1:10" ht="13.2" x14ac:dyDescent="0.25">
      <c r="A1067" s="3">
        <v>45439</v>
      </c>
      <c r="B1067" s="4" t="s">
        <v>12</v>
      </c>
      <c r="C1067" s="3" t="str">
        <f t="shared" si="179"/>
        <v>net sales</v>
      </c>
      <c r="D1067" s="49">
        <v>24.99</v>
      </c>
      <c r="E1067">
        <f t="shared" si="180"/>
        <v>2024</v>
      </c>
      <c r="F1067">
        <f t="shared" si="181"/>
        <v>27</v>
      </c>
      <c r="G1067">
        <f t="shared" si="182"/>
        <v>5</v>
      </c>
      <c r="H1067" s="4" t="str">
        <f t="shared" si="183"/>
        <v>product 2</v>
      </c>
      <c r="I1067" s="5">
        <v>5</v>
      </c>
      <c r="J1067" s="5">
        <v>124.94999999999999</v>
      </c>
    </row>
    <row r="1068" spans="1:10" ht="13.2" x14ac:dyDescent="0.25">
      <c r="A1068" s="3">
        <v>45439</v>
      </c>
      <c r="B1068" s="4" t="s">
        <v>13</v>
      </c>
      <c r="C1068" s="3" t="str">
        <f t="shared" si="179"/>
        <v>net sales</v>
      </c>
      <c r="D1068" s="49">
        <v>12.49</v>
      </c>
      <c r="E1068">
        <f t="shared" si="180"/>
        <v>2024</v>
      </c>
      <c r="F1068">
        <f t="shared" si="181"/>
        <v>27</v>
      </c>
      <c r="G1068">
        <f t="shared" si="182"/>
        <v>5</v>
      </c>
      <c r="H1068" s="4" t="str">
        <f t="shared" si="183"/>
        <v>product 3</v>
      </c>
      <c r="I1068" s="5">
        <v>233</v>
      </c>
      <c r="J1068" s="5">
        <v>2910.17</v>
      </c>
    </row>
    <row r="1069" spans="1:10" ht="13.2" x14ac:dyDescent="0.25">
      <c r="A1069" s="3">
        <v>45440</v>
      </c>
      <c r="B1069" s="4" t="s">
        <v>7</v>
      </c>
      <c r="C1069" s="3" t="str">
        <f t="shared" si="179"/>
        <v>cogs</v>
      </c>
      <c r="D1069" s="49">
        <v>5.99</v>
      </c>
      <c r="E1069">
        <f t="shared" si="180"/>
        <v>2024</v>
      </c>
      <c r="F1069">
        <f t="shared" si="181"/>
        <v>28</v>
      </c>
      <c r="G1069">
        <f t="shared" si="182"/>
        <v>5</v>
      </c>
      <c r="H1069" s="4" t="str">
        <f t="shared" si="183"/>
        <v>product 1</v>
      </c>
      <c r="I1069" s="5">
        <v>67</v>
      </c>
      <c r="J1069" s="5">
        <v>401.33000000000004</v>
      </c>
    </row>
    <row r="1070" spans="1:10" ht="13.2" x14ac:dyDescent="0.25">
      <c r="A1070" s="3">
        <v>45440</v>
      </c>
      <c r="B1070" s="4" t="s">
        <v>8</v>
      </c>
      <c r="C1070" s="3" t="str">
        <f t="shared" si="179"/>
        <v>cogs</v>
      </c>
      <c r="D1070" s="49">
        <v>16.989999999999998</v>
      </c>
      <c r="E1070">
        <f t="shared" si="180"/>
        <v>2024</v>
      </c>
      <c r="F1070">
        <f t="shared" si="181"/>
        <v>28</v>
      </c>
      <c r="G1070">
        <f t="shared" si="182"/>
        <v>5</v>
      </c>
      <c r="H1070" s="4" t="str">
        <f t="shared" si="183"/>
        <v>product 2</v>
      </c>
      <c r="I1070" s="5">
        <v>5</v>
      </c>
      <c r="J1070" s="5">
        <v>84.949999999999989</v>
      </c>
    </row>
    <row r="1071" spans="1:10" ht="13.2" x14ac:dyDescent="0.25">
      <c r="A1071" s="3">
        <v>45440</v>
      </c>
      <c r="B1071" s="4" t="s">
        <v>9</v>
      </c>
      <c r="C1071" s="3" t="str">
        <f t="shared" si="179"/>
        <v>cogs</v>
      </c>
      <c r="D1071" s="49">
        <v>8.49</v>
      </c>
      <c r="E1071">
        <f t="shared" si="180"/>
        <v>2024</v>
      </c>
      <c r="F1071">
        <f t="shared" si="181"/>
        <v>28</v>
      </c>
      <c r="G1071">
        <f t="shared" si="182"/>
        <v>5</v>
      </c>
      <c r="H1071" s="4" t="str">
        <f t="shared" si="183"/>
        <v>product 3</v>
      </c>
      <c r="I1071" s="5">
        <v>142</v>
      </c>
      <c r="J1071" s="5">
        <v>1205.58</v>
      </c>
    </row>
    <row r="1072" spans="1:10" ht="13.2" x14ac:dyDescent="0.25">
      <c r="A1072" s="3">
        <v>45440</v>
      </c>
      <c r="B1072" s="4" t="s">
        <v>10</v>
      </c>
      <c r="C1072" s="3" t="str">
        <f t="shared" si="179"/>
        <v>marketing</v>
      </c>
      <c r="D1072" s="50" t="s">
        <v>6</v>
      </c>
      <c r="E1072">
        <f t="shared" si="180"/>
        <v>2024</v>
      </c>
      <c r="F1072">
        <f t="shared" si="181"/>
        <v>28</v>
      </c>
      <c r="G1072">
        <f t="shared" si="182"/>
        <v>5</v>
      </c>
      <c r="H1072" s="4" t="str">
        <f t="shared" si="183"/>
        <v>N/A</v>
      </c>
      <c r="I1072" s="4" t="s">
        <v>6</v>
      </c>
      <c r="J1072" s="5">
        <v>99.9</v>
      </c>
    </row>
    <row r="1073" spans="1:10" ht="13.2" x14ac:dyDescent="0.25">
      <c r="A1073" s="3">
        <v>45440</v>
      </c>
      <c r="B1073" s="4" t="s">
        <v>11</v>
      </c>
      <c r="C1073" s="3" t="str">
        <f t="shared" si="179"/>
        <v>net sales</v>
      </c>
      <c r="D1073" s="49">
        <v>9.99</v>
      </c>
      <c r="E1073">
        <f t="shared" si="180"/>
        <v>2024</v>
      </c>
      <c r="F1073">
        <f t="shared" si="181"/>
        <v>28</v>
      </c>
      <c r="G1073">
        <f t="shared" si="182"/>
        <v>5</v>
      </c>
      <c r="H1073" s="4" t="str">
        <f t="shared" si="183"/>
        <v>product 1</v>
      </c>
      <c r="I1073" s="5">
        <v>67</v>
      </c>
      <c r="J1073" s="5">
        <v>669.33</v>
      </c>
    </row>
    <row r="1074" spans="1:10" ht="13.2" x14ac:dyDescent="0.25">
      <c r="A1074" s="3">
        <v>45440</v>
      </c>
      <c r="B1074" s="4" t="s">
        <v>12</v>
      </c>
      <c r="C1074" s="3" t="str">
        <f t="shared" si="179"/>
        <v>net sales</v>
      </c>
      <c r="D1074" s="49">
        <v>24.99</v>
      </c>
      <c r="E1074">
        <f t="shared" si="180"/>
        <v>2024</v>
      </c>
      <c r="F1074">
        <f t="shared" si="181"/>
        <v>28</v>
      </c>
      <c r="G1074">
        <f t="shared" si="182"/>
        <v>5</v>
      </c>
      <c r="H1074" s="4" t="str">
        <f t="shared" si="183"/>
        <v>product 2</v>
      </c>
      <c r="I1074" s="5">
        <v>5</v>
      </c>
      <c r="J1074" s="5">
        <v>124.94999999999999</v>
      </c>
    </row>
    <row r="1075" spans="1:10" ht="13.2" x14ac:dyDescent="0.25">
      <c r="A1075" s="3">
        <v>45440</v>
      </c>
      <c r="B1075" s="4" t="s">
        <v>13</v>
      </c>
      <c r="C1075" s="3" t="str">
        <f t="shared" si="179"/>
        <v>net sales</v>
      </c>
      <c r="D1075" s="49">
        <v>12.49</v>
      </c>
      <c r="E1075">
        <f t="shared" si="180"/>
        <v>2024</v>
      </c>
      <c r="F1075">
        <f t="shared" si="181"/>
        <v>28</v>
      </c>
      <c r="G1075">
        <f t="shared" si="182"/>
        <v>5</v>
      </c>
      <c r="H1075" s="4" t="str">
        <f t="shared" si="183"/>
        <v>product 3</v>
      </c>
      <c r="I1075" s="5">
        <v>142</v>
      </c>
      <c r="J1075" s="5">
        <v>1773.58</v>
      </c>
    </row>
    <row r="1076" spans="1:10" ht="13.2" x14ac:dyDescent="0.25">
      <c r="A1076" s="3">
        <v>45441</v>
      </c>
      <c r="B1076" s="4" t="s">
        <v>7</v>
      </c>
      <c r="C1076" s="3" t="str">
        <f t="shared" si="179"/>
        <v>cogs</v>
      </c>
      <c r="D1076" s="49">
        <v>5.99</v>
      </c>
      <c r="E1076">
        <f t="shared" si="180"/>
        <v>2024</v>
      </c>
      <c r="F1076">
        <f t="shared" si="181"/>
        <v>29</v>
      </c>
      <c r="G1076">
        <f t="shared" si="182"/>
        <v>5</v>
      </c>
      <c r="H1076" s="4" t="str">
        <f t="shared" si="183"/>
        <v>product 1</v>
      </c>
      <c r="I1076" s="5">
        <v>82</v>
      </c>
      <c r="J1076" s="5">
        <v>491.18</v>
      </c>
    </row>
    <row r="1077" spans="1:10" ht="13.2" x14ac:dyDescent="0.25">
      <c r="A1077" s="3">
        <v>45441</v>
      </c>
      <c r="B1077" s="4" t="s">
        <v>8</v>
      </c>
      <c r="C1077" s="3" t="str">
        <f t="shared" si="179"/>
        <v>cogs</v>
      </c>
      <c r="D1077" s="49">
        <v>16.989999999999998</v>
      </c>
      <c r="E1077">
        <f t="shared" si="180"/>
        <v>2024</v>
      </c>
      <c r="F1077">
        <f t="shared" si="181"/>
        <v>29</v>
      </c>
      <c r="G1077">
        <f t="shared" si="182"/>
        <v>5</v>
      </c>
      <c r="H1077" s="4" t="str">
        <f t="shared" si="183"/>
        <v>product 2</v>
      </c>
      <c r="I1077" s="5">
        <v>8</v>
      </c>
      <c r="J1077" s="5">
        <v>135.91999999999999</v>
      </c>
    </row>
    <row r="1078" spans="1:10" ht="13.2" x14ac:dyDescent="0.25">
      <c r="A1078" s="3">
        <v>45441</v>
      </c>
      <c r="B1078" s="4" t="s">
        <v>9</v>
      </c>
      <c r="C1078" s="3" t="str">
        <f t="shared" si="179"/>
        <v>cogs</v>
      </c>
      <c r="D1078" s="49">
        <v>8.49</v>
      </c>
      <c r="E1078">
        <f t="shared" si="180"/>
        <v>2024</v>
      </c>
      <c r="F1078">
        <f t="shared" si="181"/>
        <v>29</v>
      </c>
      <c r="G1078">
        <f t="shared" si="182"/>
        <v>5</v>
      </c>
      <c r="H1078" s="4" t="str">
        <f t="shared" si="183"/>
        <v>product 3</v>
      </c>
      <c r="I1078" s="5">
        <v>0</v>
      </c>
      <c r="J1078" s="4">
        <v>0</v>
      </c>
    </row>
    <row r="1079" spans="1:10" ht="13.2" x14ac:dyDescent="0.25">
      <c r="A1079" s="3">
        <v>45441</v>
      </c>
      <c r="B1079" s="4" t="s">
        <v>10</v>
      </c>
      <c r="C1079" s="3" t="str">
        <f t="shared" si="179"/>
        <v>marketing</v>
      </c>
      <c r="D1079" s="50" t="s">
        <v>6</v>
      </c>
      <c r="E1079">
        <f t="shared" si="180"/>
        <v>2024</v>
      </c>
      <c r="F1079">
        <f t="shared" si="181"/>
        <v>29</v>
      </c>
      <c r="G1079">
        <f t="shared" si="182"/>
        <v>5</v>
      </c>
      <c r="H1079" s="4" t="str">
        <f t="shared" si="183"/>
        <v>N/A</v>
      </c>
      <c r="I1079" s="4" t="s">
        <v>6</v>
      </c>
      <c r="J1079" s="5">
        <v>100.10000000000001</v>
      </c>
    </row>
    <row r="1080" spans="1:10" ht="13.2" x14ac:dyDescent="0.25">
      <c r="A1080" s="3">
        <v>45441</v>
      </c>
      <c r="B1080" s="4" t="s">
        <v>11</v>
      </c>
      <c r="C1080" s="3" t="str">
        <f t="shared" si="179"/>
        <v>net sales</v>
      </c>
      <c r="D1080" s="49">
        <v>9.99</v>
      </c>
      <c r="E1080">
        <f t="shared" si="180"/>
        <v>2024</v>
      </c>
      <c r="F1080">
        <f t="shared" si="181"/>
        <v>29</v>
      </c>
      <c r="G1080">
        <f t="shared" si="182"/>
        <v>5</v>
      </c>
      <c r="H1080" s="4" t="str">
        <f t="shared" si="183"/>
        <v>product 1</v>
      </c>
      <c r="I1080" s="5">
        <v>82</v>
      </c>
      <c r="J1080" s="5">
        <v>819.18000000000006</v>
      </c>
    </row>
    <row r="1081" spans="1:10" ht="13.2" x14ac:dyDescent="0.25">
      <c r="A1081" s="3">
        <v>45441</v>
      </c>
      <c r="B1081" s="4" t="s">
        <v>12</v>
      </c>
      <c r="C1081" s="3" t="str">
        <f t="shared" si="179"/>
        <v>net sales</v>
      </c>
      <c r="D1081" s="49">
        <v>24.99</v>
      </c>
      <c r="E1081">
        <f t="shared" si="180"/>
        <v>2024</v>
      </c>
      <c r="F1081">
        <f t="shared" si="181"/>
        <v>29</v>
      </c>
      <c r="G1081">
        <f t="shared" si="182"/>
        <v>5</v>
      </c>
      <c r="H1081" s="4" t="str">
        <f t="shared" si="183"/>
        <v>product 2</v>
      </c>
      <c r="I1081" s="5">
        <v>8</v>
      </c>
      <c r="J1081" s="5">
        <v>199.92</v>
      </c>
    </row>
    <row r="1082" spans="1:10" ht="13.2" x14ac:dyDescent="0.25">
      <c r="A1082" s="3">
        <v>45441</v>
      </c>
      <c r="B1082" s="4" t="s">
        <v>13</v>
      </c>
      <c r="C1082" s="3" t="str">
        <f t="shared" si="179"/>
        <v>net sales</v>
      </c>
      <c r="D1082" s="49">
        <v>12.49</v>
      </c>
      <c r="E1082">
        <f t="shared" si="180"/>
        <v>2024</v>
      </c>
      <c r="F1082">
        <f t="shared" si="181"/>
        <v>29</v>
      </c>
      <c r="G1082">
        <f t="shared" si="182"/>
        <v>5</v>
      </c>
      <c r="H1082" s="4" t="str">
        <f t="shared" si="183"/>
        <v>product 3</v>
      </c>
      <c r="I1082" s="5">
        <v>0</v>
      </c>
      <c r="J1082" s="4">
        <v>0</v>
      </c>
    </row>
    <row r="1083" spans="1:10" ht="13.2" x14ac:dyDescent="0.25">
      <c r="A1083" s="3">
        <v>45442</v>
      </c>
      <c r="B1083" s="4" t="s">
        <v>7</v>
      </c>
      <c r="C1083" s="3" t="str">
        <f t="shared" si="179"/>
        <v>cogs</v>
      </c>
      <c r="D1083" s="49">
        <v>5.99</v>
      </c>
      <c r="E1083">
        <f t="shared" si="180"/>
        <v>2024</v>
      </c>
      <c r="F1083">
        <f t="shared" si="181"/>
        <v>30</v>
      </c>
      <c r="G1083">
        <f t="shared" si="182"/>
        <v>5</v>
      </c>
      <c r="H1083" s="4" t="str">
        <f t="shared" si="183"/>
        <v>product 1</v>
      </c>
      <c r="I1083" s="5">
        <v>47</v>
      </c>
      <c r="J1083" s="5">
        <v>281.53000000000003</v>
      </c>
    </row>
    <row r="1084" spans="1:10" ht="13.2" x14ac:dyDescent="0.25">
      <c r="A1084" s="3">
        <v>45442</v>
      </c>
      <c r="B1084" s="4" t="s">
        <v>8</v>
      </c>
      <c r="C1084" s="3" t="str">
        <f t="shared" si="179"/>
        <v>cogs</v>
      </c>
      <c r="D1084" s="49">
        <v>16.989999999999998</v>
      </c>
      <c r="E1084">
        <f t="shared" si="180"/>
        <v>2024</v>
      </c>
      <c r="F1084">
        <f t="shared" si="181"/>
        <v>30</v>
      </c>
      <c r="G1084">
        <f t="shared" si="182"/>
        <v>5</v>
      </c>
      <c r="H1084" s="4" t="str">
        <f t="shared" si="183"/>
        <v>product 2</v>
      </c>
      <c r="I1084" s="5">
        <v>5</v>
      </c>
      <c r="J1084" s="5">
        <v>84.949999999999989</v>
      </c>
    </row>
    <row r="1085" spans="1:10" ht="13.2" x14ac:dyDescent="0.25">
      <c r="A1085" s="3">
        <v>45442</v>
      </c>
      <c r="B1085" s="4" t="s">
        <v>9</v>
      </c>
      <c r="C1085" s="3" t="str">
        <f t="shared" si="179"/>
        <v>cogs</v>
      </c>
      <c r="D1085" s="49">
        <v>8.49</v>
      </c>
      <c r="E1085">
        <f t="shared" si="180"/>
        <v>2024</v>
      </c>
      <c r="F1085">
        <f t="shared" si="181"/>
        <v>30</v>
      </c>
      <c r="G1085">
        <f t="shared" si="182"/>
        <v>5</v>
      </c>
      <c r="H1085" s="4" t="str">
        <f t="shared" si="183"/>
        <v>product 3</v>
      </c>
      <c r="I1085" s="5">
        <v>44</v>
      </c>
      <c r="J1085" s="5">
        <v>373.56</v>
      </c>
    </row>
    <row r="1086" spans="1:10" ht="13.2" x14ac:dyDescent="0.25">
      <c r="A1086" s="3">
        <v>45442</v>
      </c>
      <c r="B1086" s="4" t="s">
        <v>10</v>
      </c>
      <c r="C1086" s="3" t="str">
        <f t="shared" si="179"/>
        <v>marketing</v>
      </c>
      <c r="D1086" s="50" t="s">
        <v>6</v>
      </c>
      <c r="E1086">
        <f t="shared" si="180"/>
        <v>2024</v>
      </c>
      <c r="F1086">
        <f t="shared" si="181"/>
        <v>30</v>
      </c>
      <c r="G1086">
        <f t="shared" si="182"/>
        <v>5</v>
      </c>
      <c r="H1086" s="4" t="str">
        <f t="shared" si="183"/>
        <v>N/A</v>
      </c>
      <c r="I1086" s="4" t="s">
        <v>6</v>
      </c>
      <c r="J1086" s="5">
        <v>99.91</v>
      </c>
    </row>
    <row r="1087" spans="1:10" ht="13.2" x14ac:dyDescent="0.25">
      <c r="A1087" s="3">
        <v>45442</v>
      </c>
      <c r="B1087" s="4" t="s">
        <v>11</v>
      </c>
      <c r="C1087" s="3" t="str">
        <f t="shared" si="179"/>
        <v>net sales</v>
      </c>
      <c r="D1087" s="49">
        <v>9.99</v>
      </c>
      <c r="E1087">
        <f t="shared" si="180"/>
        <v>2024</v>
      </c>
      <c r="F1087">
        <f t="shared" si="181"/>
        <v>30</v>
      </c>
      <c r="G1087">
        <f t="shared" si="182"/>
        <v>5</v>
      </c>
      <c r="H1087" s="4" t="str">
        <f t="shared" si="183"/>
        <v>product 1</v>
      </c>
      <c r="I1087" s="5">
        <v>47</v>
      </c>
      <c r="J1087" s="5">
        <v>469.53000000000003</v>
      </c>
    </row>
    <row r="1088" spans="1:10" ht="13.2" x14ac:dyDescent="0.25">
      <c r="A1088" s="3">
        <v>45442</v>
      </c>
      <c r="B1088" s="4" t="s">
        <v>12</v>
      </c>
      <c r="C1088" s="3" t="str">
        <f t="shared" si="179"/>
        <v>net sales</v>
      </c>
      <c r="D1088" s="49">
        <v>24.99</v>
      </c>
      <c r="E1088">
        <f t="shared" si="180"/>
        <v>2024</v>
      </c>
      <c r="F1088">
        <f t="shared" si="181"/>
        <v>30</v>
      </c>
      <c r="G1088">
        <f t="shared" si="182"/>
        <v>5</v>
      </c>
      <c r="H1088" s="4" t="str">
        <f t="shared" si="183"/>
        <v>product 2</v>
      </c>
      <c r="I1088" s="5">
        <v>5</v>
      </c>
      <c r="J1088" s="5">
        <v>124.94999999999999</v>
      </c>
    </row>
    <row r="1089" spans="1:10" ht="13.2" x14ac:dyDescent="0.25">
      <c r="A1089" s="3">
        <v>45442</v>
      </c>
      <c r="B1089" s="4" t="s">
        <v>13</v>
      </c>
      <c r="C1089" s="3" t="str">
        <f t="shared" si="179"/>
        <v>net sales</v>
      </c>
      <c r="D1089" s="49">
        <v>12.49</v>
      </c>
      <c r="E1089">
        <f t="shared" si="180"/>
        <v>2024</v>
      </c>
      <c r="F1089">
        <f t="shared" si="181"/>
        <v>30</v>
      </c>
      <c r="G1089">
        <f t="shared" si="182"/>
        <v>5</v>
      </c>
      <c r="H1089" s="4" t="str">
        <f t="shared" si="183"/>
        <v>product 3</v>
      </c>
      <c r="I1089" s="5">
        <v>44</v>
      </c>
      <c r="J1089" s="5">
        <v>549.56000000000006</v>
      </c>
    </row>
    <row r="1090" spans="1:10" ht="13.2" x14ac:dyDescent="0.25">
      <c r="A1090" s="3">
        <v>45443</v>
      </c>
      <c r="B1090" s="4" t="s">
        <v>7</v>
      </c>
      <c r="C1090" s="3" t="str">
        <f t="shared" ref="C1090:C1153" si="184">IFERROR(LEFT(B1090, FIND(":", B1090) -1),B1090)</f>
        <v>cogs</v>
      </c>
      <c r="D1090" s="49">
        <v>5.99</v>
      </c>
      <c r="E1090">
        <f t="shared" ref="E1090:E1153" si="185">YEAR(A1090)</f>
        <v>2024</v>
      </c>
      <c r="F1090">
        <f t="shared" ref="F1090:F1153" si="186">DAY(A1090)</f>
        <v>31</v>
      </c>
      <c r="G1090">
        <f t="shared" ref="G1090:G1153" si="187">MONTH(A1090)</f>
        <v>5</v>
      </c>
      <c r="H1090" s="4" t="str">
        <f t="shared" si="183"/>
        <v>product 1</v>
      </c>
      <c r="I1090" s="5">
        <v>61</v>
      </c>
      <c r="J1090" s="5">
        <v>365.39</v>
      </c>
    </row>
    <row r="1091" spans="1:10" ht="13.2" x14ac:dyDescent="0.25">
      <c r="A1091" s="3">
        <v>45443</v>
      </c>
      <c r="B1091" s="4" t="s">
        <v>8</v>
      </c>
      <c r="C1091" s="3" t="str">
        <f t="shared" si="184"/>
        <v>cogs</v>
      </c>
      <c r="D1091" s="49">
        <v>16.989999999999998</v>
      </c>
      <c r="E1091">
        <f t="shared" si="185"/>
        <v>2024</v>
      </c>
      <c r="F1091">
        <f t="shared" si="186"/>
        <v>31</v>
      </c>
      <c r="G1091">
        <f t="shared" si="187"/>
        <v>5</v>
      </c>
      <c r="H1091" s="4" t="str">
        <f t="shared" ref="H1091:H1154" si="188">IFERROR(RIGHT(B1091, LEN(B1091) - FIND(":", B1091)),"N/A")</f>
        <v>product 2</v>
      </c>
      <c r="I1091" s="5">
        <v>1</v>
      </c>
      <c r="J1091" s="5">
        <v>16.989999999999998</v>
      </c>
    </row>
    <row r="1092" spans="1:10" ht="13.2" x14ac:dyDescent="0.25">
      <c r="A1092" s="3">
        <v>45443</v>
      </c>
      <c r="B1092" s="4" t="s">
        <v>9</v>
      </c>
      <c r="C1092" s="3" t="str">
        <f t="shared" si="184"/>
        <v>cogs</v>
      </c>
      <c r="D1092" s="49">
        <v>8.49</v>
      </c>
      <c r="E1092">
        <f t="shared" si="185"/>
        <v>2024</v>
      </c>
      <c r="F1092">
        <f t="shared" si="186"/>
        <v>31</v>
      </c>
      <c r="G1092">
        <f t="shared" si="187"/>
        <v>5</v>
      </c>
      <c r="H1092" s="4" t="str">
        <f t="shared" si="188"/>
        <v>product 3</v>
      </c>
      <c r="I1092" s="5">
        <v>15</v>
      </c>
      <c r="J1092" s="5">
        <v>127.35000000000001</v>
      </c>
    </row>
    <row r="1093" spans="1:10" ht="13.2" x14ac:dyDescent="0.25">
      <c r="A1093" s="3">
        <v>45443</v>
      </c>
      <c r="B1093" s="4" t="s">
        <v>10</v>
      </c>
      <c r="C1093" s="3" t="str">
        <f t="shared" si="184"/>
        <v>marketing</v>
      </c>
      <c r="D1093" s="50" t="s">
        <v>6</v>
      </c>
      <c r="E1093">
        <f t="shared" si="185"/>
        <v>2024</v>
      </c>
      <c r="F1093">
        <f t="shared" si="186"/>
        <v>31</v>
      </c>
      <c r="G1093">
        <f t="shared" si="187"/>
        <v>5</v>
      </c>
      <c r="H1093" s="4" t="str">
        <f t="shared" si="188"/>
        <v>N/A</v>
      </c>
      <c r="I1093" s="4" t="s">
        <v>6</v>
      </c>
      <c r="J1093" s="5">
        <v>99.98</v>
      </c>
    </row>
    <row r="1094" spans="1:10" ht="13.2" x14ac:dyDescent="0.25">
      <c r="A1094" s="3">
        <v>45443</v>
      </c>
      <c r="B1094" s="4" t="s">
        <v>11</v>
      </c>
      <c r="C1094" s="3" t="str">
        <f t="shared" si="184"/>
        <v>net sales</v>
      </c>
      <c r="D1094" s="49">
        <v>9.99</v>
      </c>
      <c r="E1094">
        <f t="shared" si="185"/>
        <v>2024</v>
      </c>
      <c r="F1094">
        <f t="shared" si="186"/>
        <v>31</v>
      </c>
      <c r="G1094">
        <f t="shared" si="187"/>
        <v>5</v>
      </c>
      <c r="H1094" s="4" t="str">
        <f t="shared" si="188"/>
        <v>product 1</v>
      </c>
      <c r="I1094" s="5">
        <v>61</v>
      </c>
      <c r="J1094" s="5">
        <v>609.39</v>
      </c>
    </row>
    <row r="1095" spans="1:10" ht="13.2" x14ac:dyDescent="0.25">
      <c r="A1095" s="3">
        <v>45443</v>
      </c>
      <c r="B1095" s="4" t="s">
        <v>12</v>
      </c>
      <c r="C1095" s="3" t="str">
        <f t="shared" si="184"/>
        <v>net sales</v>
      </c>
      <c r="D1095" s="49">
        <v>24.99</v>
      </c>
      <c r="E1095">
        <f t="shared" si="185"/>
        <v>2024</v>
      </c>
      <c r="F1095">
        <f t="shared" si="186"/>
        <v>31</v>
      </c>
      <c r="G1095">
        <f t="shared" si="187"/>
        <v>5</v>
      </c>
      <c r="H1095" s="4" t="str">
        <f t="shared" si="188"/>
        <v>product 2</v>
      </c>
      <c r="I1095" s="5">
        <v>1</v>
      </c>
      <c r="J1095" s="5">
        <v>24.99</v>
      </c>
    </row>
    <row r="1096" spans="1:10" ht="13.2" x14ac:dyDescent="0.25">
      <c r="A1096" s="3">
        <v>45443</v>
      </c>
      <c r="B1096" s="4" t="s">
        <v>13</v>
      </c>
      <c r="C1096" s="3" t="str">
        <f t="shared" si="184"/>
        <v>net sales</v>
      </c>
      <c r="D1096" s="49">
        <v>12.49</v>
      </c>
      <c r="E1096">
        <f t="shared" si="185"/>
        <v>2024</v>
      </c>
      <c r="F1096">
        <f t="shared" si="186"/>
        <v>31</v>
      </c>
      <c r="G1096">
        <f t="shared" si="187"/>
        <v>5</v>
      </c>
      <c r="H1096" s="4" t="str">
        <f t="shared" si="188"/>
        <v>product 3</v>
      </c>
      <c r="I1096" s="5">
        <v>15</v>
      </c>
      <c r="J1096" s="5">
        <v>187.35</v>
      </c>
    </row>
    <row r="1097" spans="1:10" ht="13.2" x14ac:dyDescent="0.25">
      <c r="A1097" s="3">
        <v>45444</v>
      </c>
      <c r="B1097" s="4" t="s">
        <v>5</v>
      </c>
      <c r="C1097" s="3" t="str">
        <f t="shared" si="184"/>
        <v>amortization</v>
      </c>
      <c r="D1097" s="50" t="s">
        <v>6</v>
      </c>
      <c r="E1097">
        <f t="shared" si="185"/>
        <v>2024</v>
      </c>
      <c r="F1097">
        <f t="shared" si="186"/>
        <v>1</v>
      </c>
      <c r="G1097">
        <f t="shared" si="187"/>
        <v>6</v>
      </c>
      <c r="H1097" s="4" t="str">
        <f t="shared" si="188"/>
        <v>N/A</v>
      </c>
      <c r="I1097" s="4" t="s">
        <v>6</v>
      </c>
      <c r="J1097" s="5">
        <v>50</v>
      </c>
    </row>
    <row r="1098" spans="1:10" ht="13.2" x14ac:dyDescent="0.25">
      <c r="A1098" s="3">
        <v>45444</v>
      </c>
      <c r="B1098" s="4" t="s">
        <v>7</v>
      </c>
      <c r="C1098" s="3" t="str">
        <f t="shared" si="184"/>
        <v>cogs</v>
      </c>
      <c r="D1098" s="49">
        <v>5.99</v>
      </c>
      <c r="E1098">
        <f t="shared" si="185"/>
        <v>2024</v>
      </c>
      <c r="F1098">
        <f t="shared" si="186"/>
        <v>1</v>
      </c>
      <c r="G1098">
        <f t="shared" si="187"/>
        <v>6</v>
      </c>
      <c r="H1098" s="4" t="str">
        <f t="shared" si="188"/>
        <v>product 1</v>
      </c>
      <c r="I1098" s="5">
        <v>3</v>
      </c>
      <c r="J1098" s="5">
        <v>17.97</v>
      </c>
    </row>
    <row r="1099" spans="1:10" ht="13.2" x14ac:dyDescent="0.25">
      <c r="A1099" s="3">
        <v>45444</v>
      </c>
      <c r="B1099" s="4" t="s">
        <v>8</v>
      </c>
      <c r="C1099" s="3" t="str">
        <f t="shared" si="184"/>
        <v>cogs</v>
      </c>
      <c r="D1099" s="49">
        <v>16.989999999999998</v>
      </c>
      <c r="E1099">
        <f t="shared" si="185"/>
        <v>2024</v>
      </c>
      <c r="F1099">
        <f t="shared" si="186"/>
        <v>1</v>
      </c>
      <c r="G1099">
        <f t="shared" si="187"/>
        <v>6</v>
      </c>
      <c r="H1099" s="4" t="str">
        <f t="shared" si="188"/>
        <v>product 2</v>
      </c>
      <c r="I1099" s="5">
        <v>0</v>
      </c>
      <c r="J1099" s="4">
        <v>0</v>
      </c>
    </row>
    <row r="1100" spans="1:10" ht="13.2" x14ac:dyDescent="0.25">
      <c r="A1100" s="3">
        <v>45444</v>
      </c>
      <c r="B1100" s="4" t="s">
        <v>9</v>
      </c>
      <c r="C1100" s="3" t="str">
        <f t="shared" si="184"/>
        <v>cogs</v>
      </c>
      <c r="D1100" s="49">
        <v>8.49</v>
      </c>
      <c r="E1100">
        <f t="shared" si="185"/>
        <v>2024</v>
      </c>
      <c r="F1100">
        <f t="shared" si="186"/>
        <v>1</v>
      </c>
      <c r="G1100">
        <f t="shared" si="187"/>
        <v>6</v>
      </c>
      <c r="H1100" s="4" t="str">
        <f t="shared" si="188"/>
        <v>product 3</v>
      </c>
      <c r="I1100" s="5">
        <v>63</v>
      </c>
      <c r="J1100" s="5">
        <v>534.87</v>
      </c>
    </row>
    <row r="1101" spans="1:10" ht="13.2" x14ac:dyDescent="0.25">
      <c r="A1101" s="3">
        <v>45444</v>
      </c>
      <c r="B1101" s="4" t="s">
        <v>10</v>
      </c>
      <c r="C1101" s="3" t="str">
        <f t="shared" si="184"/>
        <v>marketing</v>
      </c>
      <c r="D1101" s="50" t="s">
        <v>6</v>
      </c>
      <c r="E1101">
        <f t="shared" si="185"/>
        <v>2024</v>
      </c>
      <c r="F1101">
        <f t="shared" si="186"/>
        <v>1</v>
      </c>
      <c r="G1101">
        <f t="shared" si="187"/>
        <v>6</v>
      </c>
      <c r="H1101" s="4" t="str">
        <f t="shared" si="188"/>
        <v>N/A</v>
      </c>
      <c r="I1101" s="4" t="s">
        <v>6</v>
      </c>
      <c r="J1101" s="5">
        <v>100.07000000000001</v>
      </c>
    </row>
    <row r="1102" spans="1:10" ht="13.2" x14ac:dyDescent="0.25">
      <c r="A1102" s="3">
        <v>45444</v>
      </c>
      <c r="B1102" s="4" t="s">
        <v>11</v>
      </c>
      <c r="C1102" s="3" t="str">
        <f t="shared" si="184"/>
        <v>net sales</v>
      </c>
      <c r="D1102" s="49">
        <v>9.99</v>
      </c>
      <c r="E1102">
        <f t="shared" si="185"/>
        <v>2024</v>
      </c>
      <c r="F1102">
        <f t="shared" si="186"/>
        <v>1</v>
      </c>
      <c r="G1102">
        <f t="shared" si="187"/>
        <v>6</v>
      </c>
      <c r="H1102" s="4" t="str">
        <f t="shared" si="188"/>
        <v>product 1</v>
      </c>
      <c r="I1102" s="5">
        <v>3</v>
      </c>
      <c r="J1102" s="5">
        <v>29.97</v>
      </c>
    </row>
    <row r="1103" spans="1:10" ht="13.2" x14ac:dyDescent="0.25">
      <c r="A1103" s="3">
        <v>45444</v>
      </c>
      <c r="B1103" s="4" t="s">
        <v>12</v>
      </c>
      <c r="C1103" s="3" t="str">
        <f t="shared" si="184"/>
        <v>net sales</v>
      </c>
      <c r="D1103" s="49">
        <v>24.99</v>
      </c>
      <c r="E1103">
        <f t="shared" si="185"/>
        <v>2024</v>
      </c>
      <c r="F1103">
        <f t="shared" si="186"/>
        <v>1</v>
      </c>
      <c r="G1103">
        <f t="shared" si="187"/>
        <v>6</v>
      </c>
      <c r="H1103" s="4" t="str">
        <f t="shared" si="188"/>
        <v>product 2</v>
      </c>
      <c r="I1103" s="5">
        <v>0</v>
      </c>
      <c r="J1103" s="4">
        <v>0</v>
      </c>
    </row>
    <row r="1104" spans="1:10" ht="13.2" x14ac:dyDescent="0.25">
      <c r="A1104" s="3">
        <v>45444</v>
      </c>
      <c r="B1104" s="4" t="s">
        <v>13</v>
      </c>
      <c r="C1104" s="3" t="str">
        <f t="shared" si="184"/>
        <v>net sales</v>
      </c>
      <c r="D1104" s="49">
        <v>12.49</v>
      </c>
      <c r="E1104">
        <f t="shared" si="185"/>
        <v>2024</v>
      </c>
      <c r="F1104">
        <f t="shared" si="186"/>
        <v>1</v>
      </c>
      <c r="G1104">
        <f t="shared" si="187"/>
        <v>6</v>
      </c>
      <c r="H1104" s="4" t="str">
        <f t="shared" si="188"/>
        <v>product 3</v>
      </c>
      <c r="I1104" s="5">
        <v>63</v>
      </c>
      <c r="J1104" s="5">
        <v>786.87</v>
      </c>
    </row>
    <row r="1105" spans="1:10" ht="13.2" x14ac:dyDescent="0.25">
      <c r="A1105" s="3">
        <v>45444</v>
      </c>
      <c r="B1105" s="4" t="s">
        <v>14</v>
      </c>
      <c r="C1105" s="3" t="str">
        <f t="shared" si="184"/>
        <v>overhead</v>
      </c>
      <c r="D1105" s="50" t="s">
        <v>6</v>
      </c>
      <c r="E1105">
        <f t="shared" si="185"/>
        <v>2024</v>
      </c>
      <c r="F1105">
        <f t="shared" si="186"/>
        <v>1</v>
      </c>
      <c r="G1105">
        <f t="shared" si="187"/>
        <v>6</v>
      </c>
      <c r="H1105" s="4" t="str">
        <f t="shared" si="188"/>
        <v>N/A</v>
      </c>
      <c r="I1105" s="4" t="s">
        <v>6</v>
      </c>
      <c r="J1105" s="5">
        <v>2000</v>
      </c>
    </row>
    <row r="1106" spans="1:10" ht="13.2" x14ac:dyDescent="0.25">
      <c r="A1106" s="3">
        <v>45445</v>
      </c>
      <c r="B1106" s="4" t="s">
        <v>7</v>
      </c>
      <c r="C1106" s="3" t="str">
        <f t="shared" si="184"/>
        <v>cogs</v>
      </c>
      <c r="D1106" s="49">
        <v>5.99</v>
      </c>
      <c r="E1106">
        <f t="shared" si="185"/>
        <v>2024</v>
      </c>
      <c r="F1106">
        <f t="shared" si="186"/>
        <v>2</v>
      </c>
      <c r="G1106">
        <f t="shared" si="187"/>
        <v>6</v>
      </c>
      <c r="H1106" s="4" t="str">
        <f t="shared" si="188"/>
        <v>product 1</v>
      </c>
      <c r="I1106" s="5">
        <v>88</v>
      </c>
      <c r="J1106" s="5">
        <v>527.12</v>
      </c>
    </row>
    <row r="1107" spans="1:10" ht="13.2" x14ac:dyDescent="0.25">
      <c r="A1107" s="3">
        <v>45445</v>
      </c>
      <c r="B1107" s="4" t="s">
        <v>8</v>
      </c>
      <c r="C1107" s="3" t="str">
        <f t="shared" si="184"/>
        <v>cogs</v>
      </c>
      <c r="D1107" s="49">
        <v>16.989999999999998</v>
      </c>
      <c r="E1107">
        <f t="shared" si="185"/>
        <v>2024</v>
      </c>
      <c r="F1107">
        <f t="shared" si="186"/>
        <v>2</v>
      </c>
      <c r="G1107">
        <f t="shared" si="187"/>
        <v>6</v>
      </c>
      <c r="H1107" s="4" t="str">
        <f t="shared" si="188"/>
        <v>product 2</v>
      </c>
      <c r="I1107" s="5">
        <v>3</v>
      </c>
      <c r="J1107" s="5">
        <v>50.97</v>
      </c>
    </row>
    <row r="1108" spans="1:10" ht="13.2" x14ac:dyDescent="0.25">
      <c r="A1108" s="3">
        <v>45445</v>
      </c>
      <c r="B1108" s="4" t="s">
        <v>9</v>
      </c>
      <c r="C1108" s="3" t="str">
        <f t="shared" si="184"/>
        <v>cogs</v>
      </c>
      <c r="D1108" s="49">
        <v>8.49</v>
      </c>
      <c r="E1108">
        <f t="shared" si="185"/>
        <v>2024</v>
      </c>
      <c r="F1108">
        <f t="shared" si="186"/>
        <v>2</v>
      </c>
      <c r="G1108">
        <f t="shared" si="187"/>
        <v>6</v>
      </c>
      <c r="H1108" s="4" t="str">
        <f t="shared" si="188"/>
        <v>product 3</v>
      </c>
      <c r="I1108" s="5">
        <v>144</v>
      </c>
      <c r="J1108" s="5">
        <v>1222.56</v>
      </c>
    </row>
    <row r="1109" spans="1:10" ht="13.2" x14ac:dyDescent="0.25">
      <c r="A1109" s="3">
        <v>45445</v>
      </c>
      <c r="B1109" s="4" t="s">
        <v>10</v>
      </c>
      <c r="C1109" s="3" t="str">
        <f t="shared" si="184"/>
        <v>marketing</v>
      </c>
      <c r="D1109" s="50" t="s">
        <v>6</v>
      </c>
      <c r="E1109">
        <f t="shared" si="185"/>
        <v>2024</v>
      </c>
      <c r="F1109">
        <f t="shared" si="186"/>
        <v>2</v>
      </c>
      <c r="G1109">
        <f t="shared" si="187"/>
        <v>6</v>
      </c>
      <c r="H1109" s="4" t="str">
        <f t="shared" si="188"/>
        <v>N/A</v>
      </c>
      <c r="I1109" s="4" t="s">
        <v>6</v>
      </c>
      <c r="J1109" s="5">
        <v>100.04</v>
      </c>
    </row>
    <row r="1110" spans="1:10" ht="13.2" x14ac:dyDescent="0.25">
      <c r="A1110" s="3">
        <v>45445</v>
      </c>
      <c r="B1110" s="4" t="s">
        <v>11</v>
      </c>
      <c r="C1110" s="3" t="str">
        <f t="shared" si="184"/>
        <v>net sales</v>
      </c>
      <c r="D1110" s="49">
        <v>9.99</v>
      </c>
      <c r="E1110">
        <f t="shared" si="185"/>
        <v>2024</v>
      </c>
      <c r="F1110">
        <f t="shared" si="186"/>
        <v>2</v>
      </c>
      <c r="G1110">
        <f t="shared" si="187"/>
        <v>6</v>
      </c>
      <c r="H1110" s="4" t="str">
        <f t="shared" si="188"/>
        <v>product 1</v>
      </c>
      <c r="I1110" s="5">
        <v>88</v>
      </c>
      <c r="J1110" s="5">
        <v>879.12</v>
      </c>
    </row>
    <row r="1111" spans="1:10" ht="13.2" x14ac:dyDescent="0.25">
      <c r="A1111" s="3">
        <v>45445</v>
      </c>
      <c r="B1111" s="4" t="s">
        <v>12</v>
      </c>
      <c r="C1111" s="3" t="str">
        <f t="shared" si="184"/>
        <v>net sales</v>
      </c>
      <c r="D1111" s="49">
        <v>24.99</v>
      </c>
      <c r="E1111">
        <f t="shared" si="185"/>
        <v>2024</v>
      </c>
      <c r="F1111">
        <f t="shared" si="186"/>
        <v>2</v>
      </c>
      <c r="G1111">
        <f t="shared" si="187"/>
        <v>6</v>
      </c>
      <c r="H1111" s="4" t="str">
        <f t="shared" si="188"/>
        <v>product 2</v>
      </c>
      <c r="I1111" s="5">
        <v>3</v>
      </c>
      <c r="J1111" s="5">
        <v>74.97</v>
      </c>
    </row>
    <row r="1112" spans="1:10" ht="13.2" x14ac:dyDescent="0.25">
      <c r="A1112" s="3">
        <v>45445</v>
      </c>
      <c r="B1112" s="4" t="s">
        <v>13</v>
      </c>
      <c r="C1112" s="3" t="str">
        <f t="shared" si="184"/>
        <v>net sales</v>
      </c>
      <c r="D1112" s="49">
        <v>12.49</v>
      </c>
      <c r="E1112">
        <f t="shared" si="185"/>
        <v>2024</v>
      </c>
      <c r="F1112">
        <f t="shared" si="186"/>
        <v>2</v>
      </c>
      <c r="G1112">
        <f t="shared" si="187"/>
        <v>6</v>
      </c>
      <c r="H1112" s="4" t="str">
        <f t="shared" si="188"/>
        <v>product 3</v>
      </c>
      <c r="I1112" s="5">
        <v>144</v>
      </c>
      <c r="J1112" s="5">
        <v>1798.56</v>
      </c>
    </row>
    <row r="1113" spans="1:10" ht="13.2" x14ac:dyDescent="0.25">
      <c r="A1113" s="3">
        <v>45446</v>
      </c>
      <c r="B1113" s="4" t="s">
        <v>7</v>
      </c>
      <c r="C1113" s="3" t="str">
        <f t="shared" si="184"/>
        <v>cogs</v>
      </c>
      <c r="D1113" s="49">
        <v>5.99</v>
      </c>
      <c r="E1113">
        <f t="shared" si="185"/>
        <v>2024</v>
      </c>
      <c r="F1113">
        <f t="shared" si="186"/>
        <v>3</v>
      </c>
      <c r="G1113">
        <f t="shared" si="187"/>
        <v>6</v>
      </c>
      <c r="H1113" s="4" t="str">
        <f t="shared" si="188"/>
        <v>product 1</v>
      </c>
      <c r="I1113" s="5">
        <v>12</v>
      </c>
      <c r="J1113" s="5">
        <v>71.88</v>
      </c>
    </row>
    <row r="1114" spans="1:10" ht="13.2" x14ac:dyDescent="0.25">
      <c r="A1114" s="3">
        <v>45446</v>
      </c>
      <c r="B1114" s="4" t="s">
        <v>8</v>
      </c>
      <c r="C1114" s="3" t="str">
        <f t="shared" si="184"/>
        <v>cogs</v>
      </c>
      <c r="D1114" s="49">
        <v>16.989999999999998</v>
      </c>
      <c r="E1114">
        <f t="shared" si="185"/>
        <v>2024</v>
      </c>
      <c r="F1114">
        <f t="shared" si="186"/>
        <v>3</v>
      </c>
      <c r="G1114">
        <f t="shared" si="187"/>
        <v>6</v>
      </c>
      <c r="H1114" s="4" t="str">
        <f t="shared" si="188"/>
        <v>product 2</v>
      </c>
      <c r="I1114" s="5">
        <v>8</v>
      </c>
      <c r="J1114" s="5">
        <v>135.91999999999999</v>
      </c>
    </row>
    <row r="1115" spans="1:10" ht="13.2" x14ac:dyDescent="0.25">
      <c r="A1115" s="3">
        <v>45446</v>
      </c>
      <c r="B1115" s="4" t="s">
        <v>9</v>
      </c>
      <c r="C1115" s="3" t="str">
        <f t="shared" si="184"/>
        <v>cogs</v>
      </c>
      <c r="D1115" s="49">
        <v>8.49</v>
      </c>
      <c r="E1115">
        <f t="shared" si="185"/>
        <v>2024</v>
      </c>
      <c r="F1115">
        <f t="shared" si="186"/>
        <v>3</v>
      </c>
      <c r="G1115">
        <f t="shared" si="187"/>
        <v>6</v>
      </c>
      <c r="H1115" s="4" t="str">
        <f t="shared" si="188"/>
        <v>product 3</v>
      </c>
      <c r="I1115" s="5">
        <v>0</v>
      </c>
      <c r="J1115" s="4">
        <v>0</v>
      </c>
    </row>
    <row r="1116" spans="1:10" ht="13.2" x14ac:dyDescent="0.25">
      <c r="A1116" s="3">
        <v>45446</v>
      </c>
      <c r="B1116" s="4" t="s">
        <v>10</v>
      </c>
      <c r="C1116" s="3" t="str">
        <f t="shared" si="184"/>
        <v>marketing</v>
      </c>
      <c r="D1116" s="50" t="s">
        <v>6</v>
      </c>
      <c r="E1116">
        <f t="shared" si="185"/>
        <v>2024</v>
      </c>
      <c r="F1116">
        <f t="shared" si="186"/>
        <v>3</v>
      </c>
      <c r="G1116">
        <f t="shared" si="187"/>
        <v>6</v>
      </c>
      <c r="H1116" s="4" t="str">
        <f t="shared" si="188"/>
        <v>N/A</v>
      </c>
      <c r="I1116" s="4" t="s">
        <v>6</v>
      </c>
      <c r="J1116" s="5">
        <v>100.03</v>
      </c>
    </row>
    <row r="1117" spans="1:10" ht="13.2" x14ac:dyDescent="0.25">
      <c r="A1117" s="3">
        <v>45446</v>
      </c>
      <c r="B1117" s="4" t="s">
        <v>11</v>
      </c>
      <c r="C1117" s="3" t="str">
        <f t="shared" si="184"/>
        <v>net sales</v>
      </c>
      <c r="D1117" s="49">
        <v>9.99</v>
      </c>
      <c r="E1117">
        <f t="shared" si="185"/>
        <v>2024</v>
      </c>
      <c r="F1117">
        <f t="shared" si="186"/>
        <v>3</v>
      </c>
      <c r="G1117">
        <f t="shared" si="187"/>
        <v>6</v>
      </c>
      <c r="H1117" s="4" t="str">
        <f t="shared" si="188"/>
        <v>product 1</v>
      </c>
      <c r="I1117" s="5">
        <v>12</v>
      </c>
      <c r="J1117" s="5">
        <v>119.88</v>
      </c>
    </row>
    <row r="1118" spans="1:10" ht="13.2" x14ac:dyDescent="0.25">
      <c r="A1118" s="3">
        <v>45446</v>
      </c>
      <c r="B1118" s="4" t="s">
        <v>12</v>
      </c>
      <c r="C1118" s="3" t="str">
        <f t="shared" si="184"/>
        <v>net sales</v>
      </c>
      <c r="D1118" s="49">
        <v>24.99</v>
      </c>
      <c r="E1118">
        <f t="shared" si="185"/>
        <v>2024</v>
      </c>
      <c r="F1118">
        <f t="shared" si="186"/>
        <v>3</v>
      </c>
      <c r="G1118">
        <f t="shared" si="187"/>
        <v>6</v>
      </c>
      <c r="H1118" s="4" t="str">
        <f t="shared" si="188"/>
        <v>product 2</v>
      </c>
      <c r="I1118" s="5">
        <v>8</v>
      </c>
      <c r="J1118" s="5">
        <v>199.92</v>
      </c>
    </row>
    <row r="1119" spans="1:10" ht="13.2" x14ac:dyDescent="0.25">
      <c r="A1119" s="3">
        <v>45446</v>
      </c>
      <c r="B1119" s="4" t="s">
        <v>13</v>
      </c>
      <c r="C1119" s="3" t="str">
        <f t="shared" si="184"/>
        <v>net sales</v>
      </c>
      <c r="D1119" s="49">
        <v>12.49</v>
      </c>
      <c r="E1119">
        <f t="shared" si="185"/>
        <v>2024</v>
      </c>
      <c r="F1119">
        <f t="shared" si="186"/>
        <v>3</v>
      </c>
      <c r="G1119">
        <f t="shared" si="187"/>
        <v>6</v>
      </c>
      <c r="H1119" s="4" t="str">
        <f t="shared" si="188"/>
        <v>product 3</v>
      </c>
      <c r="I1119" s="5">
        <v>0</v>
      </c>
      <c r="J1119" s="4">
        <v>0</v>
      </c>
    </row>
    <row r="1120" spans="1:10" ht="13.2" x14ac:dyDescent="0.25">
      <c r="A1120" s="3">
        <v>45447</v>
      </c>
      <c r="B1120" s="4" t="s">
        <v>7</v>
      </c>
      <c r="C1120" s="3" t="str">
        <f t="shared" si="184"/>
        <v>cogs</v>
      </c>
      <c r="D1120" s="49">
        <v>5.99</v>
      </c>
      <c r="E1120">
        <f t="shared" si="185"/>
        <v>2024</v>
      </c>
      <c r="F1120">
        <f t="shared" si="186"/>
        <v>4</v>
      </c>
      <c r="G1120">
        <f t="shared" si="187"/>
        <v>6</v>
      </c>
      <c r="H1120" s="4" t="str">
        <f t="shared" si="188"/>
        <v>product 1</v>
      </c>
      <c r="I1120" s="5">
        <v>3</v>
      </c>
      <c r="J1120" s="5">
        <v>17.97</v>
      </c>
    </row>
    <row r="1121" spans="1:10" ht="13.2" x14ac:dyDescent="0.25">
      <c r="A1121" s="3">
        <v>45447</v>
      </c>
      <c r="B1121" s="4" t="s">
        <v>8</v>
      </c>
      <c r="C1121" s="3" t="str">
        <f t="shared" si="184"/>
        <v>cogs</v>
      </c>
      <c r="D1121" s="49">
        <v>16.989999999999998</v>
      </c>
      <c r="E1121">
        <f t="shared" si="185"/>
        <v>2024</v>
      </c>
      <c r="F1121">
        <f t="shared" si="186"/>
        <v>4</v>
      </c>
      <c r="G1121">
        <f t="shared" si="187"/>
        <v>6</v>
      </c>
      <c r="H1121" s="4" t="str">
        <f t="shared" si="188"/>
        <v>product 2</v>
      </c>
      <c r="I1121" s="5">
        <v>7</v>
      </c>
      <c r="J1121" s="5">
        <v>118.92999999999999</v>
      </c>
    </row>
    <row r="1122" spans="1:10" ht="13.2" x14ac:dyDescent="0.25">
      <c r="A1122" s="3">
        <v>45447</v>
      </c>
      <c r="B1122" s="4" t="s">
        <v>9</v>
      </c>
      <c r="C1122" s="3" t="str">
        <f t="shared" si="184"/>
        <v>cogs</v>
      </c>
      <c r="D1122" s="49">
        <v>8.49</v>
      </c>
      <c r="E1122">
        <f t="shared" si="185"/>
        <v>2024</v>
      </c>
      <c r="F1122">
        <f t="shared" si="186"/>
        <v>4</v>
      </c>
      <c r="G1122">
        <f t="shared" si="187"/>
        <v>6</v>
      </c>
      <c r="H1122" s="4" t="str">
        <f t="shared" si="188"/>
        <v>product 3</v>
      </c>
      <c r="I1122" s="5">
        <v>12</v>
      </c>
      <c r="J1122" s="5">
        <v>101.88</v>
      </c>
    </row>
    <row r="1123" spans="1:10" ht="13.2" x14ac:dyDescent="0.25">
      <c r="A1123" s="3">
        <v>45447</v>
      </c>
      <c r="B1123" s="4" t="s">
        <v>10</v>
      </c>
      <c r="C1123" s="3" t="str">
        <f t="shared" si="184"/>
        <v>marketing</v>
      </c>
      <c r="D1123" s="50" t="s">
        <v>6</v>
      </c>
      <c r="E1123">
        <f t="shared" si="185"/>
        <v>2024</v>
      </c>
      <c r="F1123">
        <f t="shared" si="186"/>
        <v>4</v>
      </c>
      <c r="G1123">
        <f t="shared" si="187"/>
        <v>6</v>
      </c>
      <c r="H1123" s="4" t="str">
        <f t="shared" si="188"/>
        <v>N/A</v>
      </c>
      <c r="I1123" s="4" t="s">
        <v>6</v>
      </c>
      <c r="J1123" s="5">
        <v>100.02</v>
      </c>
    </row>
    <row r="1124" spans="1:10" ht="13.2" x14ac:dyDescent="0.25">
      <c r="A1124" s="3">
        <v>45447</v>
      </c>
      <c r="B1124" s="4" t="s">
        <v>11</v>
      </c>
      <c r="C1124" s="3" t="str">
        <f t="shared" si="184"/>
        <v>net sales</v>
      </c>
      <c r="D1124" s="49">
        <v>9.99</v>
      </c>
      <c r="E1124">
        <f t="shared" si="185"/>
        <v>2024</v>
      </c>
      <c r="F1124">
        <f t="shared" si="186"/>
        <v>4</v>
      </c>
      <c r="G1124">
        <f t="shared" si="187"/>
        <v>6</v>
      </c>
      <c r="H1124" s="4" t="str">
        <f t="shared" si="188"/>
        <v>product 1</v>
      </c>
      <c r="I1124" s="5">
        <v>3</v>
      </c>
      <c r="J1124" s="5">
        <v>29.97</v>
      </c>
    </row>
    <row r="1125" spans="1:10" ht="13.2" x14ac:dyDescent="0.25">
      <c r="A1125" s="3">
        <v>45447</v>
      </c>
      <c r="B1125" s="4" t="s">
        <v>12</v>
      </c>
      <c r="C1125" s="3" t="str">
        <f t="shared" si="184"/>
        <v>net sales</v>
      </c>
      <c r="D1125" s="49">
        <v>24.99</v>
      </c>
      <c r="E1125">
        <f t="shared" si="185"/>
        <v>2024</v>
      </c>
      <c r="F1125">
        <f t="shared" si="186"/>
        <v>4</v>
      </c>
      <c r="G1125">
        <f t="shared" si="187"/>
        <v>6</v>
      </c>
      <c r="H1125" s="4" t="str">
        <f t="shared" si="188"/>
        <v>product 2</v>
      </c>
      <c r="I1125" s="5">
        <v>7</v>
      </c>
      <c r="J1125" s="5">
        <v>174.92999999999998</v>
      </c>
    </row>
    <row r="1126" spans="1:10" ht="13.2" x14ac:dyDescent="0.25">
      <c r="A1126" s="3">
        <v>45447</v>
      </c>
      <c r="B1126" s="4" t="s">
        <v>13</v>
      </c>
      <c r="C1126" s="3" t="str">
        <f t="shared" si="184"/>
        <v>net sales</v>
      </c>
      <c r="D1126" s="49">
        <v>12.49</v>
      </c>
      <c r="E1126">
        <f t="shared" si="185"/>
        <v>2024</v>
      </c>
      <c r="F1126">
        <f t="shared" si="186"/>
        <v>4</v>
      </c>
      <c r="G1126">
        <f t="shared" si="187"/>
        <v>6</v>
      </c>
      <c r="H1126" s="4" t="str">
        <f t="shared" si="188"/>
        <v>product 3</v>
      </c>
      <c r="I1126" s="5">
        <v>12</v>
      </c>
      <c r="J1126" s="5">
        <v>149.88</v>
      </c>
    </row>
    <row r="1127" spans="1:10" ht="13.2" x14ac:dyDescent="0.25">
      <c r="A1127" s="3">
        <v>45448</v>
      </c>
      <c r="B1127" s="4" t="s">
        <v>7</v>
      </c>
      <c r="C1127" s="3" t="str">
        <f t="shared" si="184"/>
        <v>cogs</v>
      </c>
      <c r="D1127" s="49">
        <v>5.99</v>
      </c>
      <c r="E1127">
        <f t="shared" si="185"/>
        <v>2024</v>
      </c>
      <c r="F1127">
        <f t="shared" si="186"/>
        <v>5</v>
      </c>
      <c r="G1127">
        <f t="shared" si="187"/>
        <v>6</v>
      </c>
      <c r="H1127" s="4" t="str">
        <f t="shared" si="188"/>
        <v>product 1</v>
      </c>
      <c r="I1127" s="5">
        <v>60</v>
      </c>
      <c r="J1127" s="5">
        <v>359.40000000000003</v>
      </c>
    </row>
    <row r="1128" spans="1:10" ht="13.2" x14ac:dyDescent="0.25">
      <c r="A1128" s="3">
        <v>45448</v>
      </c>
      <c r="B1128" s="4" t="s">
        <v>8</v>
      </c>
      <c r="C1128" s="3" t="str">
        <f t="shared" si="184"/>
        <v>cogs</v>
      </c>
      <c r="D1128" s="49">
        <v>16.989999999999998</v>
      </c>
      <c r="E1128">
        <f t="shared" si="185"/>
        <v>2024</v>
      </c>
      <c r="F1128">
        <f t="shared" si="186"/>
        <v>5</v>
      </c>
      <c r="G1128">
        <f t="shared" si="187"/>
        <v>6</v>
      </c>
      <c r="H1128" s="4" t="str">
        <f t="shared" si="188"/>
        <v>product 2</v>
      </c>
      <c r="I1128" s="5">
        <v>5</v>
      </c>
      <c r="J1128" s="5">
        <v>84.949999999999989</v>
      </c>
    </row>
    <row r="1129" spans="1:10" ht="13.2" x14ac:dyDescent="0.25">
      <c r="A1129" s="3">
        <v>45448</v>
      </c>
      <c r="B1129" s="4" t="s">
        <v>9</v>
      </c>
      <c r="C1129" s="3" t="str">
        <f t="shared" si="184"/>
        <v>cogs</v>
      </c>
      <c r="D1129" s="49">
        <v>8.49</v>
      </c>
      <c r="E1129">
        <f t="shared" si="185"/>
        <v>2024</v>
      </c>
      <c r="F1129">
        <f t="shared" si="186"/>
        <v>5</v>
      </c>
      <c r="G1129">
        <f t="shared" si="187"/>
        <v>6</v>
      </c>
      <c r="H1129" s="4" t="str">
        <f t="shared" si="188"/>
        <v>product 3</v>
      </c>
      <c r="I1129" s="5">
        <v>169</v>
      </c>
      <c r="J1129" s="5">
        <v>1434.81</v>
      </c>
    </row>
    <row r="1130" spans="1:10" ht="13.2" x14ac:dyDescent="0.25">
      <c r="A1130" s="3">
        <v>45448</v>
      </c>
      <c r="B1130" s="4" t="s">
        <v>10</v>
      </c>
      <c r="C1130" s="3" t="str">
        <f t="shared" si="184"/>
        <v>marketing</v>
      </c>
      <c r="D1130" s="50" t="s">
        <v>6</v>
      </c>
      <c r="E1130">
        <f t="shared" si="185"/>
        <v>2024</v>
      </c>
      <c r="F1130">
        <f t="shared" si="186"/>
        <v>5</v>
      </c>
      <c r="G1130">
        <f t="shared" si="187"/>
        <v>6</v>
      </c>
      <c r="H1130" s="4" t="str">
        <f t="shared" si="188"/>
        <v>N/A</v>
      </c>
      <c r="I1130" s="4" t="s">
        <v>6</v>
      </c>
      <c r="J1130" s="5">
        <v>100.09</v>
      </c>
    </row>
    <row r="1131" spans="1:10" ht="13.2" x14ac:dyDescent="0.25">
      <c r="A1131" s="3">
        <v>45448</v>
      </c>
      <c r="B1131" s="4" t="s">
        <v>11</v>
      </c>
      <c r="C1131" s="3" t="str">
        <f t="shared" si="184"/>
        <v>net sales</v>
      </c>
      <c r="D1131" s="49">
        <v>9.99</v>
      </c>
      <c r="E1131">
        <f t="shared" si="185"/>
        <v>2024</v>
      </c>
      <c r="F1131">
        <f t="shared" si="186"/>
        <v>5</v>
      </c>
      <c r="G1131">
        <f t="shared" si="187"/>
        <v>6</v>
      </c>
      <c r="H1131" s="4" t="str">
        <f t="shared" si="188"/>
        <v>product 1</v>
      </c>
      <c r="I1131" s="5">
        <v>60</v>
      </c>
      <c r="J1131" s="5">
        <v>599.4</v>
      </c>
    </row>
    <row r="1132" spans="1:10" ht="13.2" x14ac:dyDescent="0.25">
      <c r="A1132" s="3">
        <v>45448</v>
      </c>
      <c r="B1132" s="4" t="s">
        <v>12</v>
      </c>
      <c r="C1132" s="3" t="str">
        <f t="shared" si="184"/>
        <v>net sales</v>
      </c>
      <c r="D1132" s="49">
        <v>24.99</v>
      </c>
      <c r="E1132">
        <f t="shared" si="185"/>
        <v>2024</v>
      </c>
      <c r="F1132">
        <f t="shared" si="186"/>
        <v>5</v>
      </c>
      <c r="G1132">
        <f t="shared" si="187"/>
        <v>6</v>
      </c>
      <c r="H1132" s="4" t="str">
        <f t="shared" si="188"/>
        <v>product 2</v>
      </c>
      <c r="I1132" s="5">
        <v>5</v>
      </c>
      <c r="J1132" s="5">
        <v>124.94999999999999</v>
      </c>
    </row>
    <row r="1133" spans="1:10" ht="13.2" x14ac:dyDescent="0.25">
      <c r="A1133" s="3">
        <v>45448</v>
      </c>
      <c r="B1133" s="4" t="s">
        <v>13</v>
      </c>
      <c r="C1133" s="3" t="str">
        <f t="shared" si="184"/>
        <v>net sales</v>
      </c>
      <c r="D1133" s="49">
        <v>12.49</v>
      </c>
      <c r="E1133">
        <f t="shared" si="185"/>
        <v>2024</v>
      </c>
      <c r="F1133">
        <f t="shared" si="186"/>
        <v>5</v>
      </c>
      <c r="G1133">
        <f t="shared" si="187"/>
        <v>6</v>
      </c>
      <c r="H1133" s="4" t="str">
        <f t="shared" si="188"/>
        <v>product 3</v>
      </c>
      <c r="I1133" s="5">
        <v>169</v>
      </c>
      <c r="J1133" s="5">
        <v>2110.81</v>
      </c>
    </row>
    <row r="1134" spans="1:10" ht="13.2" x14ac:dyDescent="0.25">
      <c r="A1134" s="3">
        <v>45449</v>
      </c>
      <c r="B1134" s="4" t="s">
        <v>7</v>
      </c>
      <c r="C1134" s="3" t="str">
        <f t="shared" si="184"/>
        <v>cogs</v>
      </c>
      <c r="D1134" s="49">
        <v>5.99</v>
      </c>
      <c r="E1134">
        <f t="shared" si="185"/>
        <v>2024</v>
      </c>
      <c r="F1134">
        <f t="shared" si="186"/>
        <v>6</v>
      </c>
      <c r="G1134">
        <f t="shared" si="187"/>
        <v>6</v>
      </c>
      <c r="H1134" s="4" t="str">
        <f t="shared" si="188"/>
        <v>product 1</v>
      </c>
      <c r="I1134" s="5">
        <v>89</v>
      </c>
      <c r="J1134" s="5">
        <v>533.11</v>
      </c>
    </row>
    <row r="1135" spans="1:10" ht="13.2" x14ac:dyDescent="0.25">
      <c r="A1135" s="3">
        <v>45449</v>
      </c>
      <c r="B1135" s="4" t="s">
        <v>8</v>
      </c>
      <c r="C1135" s="3" t="str">
        <f t="shared" si="184"/>
        <v>cogs</v>
      </c>
      <c r="D1135" s="49">
        <v>16.989999999999998</v>
      </c>
      <c r="E1135">
        <f t="shared" si="185"/>
        <v>2024</v>
      </c>
      <c r="F1135">
        <f t="shared" si="186"/>
        <v>6</v>
      </c>
      <c r="G1135">
        <f t="shared" si="187"/>
        <v>6</v>
      </c>
      <c r="H1135" s="4" t="str">
        <f t="shared" si="188"/>
        <v>product 2</v>
      </c>
      <c r="I1135" s="5">
        <v>4</v>
      </c>
      <c r="J1135" s="5">
        <v>67.959999999999994</v>
      </c>
    </row>
    <row r="1136" spans="1:10" ht="13.2" x14ac:dyDescent="0.25">
      <c r="A1136" s="3">
        <v>45449</v>
      </c>
      <c r="B1136" s="4" t="s">
        <v>9</v>
      </c>
      <c r="C1136" s="3" t="str">
        <f t="shared" si="184"/>
        <v>cogs</v>
      </c>
      <c r="D1136" s="49">
        <v>8.49</v>
      </c>
      <c r="E1136">
        <f t="shared" si="185"/>
        <v>2024</v>
      </c>
      <c r="F1136">
        <f t="shared" si="186"/>
        <v>6</v>
      </c>
      <c r="G1136">
        <f t="shared" si="187"/>
        <v>6</v>
      </c>
      <c r="H1136" s="4" t="str">
        <f t="shared" si="188"/>
        <v>product 3</v>
      </c>
      <c r="I1136" s="5">
        <v>187</v>
      </c>
      <c r="J1136" s="5">
        <v>1587.63</v>
      </c>
    </row>
    <row r="1137" spans="1:10" ht="13.2" x14ac:dyDescent="0.25">
      <c r="A1137" s="3">
        <v>45449</v>
      </c>
      <c r="B1137" s="4" t="s">
        <v>10</v>
      </c>
      <c r="C1137" s="3" t="str">
        <f t="shared" si="184"/>
        <v>marketing</v>
      </c>
      <c r="D1137" s="50" t="s">
        <v>6</v>
      </c>
      <c r="E1137">
        <f t="shared" si="185"/>
        <v>2024</v>
      </c>
      <c r="F1137">
        <f t="shared" si="186"/>
        <v>6</v>
      </c>
      <c r="G1137">
        <f t="shared" si="187"/>
        <v>6</v>
      </c>
      <c r="H1137" s="4" t="str">
        <f t="shared" si="188"/>
        <v>N/A</v>
      </c>
      <c r="I1137" s="4" t="s">
        <v>6</v>
      </c>
      <c r="J1137" s="5">
        <v>100.08</v>
      </c>
    </row>
    <row r="1138" spans="1:10" ht="13.2" x14ac:dyDescent="0.25">
      <c r="A1138" s="3">
        <v>45449</v>
      </c>
      <c r="B1138" s="4" t="s">
        <v>11</v>
      </c>
      <c r="C1138" s="3" t="str">
        <f t="shared" si="184"/>
        <v>net sales</v>
      </c>
      <c r="D1138" s="49">
        <v>9.99</v>
      </c>
      <c r="E1138">
        <f t="shared" si="185"/>
        <v>2024</v>
      </c>
      <c r="F1138">
        <f t="shared" si="186"/>
        <v>6</v>
      </c>
      <c r="G1138">
        <f t="shared" si="187"/>
        <v>6</v>
      </c>
      <c r="H1138" s="4" t="str">
        <f t="shared" si="188"/>
        <v>product 1</v>
      </c>
      <c r="I1138" s="5">
        <v>89</v>
      </c>
      <c r="J1138" s="5">
        <v>889.11</v>
      </c>
    </row>
    <row r="1139" spans="1:10" ht="13.2" x14ac:dyDescent="0.25">
      <c r="A1139" s="3">
        <v>45449</v>
      </c>
      <c r="B1139" s="4" t="s">
        <v>12</v>
      </c>
      <c r="C1139" s="3" t="str">
        <f t="shared" si="184"/>
        <v>net sales</v>
      </c>
      <c r="D1139" s="49">
        <v>24.99</v>
      </c>
      <c r="E1139">
        <f t="shared" si="185"/>
        <v>2024</v>
      </c>
      <c r="F1139">
        <f t="shared" si="186"/>
        <v>6</v>
      </c>
      <c r="G1139">
        <f t="shared" si="187"/>
        <v>6</v>
      </c>
      <c r="H1139" s="4" t="str">
        <f t="shared" si="188"/>
        <v>product 2</v>
      </c>
      <c r="I1139" s="5">
        <v>4</v>
      </c>
      <c r="J1139" s="5">
        <v>99.96</v>
      </c>
    </row>
    <row r="1140" spans="1:10" ht="13.2" x14ac:dyDescent="0.25">
      <c r="A1140" s="3">
        <v>45449</v>
      </c>
      <c r="B1140" s="4" t="s">
        <v>13</v>
      </c>
      <c r="C1140" s="3" t="str">
        <f t="shared" si="184"/>
        <v>net sales</v>
      </c>
      <c r="D1140" s="49">
        <v>12.49</v>
      </c>
      <c r="E1140">
        <f t="shared" si="185"/>
        <v>2024</v>
      </c>
      <c r="F1140">
        <f t="shared" si="186"/>
        <v>6</v>
      </c>
      <c r="G1140">
        <f t="shared" si="187"/>
        <v>6</v>
      </c>
      <c r="H1140" s="4" t="str">
        <f t="shared" si="188"/>
        <v>product 3</v>
      </c>
      <c r="I1140" s="5">
        <v>187</v>
      </c>
      <c r="J1140" s="5">
        <v>2335.63</v>
      </c>
    </row>
    <row r="1141" spans="1:10" ht="13.2" x14ac:dyDescent="0.25">
      <c r="A1141" s="3">
        <v>45450</v>
      </c>
      <c r="B1141" s="4" t="s">
        <v>7</v>
      </c>
      <c r="C1141" s="3" t="str">
        <f t="shared" si="184"/>
        <v>cogs</v>
      </c>
      <c r="D1141" s="49">
        <v>5.99</v>
      </c>
      <c r="E1141">
        <f t="shared" si="185"/>
        <v>2024</v>
      </c>
      <c r="F1141">
        <f t="shared" si="186"/>
        <v>7</v>
      </c>
      <c r="G1141">
        <f t="shared" si="187"/>
        <v>6</v>
      </c>
      <c r="H1141" s="4" t="str">
        <f t="shared" si="188"/>
        <v>product 1</v>
      </c>
      <c r="I1141" s="5">
        <v>28</v>
      </c>
      <c r="J1141" s="5">
        <v>167.72</v>
      </c>
    </row>
    <row r="1142" spans="1:10" ht="13.2" x14ac:dyDescent="0.25">
      <c r="A1142" s="3">
        <v>45450</v>
      </c>
      <c r="B1142" s="4" t="s">
        <v>8</v>
      </c>
      <c r="C1142" s="3" t="str">
        <f t="shared" si="184"/>
        <v>cogs</v>
      </c>
      <c r="D1142" s="49">
        <v>16.989999999999998</v>
      </c>
      <c r="E1142">
        <f t="shared" si="185"/>
        <v>2024</v>
      </c>
      <c r="F1142">
        <f t="shared" si="186"/>
        <v>7</v>
      </c>
      <c r="G1142">
        <f t="shared" si="187"/>
        <v>6</v>
      </c>
      <c r="H1142" s="4" t="str">
        <f t="shared" si="188"/>
        <v>product 2</v>
      </c>
      <c r="I1142" s="5">
        <v>3</v>
      </c>
      <c r="J1142" s="5">
        <v>50.97</v>
      </c>
    </row>
    <row r="1143" spans="1:10" ht="13.2" x14ac:dyDescent="0.25">
      <c r="A1143" s="3">
        <v>45450</v>
      </c>
      <c r="B1143" s="4" t="s">
        <v>9</v>
      </c>
      <c r="C1143" s="3" t="str">
        <f t="shared" si="184"/>
        <v>cogs</v>
      </c>
      <c r="D1143" s="49">
        <v>8.49</v>
      </c>
      <c r="E1143">
        <f t="shared" si="185"/>
        <v>2024</v>
      </c>
      <c r="F1143">
        <f t="shared" si="186"/>
        <v>7</v>
      </c>
      <c r="G1143">
        <f t="shared" si="187"/>
        <v>6</v>
      </c>
      <c r="H1143" s="4" t="str">
        <f t="shared" si="188"/>
        <v>product 3</v>
      </c>
      <c r="I1143" s="5">
        <v>198</v>
      </c>
      <c r="J1143" s="5">
        <v>1681.02</v>
      </c>
    </row>
    <row r="1144" spans="1:10" ht="13.2" x14ac:dyDescent="0.25">
      <c r="A1144" s="3">
        <v>45450</v>
      </c>
      <c r="B1144" s="4" t="s">
        <v>10</v>
      </c>
      <c r="C1144" s="3" t="str">
        <f t="shared" si="184"/>
        <v>marketing</v>
      </c>
      <c r="D1144" s="50" t="s">
        <v>6</v>
      </c>
      <c r="E1144">
        <f t="shared" si="185"/>
        <v>2024</v>
      </c>
      <c r="F1144">
        <f t="shared" si="186"/>
        <v>7</v>
      </c>
      <c r="G1144">
        <f t="shared" si="187"/>
        <v>6</v>
      </c>
      <c r="H1144" s="4" t="str">
        <f t="shared" si="188"/>
        <v>N/A</v>
      </c>
      <c r="I1144" s="4" t="s">
        <v>6</v>
      </c>
      <c r="J1144" s="5">
        <v>100.05</v>
      </c>
    </row>
    <row r="1145" spans="1:10" ht="13.2" x14ac:dyDescent="0.25">
      <c r="A1145" s="3">
        <v>45450</v>
      </c>
      <c r="B1145" s="4" t="s">
        <v>11</v>
      </c>
      <c r="C1145" s="3" t="str">
        <f t="shared" si="184"/>
        <v>net sales</v>
      </c>
      <c r="D1145" s="49">
        <v>9.99</v>
      </c>
      <c r="E1145">
        <f t="shared" si="185"/>
        <v>2024</v>
      </c>
      <c r="F1145">
        <f t="shared" si="186"/>
        <v>7</v>
      </c>
      <c r="G1145">
        <f t="shared" si="187"/>
        <v>6</v>
      </c>
      <c r="H1145" s="4" t="str">
        <f t="shared" si="188"/>
        <v>product 1</v>
      </c>
      <c r="I1145" s="5">
        <v>28</v>
      </c>
      <c r="J1145" s="5">
        <v>279.72000000000003</v>
      </c>
    </row>
    <row r="1146" spans="1:10" ht="13.2" x14ac:dyDescent="0.25">
      <c r="A1146" s="3">
        <v>45450</v>
      </c>
      <c r="B1146" s="4" t="s">
        <v>12</v>
      </c>
      <c r="C1146" s="3" t="str">
        <f t="shared" si="184"/>
        <v>net sales</v>
      </c>
      <c r="D1146" s="49">
        <v>24.99</v>
      </c>
      <c r="E1146">
        <f t="shared" si="185"/>
        <v>2024</v>
      </c>
      <c r="F1146">
        <f t="shared" si="186"/>
        <v>7</v>
      </c>
      <c r="G1146">
        <f t="shared" si="187"/>
        <v>6</v>
      </c>
      <c r="H1146" s="4" t="str">
        <f t="shared" si="188"/>
        <v>product 2</v>
      </c>
      <c r="I1146" s="5">
        <v>3</v>
      </c>
      <c r="J1146" s="5">
        <v>74.97</v>
      </c>
    </row>
    <row r="1147" spans="1:10" ht="13.2" x14ac:dyDescent="0.25">
      <c r="A1147" s="3">
        <v>45450</v>
      </c>
      <c r="B1147" s="4" t="s">
        <v>13</v>
      </c>
      <c r="C1147" s="3" t="str">
        <f t="shared" si="184"/>
        <v>net sales</v>
      </c>
      <c r="D1147" s="49">
        <v>12.49</v>
      </c>
      <c r="E1147">
        <f t="shared" si="185"/>
        <v>2024</v>
      </c>
      <c r="F1147">
        <f t="shared" si="186"/>
        <v>7</v>
      </c>
      <c r="G1147">
        <f t="shared" si="187"/>
        <v>6</v>
      </c>
      <c r="H1147" s="4" t="str">
        <f t="shared" si="188"/>
        <v>product 3</v>
      </c>
      <c r="I1147" s="5">
        <v>198</v>
      </c>
      <c r="J1147" s="5">
        <v>2473.02</v>
      </c>
    </row>
    <row r="1148" spans="1:10" ht="13.2" x14ac:dyDescent="0.25">
      <c r="A1148" s="3">
        <v>45450</v>
      </c>
      <c r="B1148" s="4" t="s">
        <v>15</v>
      </c>
      <c r="C1148" s="3" t="str">
        <f t="shared" si="184"/>
        <v>payroll</v>
      </c>
      <c r="D1148" s="50" t="s">
        <v>6</v>
      </c>
      <c r="E1148">
        <f t="shared" si="185"/>
        <v>2024</v>
      </c>
      <c r="F1148">
        <f t="shared" si="186"/>
        <v>7</v>
      </c>
      <c r="G1148">
        <f t="shared" si="187"/>
        <v>6</v>
      </c>
      <c r="H1148" s="4" t="str">
        <f t="shared" si="188"/>
        <v>N/A</v>
      </c>
      <c r="I1148" s="4" t="s">
        <v>6</v>
      </c>
      <c r="J1148" s="5">
        <v>1200</v>
      </c>
    </row>
    <row r="1149" spans="1:10" ht="13.2" x14ac:dyDescent="0.25">
      <c r="A1149" s="3">
        <v>45451</v>
      </c>
      <c r="B1149" s="4" t="s">
        <v>7</v>
      </c>
      <c r="C1149" s="3" t="str">
        <f t="shared" si="184"/>
        <v>cogs</v>
      </c>
      <c r="D1149" s="49">
        <v>5.99</v>
      </c>
      <c r="E1149">
        <f t="shared" si="185"/>
        <v>2024</v>
      </c>
      <c r="F1149">
        <f t="shared" si="186"/>
        <v>8</v>
      </c>
      <c r="G1149">
        <f t="shared" si="187"/>
        <v>6</v>
      </c>
      <c r="H1149" s="4" t="str">
        <f t="shared" si="188"/>
        <v>product 1</v>
      </c>
      <c r="I1149" s="5">
        <v>81</v>
      </c>
      <c r="J1149" s="5">
        <v>485.19</v>
      </c>
    </row>
    <row r="1150" spans="1:10" ht="13.2" x14ac:dyDescent="0.25">
      <c r="A1150" s="3">
        <v>45451</v>
      </c>
      <c r="B1150" s="4" t="s">
        <v>8</v>
      </c>
      <c r="C1150" s="3" t="str">
        <f t="shared" si="184"/>
        <v>cogs</v>
      </c>
      <c r="D1150" s="49">
        <v>16.989999999999998</v>
      </c>
      <c r="E1150">
        <f t="shared" si="185"/>
        <v>2024</v>
      </c>
      <c r="F1150">
        <f t="shared" si="186"/>
        <v>8</v>
      </c>
      <c r="G1150">
        <f t="shared" si="187"/>
        <v>6</v>
      </c>
      <c r="H1150" s="4" t="str">
        <f t="shared" si="188"/>
        <v>product 2</v>
      </c>
      <c r="I1150" s="5">
        <v>10</v>
      </c>
      <c r="J1150" s="5">
        <v>169.89999999999998</v>
      </c>
    </row>
    <row r="1151" spans="1:10" ht="13.2" x14ac:dyDescent="0.25">
      <c r="A1151" s="3">
        <v>45451</v>
      </c>
      <c r="B1151" s="4" t="s">
        <v>9</v>
      </c>
      <c r="C1151" s="3" t="str">
        <f t="shared" si="184"/>
        <v>cogs</v>
      </c>
      <c r="D1151" s="49">
        <v>8.49</v>
      </c>
      <c r="E1151">
        <f t="shared" si="185"/>
        <v>2024</v>
      </c>
      <c r="F1151">
        <f t="shared" si="186"/>
        <v>8</v>
      </c>
      <c r="G1151">
        <f t="shared" si="187"/>
        <v>6</v>
      </c>
      <c r="H1151" s="4" t="str">
        <f t="shared" si="188"/>
        <v>product 3</v>
      </c>
      <c r="I1151" s="5">
        <v>74</v>
      </c>
      <c r="J1151" s="5">
        <v>628.26</v>
      </c>
    </row>
    <row r="1152" spans="1:10" ht="13.2" x14ac:dyDescent="0.25">
      <c r="A1152" s="3">
        <v>45451</v>
      </c>
      <c r="B1152" s="4" t="s">
        <v>10</v>
      </c>
      <c r="C1152" s="3" t="str">
        <f t="shared" si="184"/>
        <v>marketing</v>
      </c>
      <c r="D1152" s="50" t="s">
        <v>6</v>
      </c>
      <c r="E1152">
        <f t="shared" si="185"/>
        <v>2024</v>
      </c>
      <c r="F1152">
        <f t="shared" si="186"/>
        <v>8</v>
      </c>
      <c r="G1152">
        <f t="shared" si="187"/>
        <v>6</v>
      </c>
      <c r="H1152" s="4" t="str">
        <f t="shared" si="188"/>
        <v>N/A</v>
      </c>
      <c r="I1152" s="4" t="s">
        <v>6</v>
      </c>
      <c r="J1152" s="5">
        <v>100.02</v>
      </c>
    </row>
    <row r="1153" spans="1:10" ht="13.2" x14ac:dyDescent="0.25">
      <c r="A1153" s="3">
        <v>45451</v>
      </c>
      <c r="B1153" s="4" t="s">
        <v>11</v>
      </c>
      <c r="C1153" s="3" t="str">
        <f t="shared" si="184"/>
        <v>net sales</v>
      </c>
      <c r="D1153" s="49">
        <v>9.99</v>
      </c>
      <c r="E1153">
        <f t="shared" si="185"/>
        <v>2024</v>
      </c>
      <c r="F1153">
        <f t="shared" si="186"/>
        <v>8</v>
      </c>
      <c r="G1153">
        <f t="shared" si="187"/>
        <v>6</v>
      </c>
      <c r="H1153" s="4" t="str">
        <f t="shared" si="188"/>
        <v>product 1</v>
      </c>
      <c r="I1153" s="5">
        <v>81</v>
      </c>
      <c r="J1153" s="5">
        <v>809.19</v>
      </c>
    </row>
    <row r="1154" spans="1:10" ht="13.2" x14ac:dyDescent="0.25">
      <c r="A1154" s="3">
        <v>45451</v>
      </c>
      <c r="B1154" s="4" t="s">
        <v>12</v>
      </c>
      <c r="C1154" s="3" t="str">
        <f t="shared" ref="C1154:C1217" si="189">IFERROR(LEFT(B1154, FIND(":", B1154) -1),B1154)</f>
        <v>net sales</v>
      </c>
      <c r="D1154" s="49">
        <v>24.99</v>
      </c>
      <c r="E1154">
        <f t="shared" ref="E1154:E1217" si="190">YEAR(A1154)</f>
        <v>2024</v>
      </c>
      <c r="F1154">
        <f t="shared" ref="F1154:F1217" si="191">DAY(A1154)</f>
        <v>8</v>
      </c>
      <c r="G1154">
        <f t="shared" ref="G1154:G1217" si="192">MONTH(A1154)</f>
        <v>6</v>
      </c>
      <c r="H1154" s="4" t="str">
        <f t="shared" si="188"/>
        <v>product 2</v>
      </c>
      <c r="I1154" s="5">
        <v>10</v>
      </c>
      <c r="J1154" s="5">
        <v>249.89999999999998</v>
      </c>
    </row>
    <row r="1155" spans="1:10" ht="13.2" x14ac:dyDescent="0.25">
      <c r="A1155" s="3">
        <v>45451</v>
      </c>
      <c r="B1155" s="4" t="s">
        <v>13</v>
      </c>
      <c r="C1155" s="3" t="str">
        <f t="shared" si="189"/>
        <v>net sales</v>
      </c>
      <c r="D1155" s="49">
        <v>12.49</v>
      </c>
      <c r="E1155">
        <f t="shared" si="190"/>
        <v>2024</v>
      </c>
      <c r="F1155">
        <f t="shared" si="191"/>
        <v>8</v>
      </c>
      <c r="G1155">
        <f t="shared" si="192"/>
        <v>6</v>
      </c>
      <c r="H1155" s="4" t="str">
        <f t="shared" ref="H1155:H1218" si="193">IFERROR(RIGHT(B1155, LEN(B1155) - FIND(":", B1155)),"N/A")</f>
        <v>product 3</v>
      </c>
      <c r="I1155" s="5">
        <v>74</v>
      </c>
      <c r="J1155" s="5">
        <v>924.26</v>
      </c>
    </row>
    <row r="1156" spans="1:10" ht="13.2" x14ac:dyDescent="0.25">
      <c r="A1156" s="3">
        <v>45452</v>
      </c>
      <c r="B1156" s="4" t="s">
        <v>7</v>
      </c>
      <c r="C1156" s="3" t="str">
        <f t="shared" si="189"/>
        <v>cogs</v>
      </c>
      <c r="D1156" s="49">
        <v>5.99</v>
      </c>
      <c r="E1156">
        <f t="shared" si="190"/>
        <v>2024</v>
      </c>
      <c r="F1156">
        <f t="shared" si="191"/>
        <v>9</v>
      </c>
      <c r="G1156">
        <f t="shared" si="192"/>
        <v>6</v>
      </c>
      <c r="H1156" s="4" t="str">
        <f t="shared" si="193"/>
        <v>product 1</v>
      </c>
      <c r="I1156" s="5">
        <v>69</v>
      </c>
      <c r="J1156" s="5">
        <v>413.31</v>
      </c>
    </row>
    <row r="1157" spans="1:10" ht="13.2" x14ac:dyDescent="0.25">
      <c r="A1157" s="3">
        <v>45452</v>
      </c>
      <c r="B1157" s="4" t="s">
        <v>8</v>
      </c>
      <c r="C1157" s="3" t="str">
        <f t="shared" si="189"/>
        <v>cogs</v>
      </c>
      <c r="D1157" s="49">
        <v>16.989999999999998</v>
      </c>
      <c r="E1157">
        <f t="shared" si="190"/>
        <v>2024</v>
      </c>
      <c r="F1157">
        <f t="shared" si="191"/>
        <v>9</v>
      </c>
      <c r="G1157">
        <f t="shared" si="192"/>
        <v>6</v>
      </c>
      <c r="H1157" s="4" t="str">
        <f t="shared" si="193"/>
        <v>product 2</v>
      </c>
      <c r="I1157" s="5">
        <v>4</v>
      </c>
      <c r="J1157" s="5">
        <v>67.959999999999994</v>
      </c>
    </row>
    <row r="1158" spans="1:10" ht="13.2" x14ac:dyDescent="0.25">
      <c r="A1158" s="3">
        <v>45452</v>
      </c>
      <c r="B1158" s="4" t="s">
        <v>9</v>
      </c>
      <c r="C1158" s="3" t="str">
        <f t="shared" si="189"/>
        <v>cogs</v>
      </c>
      <c r="D1158" s="49">
        <v>8.49</v>
      </c>
      <c r="E1158">
        <f t="shared" si="190"/>
        <v>2024</v>
      </c>
      <c r="F1158">
        <f t="shared" si="191"/>
        <v>9</v>
      </c>
      <c r="G1158">
        <f t="shared" si="192"/>
        <v>6</v>
      </c>
      <c r="H1158" s="4" t="str">
        <f t="shared" si="193"/>
        <v>product 3</v>
      </c>
      <c r="I1158" s="5">
        <v>152</v>
      </c>
      <c r="J1158" s="5">
        <v>1290.48</v>
      </c>
    </row>
    <row r="1159" spans="1:10" ht="13.2" x14ac:dyDescent="0.25">
      <c r="A1159" s="3">
        <v>45452</v>
      </c>
      <c r="B1159" s="4" t="s">
        <v>10</v>
      </c>
      <c r="C1159" s="3" t="str">
        <f t="shared" si="189"/>
        <v>marketing</v>
      </c>
      <c r="D1159" s="50" t="s">
        <v>6</v>
      </c>
      <c r="E1159">
        <f t="shared" si="190"/>
        <v>2024</v>
      </c>
      <c r="F1159">
        <f t="shared" si="191"/>
        <v>9</v>
      </c>
      <c r="G1159">
        <f t="shared" si="192"/>
        <v>6</v>
      </c>
      <c r="H1159" s="4" t="str">
        <f t="shared" si="193"/>
        <v>N/A</v>
      </c>
      <c r="I1159" s="4" t="s">
        <v>6</v>
      </c>
      <c r="J1159" s="5">
        <v>99.990000000000009</v>
      </c>
    </row>
    <row r="1160" spans="1:10" ht="13.2" x14ac:dyDescent="0.25">
      <c r="A1160" s="3">
        <v>45452</v>
      </c>
      <c r="B1160" s="4" t="s">
        <v>11</v>
      </c>
      <c r="C1160" s="3" t="str">
        <f t="shared" si="189"/>
        <v>net sales</v>
      </c>
      <c r="D1160" s="49">
        <v>9.99</v>
      </c>
      <c r="E1160">
        <f t="shared" si="190"/>
        <v>2024</v>
      </c>
      <c r="F1160">
        <f t="shared" si="191"/>
        <v>9</v>
      </c>
      <c r="G1160">
        <f t="shared" si="192"/>
        <v>6</v>
      </c>
      <c r="H1160" s="4" t="str">
        <f t="shared" si="193"/>
        <v>product 1</v>
      </c>
      <c r="I1160" s="5">
        <v>69</v>
      </c>
      <c r="J1160" s="5">
        <v>689.31000000000006</v>
      </c>
    </row>
    <row r="1161" spans="1:10" ht="13.2" x14ac:dyDescent="0.25">
      <c r="A1161" s="3">
        <v>45452</v>
      </c>
      <c r="B1161" s="4" t="s">
        <v>12</v>
      </c>
      <c r="C1161" s="3" t="str">
        <f t="shared" si="189"/>
        <v>net sales</v>
      </c>
      <c r="D1161" s="49">
        <v>24.99</v>
      </c>
      <c r="E1161">
        <f t="shared" si="190"/>
        <v>2024</v>
      </c>
      <c r="F1161">
        <f t="shared" si="191"/>
        <v>9</v>
      </c>
      <c r="G1161">
        <f t="shared" si="192"/>
        <v>6</v>
      </c>
      <c r="H1161" s="4" t="str">
        <f t="shared" si="193"/>
        <v>product 2</v>
      </c>
      <c r="I1161" s="5">
        <v>4</v>
      </c>
      <c r="J1161" s="5">
        <v>99.96</v>
      </c>
    </row>
    <row r="1162" spans="1:10" ht="13.2" x14ac:dyDescent="0.25">
      <c r="A1162" s="3">
        <v>45452</v>
      </c>
      <c r="B1162" s="4" t="s">
        <v>13</v>
      </c>
      <c r="C1162" s="3" t="str">
        <f t="shared" si="189"/>
        <v>net sales</v>
      </c>
      <c r="D1162" s="49">
        <v>12.49</v>
      </c>
      <c r="E1162">
        <f t="shared" si="190"/>
        <v>2024</v>
      </c>
      <c r="F1162">
        <f t="shared" si="191"/>
        <v>9</v>
      </c>
      <c r="G1162">
        <f t="shared" si="192"/>
        <v>6</v>
      </c>
      <c r="H1162" s="4" t="str">
        <f t="shared" si="193"/>
        <v>product 3</v>
      </c>
      <c r="I1162" s="5">
        <v>152</v>
      </c>
      <c r="J1162" s="5">
        <v>1898.48</v>
      </c>
    </row>
    <row r="1163" spans="1:10" ht="13.2" x14ac:dyDescent="0.25">
      <c r="A1163" s="3">
        <v>45453</v>
      </c>
      <c r="B1163" s="4" t="s">
        <v>7</v>
      </c>
      <c r="C1163" s="3" t="str">
        <f t="shared" si="189"/>
        <v>cogs</v>
      </c>
      <c r="D1163" s="49">
        <v>5.99</v>
      </c>
      <c r="E1163">
        <f t="shared" si="190"/>
        <v>2024</v>
      </c>
      <c r="F1163">
        <f t="shared" si="191"/>
        <v>10</v>
      </c>
      <c r="G1163">
        <f t="shared" si="192"/>
        <v>6</v>
      </c>
      <c r="H1163" s="4" t="str">
        <f t="shared" si="193"/>
        <v>product 1</v>
      </c>
      <c r="I1163" s="5">
        <v>24</v>
      </c>
      <c r="J1163" s="5">
        <v>143.76</v>
      </c>
    </row>
    <row r="1164" spans="1:10" ht="13.2" x14ac:dyDescent="0.25">
      <c r="A1164" s="3">
        <v>45453</v>
      </c>
      <c r="B1164" s="4" t="s">
        <v>8</v>
      </c>
      <c r="C1164" s="3" t="str">
        <f t="shared" si="189"/>
        <v>cogs</v>
      </c>
      <c r="D1164" s="49">
        <v>16.989999999999998</v>
      </c>
      <c r="E1164">
        <f t="shared" si="190"/>
        <v>2024</v>
      </c>
      <c r="F1164">
        <f t="shared" si="191"/>
        <v>10</v>
      </c>
      <c r="G1164">
        <f t="shared" si="192"/>
        <v>6</v>
      </c>
      <c r="H1164" s="4" t="str">
        <f t="shared" si="193"/>
        <v>product 2</v>
      </c>
      <c r="I1164" s="5">
        <v>7</v>
      </c>
      <c r="J1164" s="5">
        <v>118.92999999999999</v>
      </c>
    </row>
    <row r="1165" spans="1:10" ht="13.2" x14ac:dyDescent="0.25">
      <c r="A1165" s="3">
        <v>45453</v>
      </c>
      <c r="B1165" s="4" t="s">
        <v>9</v>
      </c>
      <c r="C1165" s="3" t="str">
        <f t="shared" si="189"/>
        <v>cogs</v>
      </c>
      <c r="D1165" s="49">
        <v>8.49</v>
      </c>
      <c r="E1165">
        <f t="shared" si="190"/>
        <v>2024</v>
      </c>
      <c r="F1165">
        <f t="shared" si="191"/>
        <v>10</v>
      </c>
      <c r="G1165">
        <f t="shared" si="192"/>
        <v>6</v>
      </c>
      <c r="H1165" s="4" t="str">
        <f t="shared" si="193"/>
        <v>product 3</v>
      </c>
      <c r="I1165" s="5">
        <v>20</v>
      </c>
      <c r="J1165" s="5">
        <v>169.8</v>
      </c>
    </row>
    <row r="1166" spans="1:10" ht="13.2" x14ac:dyDescent="0.25">
      <c r="A1166" s="3">
        <v>45453</v>
      </c>
      <c r="B1166" s="4" t="s">
        <v>10</v>
      </c>
      <c r="C1166" s="3" t="str">
        <f t="shared" si="189"/>
        <v>marketing</v>
      </c>
      <c r="D1166" s="50" t="s">
        <v>6</v>
      </c>
      <c r="E1166">
        <f t="shared" si="190"/>
        <v>2024</v>
      </c>
      <c r="F1166">
        <f t="shared" si="191"/>
        <v>10</v>
      </c>
      <c r="G1166">
        <f t="shared" si="192"/>
        <v>6</v>
      </c>
      <c r="H1166" s="4" t="str">
        <f t="shared" si="193"/>
        <v>N/A</v>
      </c>
      <c r="I1166" s="4" t="s">
        <v>6</v>
      </c>
      <c r="J1166" s="5">
        <v>99.95</v>
      </c>
    </row>
    <row r="1167" spans="1:10" ht="13.2" x14ac:dyDescent="0.25">
      <c r="A1167" s="3">
        <v>45453</v>
      </c>
      <c r="B1167" s="4" t="s">
        <v>11</v>
      </c>
      <c r="C1167" s="3" t="str">
        <f t="shared" si="189"/>
        <v>net sales</v>
      </c>
      <c r="D1167" s="49">
        <v>9.99</v>
      </c>
      <c r="E1167">
        <f t="shared" si="190"/>
        <v>2024</v>
      </c>
      <c r="F1167">
        <f t="shared" si="191"/>
        <v>10</v>
      </c>
      <c r="G1167">
        <f t="shared" si="192"/>
        <v>6</v>
      </c>
      <c r="H1167" s="4" t="str">
        <f t="shared" si="193"/>
        <v>product 1</v>
      </c>
      <c r="I1167" s="5">
        <v>24</v>
      </c>
      <c r="J1167" s="5">
        <v>239.76</v>
      </c>
    </row>
    <row r="1168" spans="1:10" ht="13.2" x14ac:dyDescent="0.25">
      <c r="A1168" s="3">
        <v>45453</v>
      </c>
      <c r="B1168" s="4" t="s">
        <v>12</v>
      </c>
      <c r="C1168" s="3" t="str">
        <f t="shared" si="189"/>
        <v>net sales</v>
      </c>
      <c r="D1168" s="49">
        <v>24.99</v>
      </c>
      <c r="E1168">
        <f t="shared" si="190"/>
        <v>2024</v>
      </c>
      <c r="F1168">
        <f t="shared" si="191"/>
        <v>10</v>
      </c>
      <c r="G1168">
        <f t="shared" si="192"/>
        <v>6</v>
      </c>
      <c r="H1168" s="4" t="str">
        <f t="shared" si="193"/>
        <v>product 2</v>
      </c>
      <c r="I1168" s="5">
        <v>7</v>
      </c>
      <c r="J1168" s="5">
        <v>174.92999999999998</v>
      </c>
    </row>
    <row r="1169" spans="1:10" ht="13.2" x14ac:dyDescent="0.25">
      <c r="A1169" s="3">
        <v>45453</v>
      </c>
      <c r="B1169" s="4" t="s">
        <v>13</v>
      </c>
      <c r="C1169" s="3" t="str">
        <f t="shared" si="189"/>
        <v>net sales</v>
      </c>
      <c r="D1169" s="49">
        <v>12.49</v>
      </c>
      <c r="E1169">
        <f t="shared" si="190"/>
        <v>2024</v>
      </c>
      <c r="F1169">
        <f t="shared" si="191"/>
        <v>10</v>
      </c>
      <c r="G1169">
        <f t="shared" si="192"/>
        <v>6</v>
      </c>
      <c r="H1169" s="4" t="str">
        <f t="shared" si="193"/>
        <v>product 3</v>
      </c>
      <c r="I1169" s="5">
        <v>20</v>
      </c>
      <c r="J1169" s="5">
        <v>249.8</v>
      </c>
    </row>
    <row r="1170" spans="1:10" ht="13.2" x14ac:dyDescent="0.25">
      <c r="A1170" s="3">
        <v>45454</v>
      </c>
      <c r="B1170" s="4" t="s">
        <v>7</v>
      </c>
      <c r="C1170" s="3" t="str">
        <f t="shared" si="189"/>
        <v>cogs</v>
      </c>
      <c r="D1170" s="49">
        <v>5.99</v>
      </c>
      <c r="E1170">
        <f t="shared" si="190"/>
        <v>2024</v>
      </c>
      <c r="F1170">
        <f t="shared" si="191"/>
        <v>11</v>
      </c>
      <c r="G1170">
        <f t="shared" si="192"/>
        <v>6</v>
      </c>
      <c r="H1170" s="4" t="str">
        <f t="shared" si="193"/>
        <v>product 1</v>
      </c>
      <c r="I1170" s="5">
        <v>14</v>
      </c>
      <c r="J1170" s="5">
        <v>83.86</v>
      </c>
    </row>
    <row r="1171" spans="1:10" ht="13.2" x14ac:dyDescent="0.25">
      <c r="A1171" s="3">
        <v>45454</v>
      </c>
      <c r="B1171" s="4" t="s">
        <v>8</v>
      </c>
      <c r="C1171" s="3" t="str">
        <f t="shared" si="189"/>
        <v>cogs</v>
      </c>
      <c r="D1171" s="49">
        <v>16.989999999999998</v>
      </c>
      <c r="E1171">
        <f t="shared" si="190"/>
        <v>2024</v>
      </c>
      <c r="F1171">
        <f t="shared" si="191"/>
        <v>11</v>
      </c>
      <c r="G1171">
        <f t="shared" si="192"/>
        <v>6</v>
      </c>
      <c r="H1171" s="4" t="str">
        <f t="shared" si="193"/>
        <v>product 2</v>
      </c>
      <c r="I1171" s="5">
        <v>6</v>
      </c>
      <c r="J1171" s="5">
        <v>101.94</v>
      </c>
    </row>
    <row r="1172" spans="1:10" ht="13.2" x14ac:dyDescent="0.25">
      <c r="A1172" s="3">
        <v>45454</v>
      </c>
      <c r="B1172" s="4" t="s">
        <v>9</v>
      </c>
      <c r="C1172" s="3" t="str">
        <f t="shared" si="189"/>
        <v>cogs</v>
      </c>
      <c r="D1172" s="49">
        <v>8.49</v>
      </c>
      <c r="E1172">
        <f t="shared" si="190"/>
        <v>2024</v>
      </c>
      <c r="F1172">
        <f t="shared" si="191"/>
        <v>11</v>
      </c>
      <c r="G1172">
        <f t="shared" si="192"/>
        <v>6</v>
      </c>
      <c r="H1172" s="4" t="str">
        <f t="shared" si="193"/>
        <v>product 3</v>
      </c>
      <c r="I1172" s="5">
        <v>0</v>
      </c>
      <c r="J1172" s="4">
        <v>0</v>
      </c>
    </row>
    <row r="1173" spans="1:10" ht="13.2" x14ac:dyDescent="0.25">
      <c r="A1173" s="3">
        <v>45454</v>
      </c>
      <c r="B1173" s="4" t="s">
        <v>10</v>
      </c>
      <c r="C1173" s="3" t="str">
        <f t="shared" si="189"/>
        <v>marketing</v>
      </c>
      <c r="D1173" s="50" t="s">
        <v>6</v>
      </c>
      <c r="E1173">
        <f t="shared" si="190"/>
        <v>2024</v>
      </c>
      <c r="F1173">
        <f t="shared" si="191"/>
        <v>11</v>
      </c>
      <c r="G1173">
        <f t="shared" si="192"/>
        <v>6</v>
      </c>
      <c r="H1173" s="4" t="str">
        <f t="shared" si="193"/>
        <v>N/A</v>
      </c>
      <c r="I1173" s="4" t="s">
        <v>6</v>
      </c>
      <c r="J1173" s="5">
        <v>99.98</v>
      </c>
    </row>
    <row r="1174" spans="1:10" ht="13.2" x14ac:dyDescent="0.25">
      <c r="A1174" s="3">
        <v>45454</v>
      </c>
      <c r="B1174" s="4" t="s">
        <v>11</v>
      </c>
      <c r="C1174" s="3" t="str">
        <f t="shared" si="189"/>
        <v>net sales</v>
      </c>
      <c r="D1174" s="49">
        <v>9.99</v>
      </c>
      <c r="E1174">
        <f t="shared" si="190"/>
        <v>2024</v>
      </c>
      <c r="F1174">
        <f t="shared" si="191"/>
        <v>11</v>
      </c>
      <c r="G1174">
        <f t="shared" si="192"/>
        <v>6</v>
      </c>
      <c r="H1174" s="4" t="str">
        <f t="shared" si="193"/>
        <v>product 1</v>
      </c>
      <c r="I1174" s="5">
        <v>14</v>
      </c>
      <c r="J1174" s="5">
        <v>139.86000000000001</v>
      </c>
    </row>
    <row r="1175" spans="1:10" ht="13.2" x14ac:dyDescent="0.25">
      <c r="A1175" s="3">
        <v>45454</v>
      </c>
      <c r="B1175" s="4" t="s">
        <v>12</v>
      </c>
      <c r="C1175" s="3" t="str">
        <f t="shared" si="189"/>
        <v>net sales</v>
      </c>
      <c r="D1175" s="49">
        <v>24.99</v>
      </c>
      <c r="E1175">
        <f t="shared" si="190"/>
        <v>2024</v>
      </c>
      <c r="F1175">
        <f t="shared" si="191"/>
        <v>11</v>
      </c>
      <c r="G1175">
        <f t="shared" si="192"/>
        <v>6</v>
      </c>
      <c r="H1175" s="4" t="str">
        <f t="shared" si="193"/>
        <v>product 2</v>
      </c>
      <c r="I1175" s="5">
        <v>6</v>
      </c>
      <c r="J1175" s="5">
        <v>149.94</v>
      </c>
    </row>
    <row r="1176" spans="1:10" ht="13.2" x14ac:dyDescent="0.25">
      <c r="A1176" s="3">
        <v>45454</v>
      </c>
      <c r="B1176" s="4" t="s">
        <v>13</v>
      </c>
      <c r="C1176" s="3" t="str">
        <f t="shared" si="189"/>
        <v>net sales</v>
      </c>
      <c r="D1176" s="49">
        <v>12.49</v>
      </c>
      <c r="E1176">
        <f t="shared" si="190"/>
        <v>2024</v>
      </c>
      <c r="F1176">
        <f t="shared" si="191"/>
        <v>11</v>
      </c>
      <c r="G1176">
        <f t="shared" si="192"/>
        <v>6</v>
      </c>
      <c r="H1176" s="4" t="str">
        <f t="shared" si="193"/>
        <v>product 3</v>
      </c>
      <c r="I1176" s="5">
        <v>0</v>
      </c>
      <c r="J1176" s="4">
        <v>0</v>
      </c>
    </row>
    <row r="1177" spans="1:10" ht="13.2" x14ac:dyDescent="0.25">
      <c r="A1177" s="3">
        <v>45455</v>
      </c>
      <c r="B1177" s="4" t="s">
        <v>7</v>
      </c>
      <c r="C1177" s="3" t="str">
        <f t="shared" si="189"/>
        <v>cogs</v>
      </c>
      <c r="D1177" s="49">
        <v>5.99</v>
      </c>
      <c r="E1177">
        <f t="shared" si="190"/>
        <v>2024</v>
      </c>
      <c r="F1177">
        <f t="shared" si="191"/>
        <v>12</v>
      </c>
      <c r="G1177">
        <f t="shared" si="192"/>
        <v>6</v>
      </c>
      <c r="H1177" s="4" t="str">
        <f t="shared" si="193"/>
        <v>product 1</v>
      </c>
      <c r="I1177" s="5">
        <v>0</v>
      </c>
      <c r="J1177" s="4">
        <v>0</v>
      </c>
    </row>
    <row r="1178" spans="1:10" ht="13.2" x14ac:dyDescent="0.25">
      <c r="A1178" s="3">
        <v>45455</v>
      </c>
      <c r="B1178" s="4" t="s">
        <v>8</v>
      </c>
      <c r="C1178" s="3" t="str">
        <f t="shared" si="189"/>
        <v>cogs</v>
      </c>
      <c r="D1178" s="49">
        <v>16.989999999999998</v>
      </c>
      <c r="E1178">
        <f t="shared" si="190"/>
        <v>2024</v>
      </c>
      <c r="F1178">
        <f t="shared" si="191"/>
        <v>12</v>
      </c>
      <c r="G1178">
        <f t="shared" si="192"/>
        <v>6</v>
      </c>
      <c r="H1178" s="4" t="str">
        <f t="shared" si="193"/>
        <v>product 2</v>
      </c>
      <c r="I1178" s="5">
        <v>3</v>
      </c>
      <c r="J1178" s="5">
        <v>50.97</v>
      </c>
    </row>
    <row r="1179" spans="1:10" ht="13.2" x14ac:dyDescent="0.25">
      <c r="A1179" s="3">
        <v>45455</v>
      </c>
      <c r="B1179" s="4" t="s">
        <v>9</v>
      </c>
      <c r="C1179" s="3" t="str">
        <f t="shared" si="189"/>
        <v>cogs</v>
      </c>
      <c r="D1179" s="49">
        <v>8.49</v>
      </c>
      <c r="E1179">
        <f t="shared" si="190"/>
        <v>2024</v>
      </c>
      <c r="F1179">
        <f t="shared" si="191"/>
        <v>12</v>
      </c>
      <c r="G1179">
        <f t="shared" si="192"/>
        <v>6</v>
      </c>
      <c r="H1179" s="4" t="str">
        <f t="shared" si="193"/>
        <v>product 3</v>
      </c>
      <c r="I1179" s="5">
        <v>200</v>
      </c>
      <c r="J1179" s="5">
        <v>1698</v>
      </c>
    </row>
    <row r="1180" spans="1:10" ht="13.2" x14ac:dyDescent="0.25">
      <c r="A1180" s="3">
        <v>45455</v>
      </c>
      <c r="B1180" s="4" t="s">
        <v>10</v>
      </c>
      <c r="C1180" s="3" t="str">
        <f t="shared" si="189"/>
        <v>marketing</v>
      </c>
      <c r="D1180" s="50" t="s">
        <v>6</v>
      </c>
      <c r="E1180">
        <f t="shared" si="190"/>
        <v>2024</v>
      </c>
      <c r="F1180">
        <f t="shared" si="191"/>
        <v>12</v>
      </c>
      <c r="G1180">
        <f t="shared" si="192"/>
        <v>6</v>
      </c>
      <c r="H1180" s="4" t="str">
        <f t="shared" si="193"/>
        <v>N/A</v>
      </c>
      <c r="I1180" s="4" t="s">
        <v>6</v>
      </c>
      <c r="J1180" s="5">
        <v>100.02</v>
      </c>
    </row>
    <row r="1181" spans="1:10" ht="13.2" x14ac:dyDescent="0.25">
      <c r="A1181" s="3">
        <v>45455</v>
      </c>
      <c r="B1181" s="4" t="s">
        <v>11</v>
      </c>
      <c r="C1181" s="3" t="str">
        <f t="shared" si="189"/>
        <v>net sales</v>
      </c>
      <c r="D1181" s="49">
        <v>9.99</v>
      </c>
      <c r="E1181">
        <f t="shared" si="190"/>
        <v>2024</v>
      </c>
      <c r="F1181">
        <f t="shared" si="191"/>
        <v>12</v>
      </c>
      <c r="G1181">
        <f t="shared" si="192"/>
        <v>6</v>
      </c>
      <c r="H1181" s="4" t="str">
        <f t="shared" si="193"/>
        <v>product 1</v>
      </c>
      <c r="I1181" s="5">
        <v>0</v>
      </c>
      <c r="J1181" s="4">
        <v>0</v>
      </c>
    </row>
    <row r="1182" spans="1:10" ht="13.2" x14ac:dyDescent="0.25">
      <c r="A1182" s="3">
        <v>45455</v>
      </c>
      <c r="B1182" s="4" t="s">
        <v>12</v>
      </c>
      <c r="C1182" s="3" t="str">
        <f t="shared" si="189"/>
        <v>net sales</v>
      </c>
      <c r="D1182" s="49">
        <v>24.99</v>
      </c>
      <c r="E1182">
        <f t="shared" si="190"/>
        <v>2024</v>
      </c>
      <c r="F1182">
        <f t="shared" si="191"/>
        <v>12</v>
      </c>
      <c r="G1182">
        <f t="shared" si="192"/>
        <v>6</v>
      </c>
      <c r="H1182" s="4" t="str">
        <f t="shared" si="193"/>
        <v>product 2</v>
      </c>
      <c r="I1182" s="5">
        <v>3</v>
      </c>
      <c r="J1182" s="5">
        <v>74.97</v>
      </c>
    </row>
    <row r="1183" spans="1:10" ht="13.2" x14ac:dyDescent="0.25">
      <c r="A1183" s="3">
        <v>45455</v>
      </c>
      <c r="B1183" s="4" t="s">
        <v>13</v>
      </c>
      <c r="C1183" s="3" t="str">
        <f t="shared" si="189"/>
        <v>net sales</v>
      </c>
      <c r="D1183" s="49">
        <v>12.49</v>
      </c>
      <c r="E1183">
        <f t="shared" si="190"/>
        <v>2024</v>
      </c>
      <c r="F1183">
        <f t="shared" si="191"/>
        <v>12</v>
      </c>
      <c r="G1183">
        <f t="shared" si="192"/>
        <v>6</v>
      </c>
      <c r="H1183" s="4" t="str">
        <f t="shared" si="193"/>
        <v>product 3</v>
      </c>
      <c r="I1183" s="5">
        <v>200</v>
      </c>
      <c r="J1183" s="5">
        <v>2498</v>
      </c>
    </row>
    <row r="1184" spans="1:10" ht="13.2" x14ac:dyDescent="0.25">
      <c r="A1184" s="3">
        <v>45456</v>
      </c>
      <c r="B1184" s="4" t="s">
        <v>7</v>
      </c>
      <c r="C1184" s="3" t="str">
        <f t="shared" si="189"/>
        <v>cogs</v>
      </c>
      <c r="D1184" s="49">
        <v>5.99</v>
      </c>
      <c r="E1184">
        <f t="shared" si="190"/>
        <v>2024</v>
      </c>
      <c r="F1184">
        <f t="shared" si="191"/>
        <v>13</v>
      </c>
      <c r="G1184">
        <f t="shared" si="192"/>
        <v>6</v>
      </c>
      <c r="H1184" s="4" t="str">
        <f t="shared" si="193"/>
        <v>product 1</v>
      </c>
      <c r="I1184" s="5">
        <v>26</v>
      </c>
      <c r="J1184" s="5">
        <v>155.74</v>
      </c>
    </row>
    <row r="1185" spans="1:10" ht="13.2" x14ac:dyDescent="0.25">
      <c r="A1185" s="3">
        <v>45456</v>
      </c>
      <c r="B1185" s="4" t="s">
        <v>8</v>
      </c>
      <c r="C1185" s="3" t="str">
        <f t="shared" si="189"/>
        <v>cogs</v>
      </c>
      <c r="D1185" s="49">
        <v>16.989999999999998</v>
      </c>
      <c r="E1185">
        <f t="shared" si="190"/>
        <v>2024</v>
      </c>
      <c r="F1185">
        <f t="shared" si="191"/>
        <v>13</v>
      </c>
      <c r="G1185">
        <f t="shared" si="192"/>
        <v>6</v>
      </c>
      <c r="H1185" s="4" t="str">
        <f t="shared" si="193"/>
        <v>product 2</v>
      </c>
      <c r="I1185" s="5">
        <v>6</v>
      </c>
      <c r="J1185" s="5">
        <v>101.94</v>
      </c>
    </row>
    <row r="1186" spans="1:10" ht="13.2" x14ac:dyDescent="0.25">
      <c r="A1186" s="3">
        <v>45456</v>
      </c>
      <c r="B1186" s="4" t="s">
        <v>9</v>
      </c>
      <c r="C1186" s="3" t="str">
        <f t="shared" si="189"/>
        <v>cogs</v>
      </c>
      <c r="D1186" s="49">
        <v>8.49</v>
      </c>
      <c r="E1186">
        <f t="shared" si="190"/>
        <v>2024</v>
      </c>
      <c r="F1186">
        <f t="shared" si="191"/>
        <v>13</v>
      </c>
      <c r="G1186">
        <f t="shared" si="192"/>
        <v>6</v>
      </c>
      <c r="H1186" s="4" t="str">
        <f t="shared" si="193"/>
        <v>product 3</v>
      </c>
      <c r="I1186" s="5">
        <v>50</v>
      </c>
      <c r="J1186" s="5">
        <v>424.5</v>
      </c>
    </row>
    <row r="1187" spans="1:10" ht="13.2" x14ac:dyDescent="0.25">
      <c r="A1187" s="3">
        <v>45456</v>
      </c>
      <c r="B1187" s="4" t="s">
        <v>10</v>
      </c>
      <c r="C1187" s="3" t="str">
        <f t="shared" si="189"/>
        <v>marketing</v>
      </c>
      <c r="D1187" s="50" t="s">
        <v>6</v>
      </c>
      <c r="E1187">
        <f t="shared" si="190"/>
        <v>2024</v>
      </c>
      <c r="F1187">
        <f t="shared" si="191"/>
        <v>13</v>
      </c>
      <c r="G1187">
        <f t="shared" si="192"/>
        <v>6</v>
      </c>
      <c r="H1187" s="4" t="str">
        <f t="shared" si="193"/>
        <v>N/A</v>
      </c>
      <c r="I1187" s="4" t="s">
        <v>6</v>
      </c>
      <c r="J1187" s="5">
        <v>99.94</v>
      </c>
    </row>
    <row r="1188" spans="1:10" ht="13.2" x14ac:dyDescent="0.25">
      <c r="A1188" s="3">
        <v>45456</v>
      </c>
      <c r="B1188" s="4" t="s">
        <v>11</v>
      </c>
      <c r="C1188" s="3" t="str">
        <f t="shared" si="189"/>
        <v>net sales</v>
      </c>
      <c r="D1188" s="49">
        <v>9.99</v>
      </c>
      <c r="E1188">
        <f t="shared" si="190"/>
        <v>2024</v>
      </c>
      <c r="F1188">
        <f t="shared" si="191"/>
        <v>13</v>
      </c>
      <c r="G1188">
        <f t="shared" si="192"/>
        <v>6</v>
      </c>
      <c r="H1188" s="4" t="str">
        <f t="shared" si="193"/>
        <v>product 1</v>
      </c>
      <c r="I1188" s="5">
        <v>26</v>
      </c>
      <c r="J1188" s="5">
        <v>259.74</v>
      </c>
    </row>
    <row r="1189" spans="1:10" ht="13.2" x14ac:dyDescent="0.25">
      <c r="A1189" s="3">
        <v>45456</v>
      </c>
      <c r="B1189" s="4" t="s">
        <v>12</v>
      </c>
      <c r="C1189" s="3" t="str">
        <f t="shared" si="189"/>
        <v>net sales</v>
      </c>
      <c r="D1189" s="49">
        <v>24.99</v>
      </c>
      <c r="E1189">
        <f t="shared" si="190"/>
        <v>2024</v>
      </c>
      <c r="F1189">
        <f t="shared" si="191"/>
        <v>13</v>
      </c>
      <c r="G1189">
        <f t="shared" si="192"/>
        <v>6</v>
      </c>
      <c r="H1189" s="4" t="str">
        <f t="shared" si="193"/>
        <v>product 2</v>
      </c>
      <c r="I1189" s="5">
        <v>6</v>
      </c>
      <c r="J1189" s="5">
        <v>149.94</v>
      </c>
    </row>
    <row r="1190" spans="1:10" ht="13.2" x14ac:dyDescent="0.25">
      <c r="A1190" s="3">
        <v>45456</v>
      </c>
      <c r="B1190" s="4" t="s">
        <v>13</v>
      </c>
      <c r="C1190" s="3" t="str">
        <f t="shared" si="189"/>
        <v>net sales</v>
      </c>
      <c r="D1190" s="49">
        <v>12.49</v>
      </c>
      <c r="E1190">
        <f t="shared" si="190"/>
        <v>2024</v>
      </c>
      <c r="F1190">
        <f t="shared" si="191"/>
        <v>13</v>
      </c>
      <c r="G1190">
        <f t="shared" si="192"/>
        <v>6</v>
      </c>
      <c r="H1190" s="4" t="str">
        <f t="shared" si="193"/>
        <v>product 3</v>
      </c>
      <c r="I1190" s="5">
        <v>50</v>
      </c>
      <c r="J1190" s="5">
        <v>624.5</v>
      </c>
    </row>
    <row r="1191" spans="1:10" ht="13.2" x14ac:dyDescent="0.25">
      <c r="A1191" s="3">
        <v>45457</v>
      </c>
      <c r="B1191" s="4" t="s">
        <v>7</v>
      </c>
      <c r="C1191" s="3" t="str">
        <f t="shared" si="189"/>
        <v>cogs</v>
      </c>
      <c r="D1191" s="49">
        <v>5.99</v>
      </c>
      <c r="E1191">
        <f t="shared" si="190"/>
        <v>2024</v>
      </c>
      <c r="F1191">
        <f t="shared" si="191"/>
        <v>14</v>
      </c>
      <c r="G1191">
        <f t="shared" si="192"/>
        <v>6</v>
      </c>
      <c r="H1191" s="4" t="str">
        <f t="shared" si="193"/>
        <v>product 1</v>
      </c>
      <c r="I1191" s="5">
        <v>19</v>
      </c>
      <c r="J1191" s="5">
        <v>113.81</v>
      </c>
    </row>
    <row r="1192" spans="1:10" ht="13.2" x14ac:dyDescent="0.25">
      <c r="A1192" s="3">
        <v>45457</v>
      </c>
      <c r="B1192" s="4" t="s">
        <v>8</v>
      </c>
      <c r="C1192" s="3" t="str">
        <f t="shared" si="189"/>
        <v>cogs</v>
      </c>
      <c r="D1192" s="49">
        <v>16.989999999999998</v>
      </c>
      <c r="E1192">
        <f t="shared" si="190"/>
        <v>2024</v>
      </c>
      <c r="F1192">
        <f t="shared" si="191"/>
        <v>14</v>
      </c>
      <c r="G1192">
        <f t="shared" si="192"/>
        <v>6</v>
      </c>
      <c r="H1192" s="4" t="str">
        <f t="shared" si="193"/>
        <v>product 2</v>
      </c>
      <c r="I1192" s="5">
        <v>8</v>
      </c>
      <c r="J1192" s="5">
        <v>135.91999999999999</v>
      </c>
    </row>
    <row r="1193" spans="1:10" ht="13.2" x14ac:dyDescent="0.25">
      <c r="A1193" s="3">
        <v>45457</v>
      </c>
      <c r="B1193" s="4" t="s">
        <v>9</v>
      </c>
      <c r="C1193" s="3" t="str">
        <f t="shared" si="189"/>
        <v>cogs</v>
      </c>
      <c r="D1193" s="49">
        <v>8.49</v>
      </c>
      <c r="E1193">
        <f t="shared" si="190"/>
        <v>2024</v>
      </c>
      <c r="F1193">
        <f t="shared" si="191"/>
        <v>14</v>
      </c>
      <c r="G1193">
        <f t="shared" si="192"/>
        <v>6</v>
      </c>
      <c r="H1193" s="4" t="str">
        <f t="shared" si="193"/>
        <v>product 3</v>
      </c>
      <c r="I1193" s="5">
        <v>202</v>
      </c>
      <c r="J1193" s="5">
        <v>1714.98</v>
      </c>
    </row>
    <row r="1194" spans="1:10" ht="13.2" x14ac:dyDescent="0.25">
      <c r="A1194" s="3">
        <v>45457</v>
      </c>
      <c r="B1194" s="4" t="s">
        <v>10</v>
      </c>
      <c r="C1194" s="3" t="str">
        <f t="shared" si="189"/>
        <v>marketing</v>
      </c>
      <c r="D1194" s="50" t="s">
        <v>6</v>
      </c>
      <c r="E1194">
        <f t="shared" si="190"/>
        <v>2024</v>
      </c>
      <c r="F1194">
        <f t="shared" si="191"/>
        <v>14</v>
      </c>
      <c r="G1194">
        <f t="shared" si="192"/>
        <v>6</v>
      </c>
      <c r="H1194" s="4" t="str">
        <f t="shared" si="193"/>
        <v>N/A</v>
      </c>
      <c r="I1194" s="4" t="s">
        <v>6</v>
      </c>
      <c r="J1194" s="5">
        <v>99.91</v>
      </c>
    </row>
    <row r="1195" spans="1:10" ht="13.2" x14ac:dyDescent="0.25">
      <c r="A1195" s="3">
        <v>45457</v>
      </c>
      <c r="B1195" s="4" t="s">
        <v>11</v>
      </c>
      <c r="C1195" s="3" t="str">
        <f t="shared" si="189"/>
        <v>net sales</v>
      </c>
      <c r="D1195" s="49">
        <v>9.99</v>
      </c>
      <c r="E1195">
        <f t="shared" si="190"/>
        <v>2024</v>
      </c>
      <c r="F1195">
        <f t="shared" si="191"/>
        <v>14</v>
      </c>
      <c r="G1195">
        <f t="shared" si="192"/>
        <v>6</v>
      </c>
      <c r="H1195" s="4" t="str">
        <f t="shared" si="193"/>
        <v>product 1</v>
      </c>
      <c r="I1195" s="5">
        <v>19</v>
      </c>
      <c r="J1195" s="5">
        <v>189.81</v>
      </c>
    </row>
    <row r="1196" spans="1:10" ht="13.2" x14ac:dyDescent="0.25">
      <c r="A1196" s="3">
        <v>45457</v>
      </c>
      <c r="B1196" s="4" t="s">
        <v>12</v>
      </c>
      <c r="C1196" s="3" t="str">
        <f t="shared" si="189"/>
        <v>net sales</v>
      </c>
      <c r="D1196" s="49">
        <v>24.99</v>
      </c>
      <c r="E1196">
        <f t="shared" si="190"/>
        <v>2024</v>
      </c>
      <c r="F1196">
        <f t="shared" si="191"/>
        <v>14</v>
      </c>
      <c r="G1196">
        <f t="shared" si="192"/>
        <v>6</v>
      </c>
      <c r="H1196" s="4" t="str">
        <f t="shared" si="193"/>
        <v>product 2</v>
      </c>
      <c r="I1196" s="5">
        <v>8</v>
      </c>
      <c r="J1196" s="5">
        <v>199.92</v>
      </c>
    </row>
    <row r="1197" spans="1:10" ht="13.2" x14ac:dyDescent="0.25">
      <c r="A1197" s="3">
        <v>45457</v>
      </c>
      <c r="B1197" s="4" t="s">
        <v>13</v>
      </c>
      <c r="C1197" s="3" t="str">
        <f t="shared" si="189"/>
        <v>net sales</v>
      </c>
      <c r="D1197" s="49">
        <v>12.49</v>
      </c>
      <c r="E1197">
        <f t="shared" si="190"/>
        <v>2024</v>
      </c>
      <c r="F1197">
        <f t="shared" si="191"/>
        <v>14</v>
      </c>
      <c r="G1197">
        <f t="shared" si="192"/>
        <v>6</v>
      </c>
      <c r="H1197" s="4" t="str">
        <f t="shared" si="193"/>
        <v>product 3</v>
      </c>
      <c r="I1197" s="5">
        <v>202</v>
      </c>
      <c r="J1197" s="5">
        <v>2522.98</v>
      </c>
    </row>
    <row r="1198" spans="1:10" ht="13.2" x14ac:dyDescent="0.25">
      <c r="A1198" s="3">
        <v>45458</v>
      </c>
      <c r="B1198" s="4" t="s">
        <v>7</v>
      </c>
      <c r="C1198" s="3" t="str">
        <f t="shared" si="189"/>
        <v>cogs</v>
      </c>
      <c r="D1198" s="49">
        <v>5.99</v>
      </c>
      <c r="E1198">
        <f t="shared" si="190"/>
        <v>2024</v>
      </c>
      <c r="F1198">
        <f t="shared" si="191"/>
        <v>15</v>
      </c>
      <c r="G1198">
        <f t="shared" si="192"/>
        <v>6</v>
      </c>
      <c r="H1198" s="4" t="str">
        <f t="shared" si="193"/>
        <v>product 1</v>
      </c>
      <c r="I1198" s="5">
        <v>41</v>
      </c>
      <c r="J1198" s="5">
        <v>245.59</v>
      </c>
    </row>
    <row r="1199" spans="1:10" ht="13.2" x14ac:dyDescent="0.25">
      <c r="A1199" s="3">
        <v>45458</v>
      </c>
      <c r="B1199" s="4" t="s">
        <v>8</v>
      </c>
      <c r="C1199" s="3" t="str">
        <f t="shared" si="189"/>
        <v>cogs</v>
      </c>
      <c r="D1199" s="49">
        <v>16.989999999999998</v>
      </c>
      <c r="E1199">
        <f t="shared" si="190"/>
        <v>2024</v>
      </c>
      <c r="F1199">
        <f t="shared" si="191"/>
        <v>15</v>
      </c>
      <c r="G1199">
        <f t="shared" si="192"/>
        <v>6</v>
      </c>
      <c r="H1199" s="4" t="str">
        <f t="shared" si="193"/>
        <v>product 2</v>
      </c>
      <c r="I1199" s="5">
        <v>3</v>
      </c>
      <c r="J1199" s="5">
        <v>50.97</v>
      </c>
    </row>
    <row r="1200" spans="1:10" ht="13.2" x14ac:dyDescent="0.25">
      <c r="A1200" s="3">
        <v>45458</v>
      </c>
      <c r="B1200" s="4" t="s">
        <v>9</v>
      </c>
      <c r="C1200" s="3" t="str">
        <f t="shared" si="189"/>
        <v>cogs</v>
      </c>
      <c r="D1200" s="49">
        <v>8.49</v>
      </c>
      <c r="E1200">
        <f t="shared" si="190"/>
        <v>2024</v>
      </c>
      <c r="F1200">
        <f t="shared" si="191"/>
        <v>15</v>
      </c>
      <c r="G1200">
        <f t="shared" si="192"/>
        <v>6</v>
      </c>
      <c r="H1200" s="4" t="str">
        <f t="shared" si="193"/>
        <v>product 3</v>
      </c>
      <c r="I1200" s="5">
        <v>190</v>
      </c>
      <c r="J1200" s="5">
        <v>1613.1000000000001</v>
      </c>
    </row>
    <row r="1201" spans="1:10" ht="13.2" x14ac:dyDescent="0.25">
      <c r="A1201" s="3">
        <v>45458</v>
      </c>
      <c r="B1201" s="4" t="s">
        <v>16</v>
      </c>
      <c r="C1201" s="3" t="str">
        <f t="shared" si="189"/>
        <v>interest</v>
      </c>
      <c r="D1201" s="50" t="s">
        <v>6</v>
      </c>
      <c r="E1201">
        <f t="shared" si="190"/>
        <v>2024</v>
      </c>
      <c r="F1201">
        <f t="shared" si="191"/>
        <v>15</v>
      </c>
      <c r="G1201">
        <f t="shared" si="192"/>
        <v>6</v>
      </c>
      <c r="H1201" s="4" t="str">
        <f t="shared" si="193"/>
        <v>N/A</v>
      </c>
      <c r="I1201" s="4" t="s">
        <v>6</v>
      </c>
      <c r="J1201" s="5">
        <v>1286.44</v>
      </c>
    </row>
    <row r="1202" spans="1:10" ht="13.2" x14ac:dyDescent="0.25">
      <c r="A1202" s="3">
        <v>45458</v>
      </c>
      <c r="B1202" s="4" t="s">
        <v>10</v>
      </c>
      <c r="C1202" s="3" t="str">
        <f t="shared" si="189"/>
        <v>marketing</v>
      </c>
      <c r="D1202" s="50" t="s">
        <v>6</v>
      </c>
      <c r="E1202">
        <f t="shared" si="190"/>
        <v>2024</v>
      </c>
      <c r="F1202">
        <f t="shared" si="191"/>
        <v>15</v>
      </c>
      <c r="G1202">
        <f t="shared" si="192"/>
        <v>6</v>
      </c>
      <c r="H1202" s="4" t="str">
        <f t="shared" si="193"/>
        <v>N/A</v>
      </c>
      <c r="I1202" s="4" t="s">
        <v>6</v>
      </c>
      <c r="J1202" s="5">
        <v>99.92</v>
      </c>
    </row>
    <row r="1203" spans="1:10" ht="13.2" x14ac:dyDescent="0.25">
      <c r="A1203" s="3">
        <v>45458</v>
      </c>
      <c r="B1203" s="4" t="s">
        <v>11</v>
      </c>
      <c r="C1203" s="3" t="str">
        <f t="shared" si="189"/>
        <v>net sales</v>
      </c>
      <c r="D1203" s="49">
        <v>9.99</v>
      </c>
      <c r="E1203">
        <f t="shared" si="190"/>
        <v>2024</v>
      </c>
      <c r="F1203">
        <f t="shared" si="191"/>
        <v>15</v>
      </c>
      <c r="G1203">
        <f t="shared" si="192"/>
        <v>6</v>
      </c>
      <c r="H1203" s="4" t="str">
        <f t="shared" si="193"/>
        <v>product 1</v>
      </c>
      <c r="I1203" s="5">
        <v>41</v>
      </c>
      <c r="J1203" s="5">
        <v>409.59000000000003</v>
      </c>
    </row>
    <row r="1204" spans="1:10" ht="13.2" x14ac:dyDescent="0.25">
      <c r="A1204" s="3">
        <v>45458</v>
      </c>
      <c r="B1204" s="4" t="s">
        <v>12</v>
      </c>
      <c r="C1204" s="3" t="str">
        <f t="shared" si="189"/>
        <v>net sales</v>
      </c>
      <c r="D1204" s="49">
        <v>24.99</v>
      </c>
      <c r="E1204">
        <f t="shared" si="190"/>
        <v>2024</v>
      </c>
      <c r="F1204">
        <f t="shared" si="191"/>
        <v>15</v>
      </c>
      <c r="G1204">
        <f t="shared" si="192"/>
        <v>6</v>
      </c>
      <c r="H1204" s="4" t="str">
        <f t="shared" si="193"/>
        <v>product 2</v>
      </c>
      <c r="I1204" s="5">
        <v>3</v>
      </c>
      <c r="J1204" s="5">
        <v>74.97</v>
      </c>
    </row>
    <row r="1205" spans="1:10" ht="13.2" x14ac:dyDescent="0.25">
      <c r="A1205" s="3">
        <v>45458</v>
      </c>
      <c r="B1205" s="4" t="s">
        <v>13</v>
      </c>
      <c r="C1205" s="3" t="str">
        <f t="shared" si="189"/>
        <v>net sales</v>
      </c>
      <c r="D1205" s="49">
        <v>12.49</v>
      </c>
      <c r="E1205">
        <f t="shared" si="190"/>
        <v>2024</v>
      </c>
      <c r="F1205">
        <f t="shared" si="191"/>
        <v>15</v>
      </c>
      <c r="G1205">
        <f t="shared" si="192"/>
        <v>6</v>
      </c>
      <c r="H1205" s="4" t="str">
        <f t="shared" si="193"/>
        <v>product 3</v>
      </c>
      <c r="I1205" s="5">
        <v>190</v>
      </c>
      <c r="J1205" s="5">
        <v>2373.1</v>
      </c>
    </row>
    <row r="1206" spans="1:10" ht="13.2" x14ac:dyDescent="0.25">
      <c r="A1206" s="3">
        <v>45458</v>
      </c>
      <c r="B1206" s="4" t="s">
        <v>14</v>
      </c>
      <c r="C1206" s="3" t="str">
        <f t="shared" si="189"/>
        <v>overhead</v>
      </c>
      <c r="D1206" s="50" t="s">
        <v>6</v>
      </c>
      <c r="E1206">
        <f t="shared" si="190"/>
        <v>2024</v>
      </c>
      <c r="F1206">
        <f t="shared" si="191"/>
        <v>15</v>
      </c>
      <c r="G1206">
        <f t="shared" si="192"/>
        <v>6</v>
      </c>
      <c r="H1206" s="4" t="str">
        <f t="shared" si="193"/>
        <v>N/A</v>
      </c>
      <c r="I1206" s="4" t="s">
        <v>6</v>
      </c>
      <c r="J1206" s="5">
        <v>314.10000000000002</v>
      </c>
    </row>
    <row r="1207" spans="1:10" ht="13.2" x14ac:dyDescent="0.25">
      <c r="A1207" s="3">
        <v>45459</v>
      </c>
      <c r="B1207" s="4" t="s">
        <v>7</v>
      </c>
      <c r="C1207" s="3" t="str">
        <f t="shared" si="189"/>
        <v>cogs</v>
      </c>
      <c r="D1207" s="49">
        <v>5.99</v>
      </c>
      <c r="E1207">
        <f t="shared" si="190"/>
        <v>2024</v>
      </c>
      <c r="F1207">
        <f t="shared" si="191"/>
        <v>16</v>
      </c>
      <c r="G1207">
        <f t="shared" si="192"/>
        <v>6</v>
      </c>
      <c r="H1207" s="4" t="str">
        <f t="shared" si="193"/>
        <v>product 1</v>
      </c>
      <c r="I1207" s="5">
        <v>7</v>
      </c>
      <c r="J1207" s="5">
        <v>41.93</v>
      </c>
    </row>
    <row r="1208" spans="1:10" ht="13.2" x14ac:dyDescent="0.25">
      <c r="A1208" s="3">
        <v>45459</v>
      </c>
      <c r="B1208" s="4" t="s">
        <v>8</v>
      </c>
      <c r="C1208" s="3" t="str">
        <f t="shared" si="189"/>
        <v>cogs</v>
      </c>
      <c r="D1208" s="49">
        <v>16.989999999999998</v>
      </c>
      <c r="E1208">
        <f t="shared" si="190"/>
        <v>2024</v>
      </c>
      <c r="F1208">
        <f t="shared" si="191"/>
        <v>16</v>
      </c>
      <c r="G1208">
        <f t="shared" si="192"/>
        <v>6</v>
      </c>
      <c r="H1208" s="4" t="str">
        <f t="shared" si="193"/>
        <v>product 2</v>
      </c>
      <c r="I1208" s="5">
        <v>8</v>
      </c>
      <c r="J1208" s="5">
        <v>135.91999999999999</v>
      </c>
    </row>
    <row r="1209" spans="1:10" ht="13.2" x14ac:dyDescent="0.25">
      <c r="A1209" s="3">
        <v>45459</v>
      </c>
      <c r="B1209" s="4" t="s">
        <v>9</v>
      </c>
      <c r="C1209" s="3" t="str">
        <f t="shared" si="189"/>
        <v>cogs</v>
      </c>
      <c r="D1209" s="49">
        <v>8.49</v>
      </c>
      <c r="E1209">
        <f t="shared" si="190"/>
        <v>2024</v>
      </c>
      <c r="F1209">
        <f t="shared" si="191"/>
        <v>16</v>
      </c>
      <c r="G1209">
        <f t="shared" si="192"/>
        <v>6</v>
      </c>
      <c r="H1209" s="4" t="str">
        <f t="shared" si="193"/>
        <v>product 3</v>
      </c>
      <c r="I1209" s="5">
        <v>44</v>
      </c>
      <c r="J1209" s="5">
        <v>373.56</v>
      </c>
    </row>
    <row r="1210" spans="1:10" ht="13.2" x14ac:dyDescent="0.25">
      <c r="A1210" s="3">
        <v>45459</v>
      </c>
      <c r="B1210" s="4" t="s">
        <v>10</v>
      </c>
      <c r="C1210" s="3" t="str">
        <f t="shared" si="189"/>
        <v>marketing</v>
      </c>
      <c r="D1210" s="50" t="s">
        <v>6</v>
      </c>
      <c r="E1210">
        <f t="shared" si="190"/>
        <v>2024</v>
      </c>
      <c r="F1210">
        <f t="shared" si="191"/>
        <v>16</v>
      </c>
      <c r="G1210">
        <f t="shared" si="192"/>
        <v>6</v>
      </c>
      <c r="H1210" s="4" t="str">
        <f t="shared" si="193"/>
        <v>N/A</v>
      </c>
      <c r="I1210" s="4" t="s">
        <v>6</v>
      </c>
      <c r="J1210" s="5">
        <v>100.06</v>
      </c>
    </row>
    <row r="1211" spans="1:10" ht="13.2" x14ac:dyDescent="0.25">
      <c r="A1211" s="3">
        <v>45459</v>
      </c>
      <c r="B1211" s="4" t="s">
        <v>11</v>
      </c>
      <c r="C1211" s="3" t="str">
        <f t="shared" si="189"/>
        <v>net sales</v>
      </c>
      <c r="D1211" s="49">
        <v>9.99</v>
      </c>
      <c r="E1211">
        <f t="shared" si="190"/>
        <v>2024</v>
      </c>
      <c r="F1211">
        <f t="shared" si="191"/>
        <v>16</v>
      </c>
      <c r="G1211">
        <f t="shared" si="192"/>
        <v>6</v>
      </c>
      <c r="H1211" s="4" t="str">
        <f t="shared" si="193"/>
        <v>product 1</v>
      </c>
      <c r="I1211" s="5">
        <v>7</v>
      </c>
      <c r="J1211" s="5">
        <v>69.930000000000007</v>
      </c>
    </row>
    <row r="1212" spans="1:10" ht="13.2" x14ac:dyDescent="0.25">
      <c r="A1212" s="3">
        <v>45459</v>
      </c>
      <c r="B1212" s="4" t="s">
        <v>12</v>
      </c>
      <c r="C1212" s="3" t="str">
        <f t="shared" si="189"/>
        <v>net sales</v>
      </c>
      <c r="D1212" s="49">
        <v>24.99</v>
      </c>
      <c r="E1212">
        <f t="shared" si="190"/>
        <v>2024</v>
      </c>
      <c r="F1212">
        <f t="shared" si="191"/>
        <v>16</v>
      </c>
      <c r="G1212">
        <f t="shared" si="192"/>
        <v>6</v>
      </c>
      <c r="H1212" s="4" t="str">
        <f t="shared" si="193"/>
        <v>product 2</v>
      </c>
      <c r="I1212" s="5">
        <v>8</v>
      </c>
      <c r="J1212" s="5">
        <v>199.92</v>
      </c>
    </row>
    <row r="1213" spans="1:10" ht="13.2" x14ac:dyDescent="0.25">
      <c r="A1213" s="3">
        <v>45459</v>
      </c>
      <c r="B1213" s="4" t="s">
        <v>13</v>
      </c>
      <c r="C1213" s="3" t="str">
        <f t="shared" si="189"/>
        <v>net sales</v>
      </c>
      <c r="D1213" s="49">
        <v>12.49</v>
      </c>
      <c r="E1213">
        <f t="shared" si="190"/>
        <v>2024</v>
      </c>
      <c r="F1213">
        <f t="shared" si="191"/>
        <v>16</v>
      </c>
      <c r="G1213">
        <f t="shared" si="192"/>
        <v>6</v>
      </c>
      <c r="H1213" s="4" t="str">
        <f t="shared" si="193"/>
        <v>product 3</v>
      </c>
      <c r="I1213" s="5">
        <v>44</v>
      </c>
      <c r="J1213" s="5">
        <v>549.56000000000006</v>
      </c>
    </row>
    <row r="1214" spans="1:10" ht="13.2" x14ac:dyDescent="0.25">
      <c r="A1214" s="3">
        <v>45460</v>
      </c>
      <c r="B1214" s="4" t="s">
        <v>7</v>
      </c>
      <c r="C1214" s="3" t="str">
        <f t="shared" si="189"/>
        <v>cogs</v>
      </c>
      <c r="D1214" s="49">
        <v>5.99</v>
      </c>
      <c r="E1214">
        <f t="shared" si="190"/>
        <v>2024</v>
      </c>
      <c r="F1214">
        <f t="shared" si="191"/>
        <v>17</v>
      </c>
      <c r="G1214">
        <f t="shared" si="192"/>
        <v>6</v>
      </c>
      <c r="H1214" s="4" t="str">
        <f t="shared" si="193"/>
        <v>product 1</v>
      </c>
      <c r="I1214" s="5">
        <v>23</v>
      </c>
      <c r="J1214" s="5">
        <v>137.77000000000001</v>
      </c>
    </row>
    <row r="1215" spans="1:10" ht="13.2" x14ac:dyDescent="0.25">
      <c r="A1215" s="3">
        <v>45460</v>
      </c>
      <c r="B1215" s="4" t="s">
        <v>8</v>
      </c>
      <c r="C1215" s="3" t="str">
        <f t="shared" si="189"/>
        <v>cogs</v>
      </c>
      <c r="D1215" s="49">
        <v>16.989999999999998</v>
      </c>
      <c r="E1215">
        <f t="shared" si="190"/>
        <v>2024</v>
      </c>
      <c r="F1215">
        <f t="shared" si="191"/>
        <v>17</v>
      </c>
      <c r="G1215">
        <f t="shared" si="192"/>
        <v>6</v>
      </c>
      <c r="H1215" s="4" t="str">
        <f t="shared" si="193"/>
        <v>product 2</v>
      </c>
      <c r="I1215" s="5">
        <v>7</v>
      </c>
      <c r="J1215" s="5">
        <v>118.92999999999999</v>
      </c>
    </row>
    <row r="1216" spans="1:10" ht="13.2" x14ac:dyDescent="0.25">
      <c r="A1216" s="3">
        <v>45460</v>
      </c>
      <c r="B1216" s="4" t="s">
        <v>9</v>
      </c>
      <c r="C1216" s="3" t="str">
        <f t="shared" si="189"/>
        <v>cogs</v>
      </c>
      <c r="D1216" s="49">
        <v>8.49</v>
      </c>
      <c r="E1216">
        <f t="shared" si="190"/>
        <v>2024</v>
      </c>
      <c r="F1216">
        <f t="shared" si="191"/>
        <v>17</v>
      </c>
      <c r="G1216">
        <f t="shared" si="192"/>
        <v>6</v>
      </c>
      <c r="H1216" s="4" t="str">
        <f t="shared" si="193"/>
        <v>product 3</v>
      </c>
      <c r="I1216" s="5">
        <v>208</v>
      </c>
      <c r="J1216" s="5">
        <v>1765.92</v>
      </c>
    </row>
    <row r="1217" spans="1:10" ht="13.2" x14ac:dyDescent="0.25">
      <c r="A1217" s="3">
        <v>45460</v>
      </c>
      <c r="B1217" s="4" t="s">
        <v>10</v>
      </c>
      <c r="C1217" s="3" t="str">
        <f t="shared" si="189"/>
        <v>marketing</v>
      </c>
      <c r="D1217" s="50" t="s">
        <v>6</v>
      </c>
      <c r="E1217">
        <f t="shared" si="190"/>
        <v>2024</v>
      </c>
      <c r="F1217">
        <f t="shared" si="191"/>
        <v>17</v>
      </c>
      <c r="G1217">
        <f t="shared" si="192"/>
        <v>6</v>
      </c>
      <c r="H1217" s="4" t="str">
        <f t="shared" si="193"/>
        <v>N/A</v>
      </c>
      <c r="I1217" s="4" t="s">
        <v>6</v>
      </c>
      <c r="J1217" s="5">
        <v>100.07000000000001</v>
      </c>
    </row>
    <row r="1218" spans="1:10" ht="13.2" x14ac:dyDescent="0.25">
      <c r="A1218" s="3">
        <v>45460</v>
      </c>
      <c r="B1218" s="4" t="s">
        <v>11</v>
      </c>
      <c r="C1218" s="3" t="str">
        <f t="shared" ref="C1218:C1281" si="194">IFERROR(LEFT(B1218, FIND(":", B1218) -1),B1218)</f>
        <v>net sales</v>
      </c>
      <c r="D1218" s="49">
        <v>9.99</v>
      </c>
      <c r="E1218">
        <f t="shared" ref="E1218:E1281" si="195">YEAR(A1218)</f>
        <v>2024</v>
      </c>
      <c r="F1218">
        <f t="shared" ref="F1218:F1281" si="196">DAY(A1218)</f>
        <v>17</v>
      </c>
      <c r="G1218">
        <f t="shared" ref="G1218:G1281" si="197">MONTH(A1218)</f>
        <v>6</v>
      </c>
      <c r="H1218" s="4" t="str">
        <f t="shared" si="193"/>
        <v>product 1</v>
      </c>
      <c r="I1218" s="5">
        <v>23</v>
      </c>
      <c r="J1218" s="5">
        <v>229.77</v>
      </c>
    </row>
    <row r="1219" spans="1:10" ht="13.2" x14ac:dyDescent="0.25">
      <c r="A1219" s="3">
        <v>45460</v>
      </c>
      <c r="B1219" s="4" t="s">
        <v>12</v>
      </c>
      <c r="C1219" s="3" t="str">
        <f t="shared" si="194"/>
        <v>net sales</v>
      </c>
      <c r="D1219" s="49">
        <v>24.99</v>
      </c>
      <c r="E1219">
        <f t="shared" si="195"/>
        <v>2024</v>
      </c>
      <c r="F1219">
        <f t="shared" si="196"/>
        <v>17</v>
      </c>
      <c r="G1219">
        <f t="shared" si="197"/>
        <v>6</v>
      </c>
      <c r="H1219" s="4" t="str">
        <f t="shared" ref="H1219:H1282" si="198">IFERROR(RIGHT(B1219, LEN(B1219) - FIND(":", B1219)),"N/A")</f>
        <v>product 2</v>
      </c>
      <c r="I1219" s="5">
        <v>7</v>
      </c>
      <c r="J1219" s="5">
        <v>174.92999999999998</v>
      </c>
    </row>
    <row r="1220" spans="1:10" ht="13.2" x14ac:dyDescent="0.25">
      <c r="A1220" s="3">
        <v>45460</v>
      </c>
      <c r="B1220" s="4" t="s">
        <v>13</v>
      </c>
      <c r="C1220" s="3" t="str">
        <f t="shared" si="194"/>
        <v>net sales</v>
      </c>
      <c r="D1220" s="49">
        <v>12.49</v>
      </c>
      <c r="E1220">
        <f t="shared" si="195"/>
        <v>2024</v>
      </c>
      <c r="F1220">
        <f t="shared" si="196"/>
        <v>17</v>
      </c>
      <c r="G1220">
        <f t="shared" si="197"/>
        <v>6</v>
      </c>
      <c r="H1220" s="4" t="str">
        <f t="shared" si="198"/>
        <v>product 3</v>
      </c>
      <c r="I1220" s="5">
        <v>208</v>
      </c>
      <c r="J1220" s="5">
        <v>2597.92</v>
      </c>
    </row>
    <row r="1221" spans="1:10" ht="13.2" x14ac:dyDescent="0.25">
      <c r="A1221" s="3">
        <v>45461</v>
      </c>
      <c r="B1221" s="4" t="s">
        <v>7</v>
      </c>
      <c r="C1221" s="3" t="str">
        <f t="shared" si="194"/>
        <v>cogs</v>
      </c>
      <c r="D1221" s="49">
        <v>5.99</v>
      </c>
      <c r="E1221">
        <f t="shared" si="195"/>
        <v>2024</v>
      </c>
      <c r="F1221">
        <f t="shared" si="196"/>
        <v>18</v>
      </c>
      <c r="G1221">
        <f t="shared" si="197"/>
        <v>6</v>
      </c>
      <c r="H1221" s="4" t="str">
        <f t="shared" si="198"/>
        <v>product 1</v>
      </c>
      <c r="I1221" s="5">
        <v>74</v>
      </c>
      <c r="J1221" s="5">
        <v>443.26</v>
      </c>
    </row>
    <row r="1222" spans="1:10" ht="13.2" x14ac:dyDescent="0.25">
      <c r="A1222" s="3">
        <v>45461</v>
      </c>
      <c r="B1222" s="4" t="s">
        <v>8</v>
      </c>
      <c r="C1222" s="3" t="str">
        <f t="shared" si="194"/>
        <v>cogs</v>
      </c>
      <c r="D1222" s="49">
        <v>16.989999999999998</v>
      </c>
      <c r="E1222">
        <f t="shared" si="195"/>
        <v>2024</v>
      </c>
      <c r="F1222">
        <f t="shared" si="196"/>
        <v>18</v>
      </c>
      <c r="G1222">
        <f t="shared" si="197"/>
        <v>6</v>
      </c>
      <c r="H1222" s="4" t="str">
        <f t="shared" si="198"/>
        <v>product 2</v>
      </c>
      <c r="I1222" s="5">
        <v>9</v>
      </c>
      <c r="J1222" s="5">
        <v>152.91</v>
      </c>
    </row>
    <row r="1223" spans="1:10" ht="13.2" x14ac:dyDescent="0.25">
      <c r="A1223" s="3">
        <v>45461</v>
      </c>
      <c r="B1223" s="4" t="s">
        <v>9</v>
      </c>
      <c r="C1223" s="3" t="str">
        <f t="shared" si="194"/>
        <v>cogs</v>
      </c>
      <c r="D1223" s="49">
        <v>8.49</v>
      </c>
      <c r="E1223">
        <f t="shared" si="195"/>
        <v>2024</v>
      </c>
      <c r="F1223">
        <f t="shared" si="196"/>
        <v>18</v>
      </c>
      <c r="G1223">
        <f t="shared" si="197"/>
        <v>6</v>
      </c>
      <c r="H1223" s="4" t="str">
        <f t="shared" si="198"/>
        <v>product 3</v>
      </c>
      <c r="I1223" s="5">
        <v>194</v>
      </c>
      <c r="J1223" s="5">
        <v>1647.06</v>
      </c>
    </row>
    <row r="1224" spans="1:10" ht="13.2" x14ac:dyDescent="0.25">
      <c r="A1224" s="3">
        <v>45461</v>
      </c>
      <c r="B1224" s="4" t="s">
        <v>10</v>
      </c>
      <c r="C1224" s="3" t="str">
        <f t="shared" si="194"/>
        <v>marketing</v>
      </c>
      <c r="D1224" s="50" t="s">
        <v>6</v>
      </c>
      <c r="E1224">
        <f t="shared" si="195"/>
        <v>2024</v>
      </c>
      <c r="F1224">
        <f t="shared" si="196"/>
        <v>18</v>
      </c>
      <c r="G1224">
        <f t="shared" si="197"/>
        <v>6</v>
      </c>
      <c r="H1224" s="4" t="str">
        <f t="shared" si="198"/>
        <v>N/A</v>
      </c>
      <c r="I1224" s="4" t="s">
        <v>6</v>
      </c>
      <c r="J1224" s="5">
        <v>99.98</v>
      </c>
    </row>
    <row r="1225" spans="1:10" ht="13.2" x14ac:dyDescent="0.25">
      <c r="A1225" s="3">
        <v>45461</v>
      </c>
      <c r="B1225" s="4" t="s">
        <v>11</v>
      </c>
      <c r="C1225" s="3" t="str">
        <f t="shared" si="194"/>
        <v>net sales</v>
      </c>
      <c r="D1225" s="49">
        <v>9.99</v>
      </c>
      <c r="E1225">
        <f t="shared" si="195"/>
        <v>2024</v>
      </c>
      <c r="F1225">
        <f t="shared" si="196"/>
        <v>18</v>
      </c>
      <c r="G1225">
        <f t="shared" si="197"/>
        <v>6</v>
      </c>
      <c r="H1225" s="4" t="str">
        <f t="shared" si="198"/>
        <v>product 1</v>
      </c>
      <c r="I1225" s="5">
        <v>74</v>
      </c>
      <c r="J1225" s="5">
        <v>739.26</v>
      </c>
    </row>
    <row r="1226" spans="1:10" ht="13.2" x14ac:dyDescent="0.25">
      <c r="A1226" s="3">
        <v>45461</v>
      </c>
      <c r="B1226" s="4" t="s">
        <v>12</v>
      </c>
      <c r="C1226" s="3" t="str">
        <f t="shared" si="194"/>
        <v>net sales</v>
      </c>
      <c r="D1226" s="49">
        <v>24.99</v>
      </c>
      <c r="E1226">
        <f t="shared" si="195"/>
        <v>2024</v>
      </c>
      <c r="F1226">
        <f t="shared" si="196"/>
        <v>18</v>
      </c>
      <c r="G1226">
        <f t="shared" si="197"/>
        <v>6</v>
      </c>
      <c r="H1226" s="4" t="str">
        <f t="shared" si="198"/>
        <v>product 2</v>
      </c>
      <c r="I1226" s="5">
        <v>9</v>
      </c>
      <c r="J1226" s="5">
        <v>224.91</v>
      </c>
    </row>
    <row r="1227" spans="1:10" ht="13.2" x14ac:dyDescent="0.25">
      <c r="A1227" s="3">
        <v>45461</v>
      </c>
      <c r="B1227" s="4" t="s">
        <v>13</v>
      </c>
      <c r="C1227" s="3" t="str">
        <f t="shared" si="194"/>
        <v>net sales</v>
      </c>
      <c r="D1227" s="49">
        <v>12.49</v>
      </c>
      <c r="E1227">
        <f t="shared" si="195"/>
        <v>2024</v>
      </c>
      <c r="F1227">
        <f t="shared" si="196"/>
        <v>18</v>
      </c>
      <c r="G1227">
        <f t="shared" si="197"/>
        <v>6</v>
      </c>
      <c r="H1227" s="4" t="str">
        <f t="shared" si="198"/>
        <v>product 3</v>
      </c>
      <c r="I1227" s="5">
        <v>194</v>
      </c>
      <c r="J1227" s="5">
        <v>2423.06</v>
      </c>
    </row>
    <row r="1228" spans="1:10" ht="13.2" x14ac:dyDescent="0.25">
      <c r="A1228" s="3">
        <v>45462</v>
      </c>
      <c r="B1228" s="4" t="s">
        <v>7</v>
      </c>
      <c r="C1228" s="3" t="str">
        <f t="shared" si="194"/>
        <v>cogs</v>
      </c>
      <c r="D1228" s="49">
        <v>5.99</v>
      </c>
      <c r="E1228">
        <f t="shared" si="195"/>
        <v>2024</v>
      </c>
      <c r="F1228">
        <f t="shared" si="196"/>
        <v>19</v>
      </c>
      <c r="G1228">
        <f t="shared" si="197"/>
        <v>6</v>
      </c>
      <c r="H1228" s="4" t="str">
        <f t="shared" si="198"/>
        <v>product 1</v>
      </c>
      <c r="I1228" s="5">
        <v>41</v>
      </c>
      <c r="J1228" s="5">
        <v>245.59</v>
      </c>
    </row>
    <row r="1229" spans="1:10" ht="13.2" x14ac:dyDescent="0.25">
      <c r="A1229" s="3">
        <v>45462</v>
      </c>
      <c r="B1229" s="4" t="s">
        <v>8</v>
      </c>
      <c r="C1229" s="3" t="str">
        <f t="shared" si="194"/>
        <v>cogs</v>
      </c>
      <c r="D1229" s="49">
        <v>16.989999999999998</v>
      </c>
      <c r="E1229">
        <f t="shared" si="195"/>
        <v>2024</v>
      </c>
      <c r="F1229">
        <f t="shared" si="196"/>
        <v>19</v>
      </c>
      <c r="G1229">
        <f t="shared" si="197"/>
        <v>6</v>
      </c>
      <c r="H1229" s="4" t="str">
        <f t="shared" si="198"/>
        <v>product 2</v>
      </c>
      <c r="I1229" s="5">
        <v>9</v>
      </c>
      <c r="J1229" s="5">
        <v>152.91</v>
      </c>
    </row>
    <row r="1230" spans="1:10" ht="13.2" x14ac:dyDescent="0.25">
      <c r="A1230" s="3">
        <v>45462</v>
      </c>
      <c r="B1230" s="4" t="s">
        <v>9</v>
      </c>
      <c r="C1230" s="3" t="str">
        <f t="shared" si="194"/>
        <v>cogs</v>
      </c>
      <c r="D1230" s="49">
        <v>8.49</v>
      </c>
      <c r="E1230">
        <f t="shared" si="195"/>
        <v>2024</v>
      </c>
      <c r="F1230">
        <f t="shared" si="196"/>
        <v>19</v>
      </c>
      <c r="G1230">
        <f t="shared" si="197"/>
        <v>6</v>
      </c>
      <c r="H1230" s="4" t="str">
        <f t="shared" si="198"/>
        <v>product 3</v>
      </c>
      <c r="I1230" s="5">
        <v>130</v>
      </c>
      <c r="J1230" s="5">
        <v>1103.7</v>
      </c>
    </row>
    <row r="1231" spans="1:10" ht="13.2" x14ac:dyDescent="0.25">
      <c r="A1231" s="3">
        <v>45462</v>
      </c>
      <c r="B1231" s="4" t="s">
        <v>10</v>
      </c>
      <c r="C1231" s="3" t="str">
        <f t="shared" si="194"/>
        <v>marketing</v>
      </c>
      <c r="D1231" s="50" t="s">
        <v>6</v>
      </c>
      <c r="E1231">
        <f t="shared" si="195"/>
        <v>2024</v>
      </c>
      <c r="F1231">
        <f t="shared" si="196"/>
        <v>19</v>
      </c>
      <c r="G1231">
        <f t="shared" si="197"/>
        <v>6</v>
      </c>
      <c r="H1231" s="4" t="str">
        <f t="shared" si="198"/>
        <v>N/A</v>
      </c>
      <c r="I1231" s="4" t="s">
        <v>6</v>
      </c>
      <c r="J1231" s="5">
        <v>99.94</v>
      </c>
    </row>
    <row r="1232" spans="1:10" ht="13.2" x14ac:dyDescent="0.25">
      <c r="A1232" s="3">
        <v>45462</v>
      </c>
      <c r="B1232" s="4" t="s">
        <v>11</v>
      </c>
      <c r="C1232" s="3" t="str">
        <f t="shared" si="194"/>
        <v>net sales</v>
      </c>
      <c r="D1232" s="49">
        <v>9.99</v>
      </c>
      <c r="E1232">
        <f t="shared" si="195"/>
        <v>2024</v>
      </c>
      <c r="F1232">
        <f t="shared" si="196"/>
        <v>19</v>
      </c>
      <c r="G1232">
        <f t="shared" si="197"/>
        <v>6</v>
      </c>
      <c r="H1232" s="4" t="str">
        <f t="shared" si="198"/>
        <v>product 1</v>
      </c>
      <c r="I1232" s="5">
        <v>41</v>
      </c>
      <c r="J1232" s="5">
        <v>409.59000000000003</v>
      </c>
    </row>
    <row r="1233" spans="1:10" ht="13.2" x14ac:dyDescent="0.25">
      <c r="A1233" s="3">
        <v>45462</v>
      </c>
      <c r="B1233" s="4" t="s">
        <v>12</v>
      </c>
      <c r="C1233" s="3" t="str">
        <f t="shared" si="194"/>
        <v>net sales</v>
      </c>
      <c r="D1233" s="49">
        <v>24.99</v>
      </c>
      <c r="E1233">
        <f t="shared" si="195"/>
        <v>2024</v>
      </c>
      <c r="F1233">
        <f t="shared" si="196"/>
        <v>19</v>
      </c>
      <c r="G1233">
        <f t="shared" si="197"/>
        <v>6</v>
      </c>
      <c r="H1233" s="4" t="str">
        <f t="shared" si="198"/>
        <v>product 2</v>
      </c>
      <c r="I1233" s="5">
        <v>9</v>
      </c>
      <c r="J1233" s="5">
        <v>224.91</v>
      </c>
    </row>
    <row r="1234" spans="1:10" ht="13.2" x14ac:dyDescent="0.25">
      <c r="A1234" s="3">
        <v>45462</v>
      </c>
      <c r="B1234" s="4" t="s">
        <v>13</v>
      </c>
      <c r="C1234" s="3" t="str">
        <f t="shared" si="194"/>
        <v>net sales</v>
      </c>
      <c r="D1234" s="49">
        <v>12.49</v>
      </c>
      <c r="E1234">
        <f t="shared" si="195"/>
        <v>2024</v>
      </c>
      <c r="F1234">
        <f t="shared" si="196"/>
        <v>19</v>
      </c>
      <c r="G1234">
        <f t="shared" si="197"/>
        <v>6</v>
      </c>
      <c r="H1234" s="4" t="str">
        <f t="shared" si="198"/>
        <v>product 3</v>
      </c>
      <c r="I1234" s="5">
        <v>130</v>
      </c>
      <c r="J1234" s="5">
        <v>1623.7</v>
      </c>
    </row>
    <row r="1235" spans="1:10" ht="13.2" x14ac:dyDescent="0.25">
      <c r="A1235" s="3">
        <v>45463</v>
      </c>
      <c r="B1235" s="4" t="s">
        <v>7</v>
      </c>
      <c r="C1235" s="3" t="str">
        <f t="shared" si="194"/>
        <v>cogs</v>
      </c>
      <c r="D1235" s="49">
        <v>5.99</v>
      </c>
      <c r="E1235">
        <f t="shared" si="195"/>
        <v>2024</v>
      </c>
      <c r="F1235">
        <f t="shared" si="196"/>
        <v>20</v>
      </c>
      <c r="G1235">
        <f t="shared" si="197"/>
        <v>6</v>
      </c>
      <c r="H1235" s="4" t="str">
        <f t="shared" si="198"/>
        <v>product 1</v>
      </c>
      <c r="I1235" s="5">
        <v>92</v>
      </c>
      <c r="J1235" s="5">
        <v>551.08000000000004</v>
      </c>
    </row>
    <row r="1236" spans="1:10" ht="13.2" x14ac:dyDescent="0.25">
      <c r="A1236" s="3">
        <v>45463</v>
      </c>
      <c r="B1236" s="4" t="s">
        <v>8</v>
      </c>
      <c r="C1236" s="3" t="str">
        <f t="shared" si="194"/>
        <v>cogs</v>
      </c>
      <c r="D1236" s="49">
        <v>16.989999999999998</v>
      </c>
      <c r="E1236">
        <f t="shared" si="195"/>
        <v>2024</v>
      </c>
      <c r="F1236">
        <f t="shared" si="196"/>
        <v>20</v>
      </c>
      <c r="G1236">
        <f t="shared" si="197"/>
        <v>6</v>
      </c>
      <c r="H1236" s="4" t="str">
        <f t="shared" si="198"/>
        <v>product 2</v>
      </c>
      <c r="I1236" s="5">
        <v>7</v>
      </c>
      <c r="J1236" s="5">
        <v>118.92999999999999</v>
      </c>
    </row>
    <row r="1237" spans="1:10" ht="13.2" x14ac:dyDescent="0.25">
      <c r="A1237" s="3">
        <v>45463</v>
      </c>
      <c r="B1237" s="4" t="s">
        <v>9</v>
      </c>
      <c r="C1237" s="3" t="str">
        <f t="shared" si="194"/>
        <v>cogs</v>
      </c>
      <c r="D1237" s="49">
        <v>8.49</v>
      </c>
      <c r="E1237">
        <f t="shared" si="195"/>
        <v>2024</v>
      </c>
      <c r="F1237">
        <f t="shared" si="196"/>
        <v>20</v>
      </c>
      <c r="G1237">
        <f t="shared" si="197"/>
        <v>6</v>
      </c>
      <c r="H1237" s="4" t="str">
        <f t="shared" si="198"/>
        <v>product 3</v>
      </c>
      <c r="I1237" s="5">
        <v>208</v>
      </c>
      <c r="J1237" s="5">
        <v>1765.92</v>
      </c>
    </row>
    <row r="1238" spans="1:10" ht="13.2" x14ac:dyDescent="0.25">
      <c r="A1238" s="3">
        <v>45463</v>
      </c>
      <c r="B1238" s="4" t="s">
        <v>10</v>
      </c>
      <c r="C1238" s="3" t="str">
        <f t="shared" si="194"/>
        <v>marketing</v>
      </c>
      <c r="D1238" s="50" t="s">
        <v>6</v>
      </c>
      <c r="E1238">
        <f t="shared" si="195"/>
        <v>2024</v>
      </c>
      <c r="F1238">
        <f t="shared" si="196"/>
        <v>20</v>
      </c>
      <c r="G1238">
        <f t="shared" si="197"/>
        <v>6</v>
      </c>
      <c r="H1238" s="4" t="str">
        <f t="shared" si="198"/>
        <v>N/A</v>
      </c>
      <c r="I1238" s="4" t="s">
        <v>6</v>
      </c>
      <c r="J1238" s="5">
        <v>99.93</v>
      </c>
    </row>
    <row r="1239" spans="1:10" ht="13.2" x14ac:dyDescent="0.25">
      <c r="A1239" s="3">
        <v>45463</v>
      </c>
      <c r="B1239" s="4" t="s">
        <v>11</v>
      </c>
      <c r="C1239" s="3" t="str">
        <f t="shared" si="194"/>
        <v>net sales</v>
      </c>
      <c r="D1239" s="49">
        <v>9.99</v>
      </c>
      <c r="E1239">
        <f t="shared" si="195"/>
        <v>2024</v>
      </c>
      <c r="F1239">
        <f t="shared" si="196"/>
        <v>20</v>
      </c>
      <c r="G1239">
        <f t="shared" si="197"/>
        <v>6</v>
      </c>
      <c r="H1239" s="4" t="str">
        <f t="shared" si="198"/>
        <v>product 1</v>
      </c>
      <c r="I1239" s="5">
        <v>92</v>
      </c>
      <c r="J1239" s="5">
        <v>919.08</v>
      </c>
    </row>
    <row r="1240" spans="1:10" ht="13.2" x14ac:dyDescent="0.25">
      <c r="A1240" s="3">
        <v>45463</v>
      </c>
      <c r="B1240" s="4" t="s">
        <v>12</v>
      </c>
      <c r="C1240" s="3" t="str">
        <f t="shared" si="194"/>
        <v>net sales</v>
      </c>
      <c r="D1240" s="49">
        <v>24.99</v>
      </c>
      <c r="E1240">
        <f t="shared" si="195"/>
        <v>2024</v>
      </c>
      <c r="F1240">
        <f t="shared" si="196"/>
        <v>20</v>
      </c>
      <c r="G1240">
        <f t="shared" si="197"/>
        <v>6</v>
      </c>
      <c r="H1240" s="4" t="str">
        <f t="shared" si="198"/>
        <v>product 2</v>
      </c>
      <c r="I1240" s="5">
        <v>7</v>
      </c>
      <c r="J1240" s="5">
        <v>174.92999999999998</v>
      </c>
    </row>
    <row r="1241" spans="1:10" ht="13.2" x14ac:dyDescent="0.25">
      <c r="A1241" s="3">
        <v>45463</v>
      </c>
      <c r="B1241" s="4" t="s">
        <v>13</v>
      </c>
      <c r="C1241" s="3" t="str">
        <f t="shared" si="194"/>
        <v>net sales</v>
      </c>
      <c r="D1241" s="49">
        <v>12.49</v>
      </c>
      <c r="E1241">
        <f t="shared" si="195"/>
        <v>2024</v>
      </c>
      <c r="F1241">
        <f t="shared" si="196"/>
        <v>20</v>
      </c>
      <c r="G1241">
        <f t="shared" si="197"/>
        <v>6</v>
      </c>
      <c r="H1241" s="4" t="str">
        <f t="shared" si="198"/>
        <v>product 3</v>
      </c>
      <c r="I1241" s="5">
        <v>208</v>
      </c>
      <c r="J1241" s="5">
        <v>2597.92</v>
      </c>
    </row>
    <row r="1242" spans="1:10" ht="13.2" x14ac:dyDescent="0.25">
      <c r="A1242" s="3">
        <v>45464</v>
      </c>
      <c r="B1242" s="4" t="s">
        <v>7</v>
      </c>
      <c r="C1242" s="3" t="str">
        <f t="shared" si="194"/>
        <v>cogs</v>
      </c>
      <c r="D1242" s="49">
        <v>5.99</v>
      </c>
      <c r="E1242">
        <f t="shared" si="195"/>
        <v>2024</v>
      </c>
      <c r="F1242">
        <f t="shared" si="196"/>
        <v>21</v>
      </c>
      <c r="G1242">
        <f t="shared" si="197"/>
        <v>6</v>
      </c>
      <c r="H1242" s="4" t="str">
        <f t="shared" si="198"/>
        <v>product 1</v>
      </c>
      <c r="I1242" s="5">
        <v>95</v>
      </c>
      <c r="J1242" s="5">
        <v>569.05000000000007</v>
      </c>
    </row>
    <row r="1243" spans="1:10" ht="13.2" x14ac:dyDescent="0.25">
      <c r="A1243" s="3">
        <v>45464</v>
      </c>
      <c r="B1243" s="4" t="s">
        <v>8</v>
      </c>
      <c r="C1243" s="3" t="str">
        <f t="shared" si="194"/>
        <v>cogs</v>
      </c>
      <c r="D1243" s="49">
        <v>16.989999999999998</v>
      </c>
      <c r="E1243">
        <f t="shared" si="195"/>
        <v>2024</v>
      </c>
      <c r="F1243">
        <f t="shared" si="196"/>
        <v>21</v>
      </c>
      <c r="G1243">
        <f t="shared" si="197"/>
        <v>6</v>
      </c>
      <c r="H1243" s="4" t="str">
        <f t="shared" si="198"/>
        <v>product 2</v>
      </c>
      <c r="I1243" s="5">
        <v>5</v>
      </c>
      <c r="J1243" s="5">
        <v>84.949999999999989</v>
      </c>
    </row>
    <row r="1244" spans="1:10" ht="13.2" x14ac:dyDescent="0.25">
      <c r="A1244" s="3">
        <v>45464</v>
      </c>
      <c r="B1244" s="4" t="s">
        <v>9</v>
      </c>
      <c r="C1244" s="3" t="str">
        <f t="shared" si="194"/>
        <v>cogs</v>
      </c>
      <c r="D1244" s="49">
        <v>8.49</v>
      </c>
      <c r="E1244">
        <f t="shared" si="195"/>
        <v>2024</v>
      </c>
      <c r="F1244">
        <f t="shared" si="196"/>
        <v>21</v>
      </c>
      <c r="G1244">
        <f t="shared" si="197"/>
        <v>6</v>
      </c>
      <c r="H1244" s="4" t="str">
        <f t="shared" si="198"/>
        <v>product 3</v>
      </c>
      <c r="I1244" s="5">
        <v>0</v>
      </c>
      <c r="J1244" s="4">
        <v>0</v>
      </c>
    </row>
    <row r="1245" spans="1:10" ht="13.2" x14ac:dyDescent="0.25">
      <c r="A1245" s="3">
        <v>45464</v>
      </c>
      <c r="B1245" s="4" t="s">
        <v>10</v>
      </c>
      <c r="C1245" s="3" t="str">
        <f t="shared" si="194"/>
        <v>marketing</v>
      </c>
      <c r="D1245" s="50" t="s">
        <v>6</v>
      </c>
      <c r="E1245">
        <f t="shared" si="195"/>
        <v>2024</v>
      </c>
      <c r="F1245">
        <f t="shared" si="196"/>
        <v>21</v>
      </c>
      <c r="G1245">
        <f t="shared" si="197"/>
        <v>6</v>
      </c>
      <c r="H1245" s="4" t="str">
        <f t="shared" si="198"/>
        <v>N/A</v>
      </c>
      <c r="I1245" s="4" t="s">
        <v>6</v>
      </c>
      <c r="J1245" s="5">
        <v>100.03</v>
      </c>
    </row>
    <row r="1246" spans="1:10" ht="13.2" x14ac:dyDescent="0.25">
      <c r="A1246" s="3">
        <v>45464</v>
      </c>
      <c r="B1246" s="4" t="s">
        <v>11</v>
      </c>
      <c r="C1246" s="3" t="str">
        <f t="shared" si="194"/>
        <v>net sales</v>
      </c>
      <c r="D1246" s="49">
        <v>9.99</v>
      </c>
      <c r="E1246">
        <f t="shared" si="195"/>
        <v>2024</v>
      </c>
      <c r="F1246">
        <f t="shared" si="196"/>
        <v>21</v>
      </c>
      <c r="G1246">
        <f t="shared" si="197"/>
        <v>6</v>
      </c>
      <c r="H1246" s="4" t="str">
        <f t="shared" si="198"/>
        <v>product 1</v>
      </c>
      <c r="I1246" s="5">
        <v>95</v>
      </c>
      <c r="J1246" s="5">
        <v>949.05000000000007</v>
      </c>
    </row>
    <row r="1247" spans="1:10" ht="13.2" x14ac:dyDescent="0.25">
      <c r="A1247" s="3">
        <v>45464</v>
      </c>
      <c r="B1247" s="4" t="s">
        <v>12</v>
      </c>
      <c r="C1247" s="3" t="str">
        <f t="shared" si="194"/>
        <v>net sales</v>
      </c>
      <c r="D1247" s="49">
        <v>24.99</v>
      </c>
      <c r="E1247">
        <f t="shared" si="195"/>
        <v>2024</v>
      </c>
      <c r="F1247">
        <f t="shared" si="196"/>
        <v>21</v>
      </c>
      <c r="G1247">
        <f t="shared" si="197"/>
        <v>6</v>
      </c>
      <c r="H1247" s="4" t="str">
        <f t="shared" si="198"/>
        <v>product 2</v>
      </c>
      <c r="I1247" s="5">
        <v>5</v>
      </c>
      <c r="J1247" s="5">
        <v>124.94999999999999</v>
      </c>
    </row>
    <row r="1248" spans="1:10" ht="13.2" x14ac:dyDescent="0.25">
      <c r="A1248" s="3">
        <v>45464</v>
      </c>
      <c r="B1248" s="4" t="s">
        <v>13</v>
      </c>
      <c r="C1248" s="3" t="str">
        <f t="shared" si="194"/>
        <v>net sales</v>
      </c>
      <c r="D1248" s="49">
        <v>12.49</v>
      </c>
      <c r="E1248">
        <f t="shared" si="195"/>
        <v>2024</v>
      </c>
      <c r="F1248">
        <f t="shared" si="196"/>
        <v>21</v>
      </c>
      <c r="G1248">
        <f t="shared" si="197"/>
        <v>6</v>
      </c>
      <c r="H1248" s="4" t="str">
        <f t="shared" si="198"/>
        <v>product 3</v>
      </c>
      <c r="I1248" s="5">
        <v>0</v>
      </c>
      <c r="J1248" s="4">
        <v>0</v>
      </c>
    </row>
    <row r="1249" spans="1:10" ht="13.2" x14ac:dyDescent="0.25">
      <c r="A1249" s="3">
        <v>45464</v>
      </c>
      <c r="B1249" s="4" t="s">
        <v>15</v>
      </c>
      <c r="C1249" s="3" t="str">
        <f t="shared" si="194"/>
        <v>payroll</v>
      </c>
      <c r="D1249" s="50" t="s">
        <v>6</v>
      </c>
      <c r="E1249">
        <f t="shared" si="195"/>
        <v>2024</v>
      </c>
      <c r="F1249">
        <f t="shared" si="196"/>
        <v>21</v>
      </c>
      <c r="G1249">
        <f t="shared" si="197"/>
        <v>6</v>
      </c>
      <c r="H1249" s="4" t="str">
        <f t="shared" si="198"/>
        <v>N/A</v>
      </c>
      <c r="I1249" s="4" t="s">
        <v>6</v>
      </c>
      <c r="J1249" s="5">
        <v>1200</v>
      </c>
    </row>
    <row r="1250" spans="1:10" ht="13.2" x14ac:dyDescent="0.25">
      <c r="A1250" s="3">
        <v>45465</v>
      </c>
      <c r="B1250" s="4" t="s">
        <v>7</v>
      </c>
      <c r="C1250" s="3" t="str">
        <f t="shared" si="194"/>
        <v>cogs</v>
      </c>
      <c r="D1250" s="49">
        <v>5.99</v>
      </c>
      <c r="E1250">
        <f t="shared" si="195"/>
        <v>2024</v>
      </c>
      <c r="F1250">
        <f t="shared" si="196"/>
        <v>22</v>
      </c>
      <c r="G1250">
        <f t="shared" si="197"/>
        <v>6</v>
      </c>
      <c r="H1250" s="4" t="str">
        <f t="shared" si="198"/>
        <v>product 1</v>
      </c>
      <c r="I1250" s="5">
        <v>7</v>
      </c>
      <c r="J1250" s="5">
        <v>41.93</v>
      </c>
    </row>
    <row r="1251" spans="1:10" ht="13.2" x14ac:dyDescent="0.25">
      <c r="A1251" s="3">
        <v>45465</v>
      </c>
      <c r="B1251" s="4" t="s">
        <v>8</v>
      </c>
      <c r="C1251" s="3" t="str">
        <f t="shared" si="194"/>
        <v>cogs</v>
      </c>
      <c r="D1251" s="49">
        <v>16.989999999999998</v>
      </c>
      <c r="E1251">
        <f t="shared" si="195"/>
        <v>2024</v>
      </c>
      <c r="F1251">
        <f t="shared" si="196"/>
        <v>22</v>
      </c>
      <c r="G1251">
        <f t="shared" si="197"/>
        <v>6</v>
      </c>
      <c r="H1251" s="4" t="str">
        <f t="shared" si="198"/>
        <v>product 2</v>
      </c>
      <c r="I1251" s="5">
        <v>6</v>
      </c>
      <c r="J1251" s="5">
        <v>101.94</v>
      </c>
    </row>
    <row r="1252" spans="1:10" ht="13.2" x14ac:dyDescent="0.25">
      <c r="A1252" s="3">
        <v>45465</v>
      </c>
      <c r="B1252" s="4" t="s">
        <v>9</v>
      </c>
      <c r="C1252" s="3" t="str">
        <f t="shared" si="194"/>
        <v>cogs</v>
      </c>
      <c r="D1252" s="49">
        <v>8.49</v>
      </c>
      <c r="E1252">
        <f t="shared" si="195"/>
        <v>2024</v>
      </c>
      <c r="F1252">
        <f t="shared" si="196"/>
        <v>22</v>
      </c>
      <c r="G1252">
        <f t="shared" si="197"/>
        <v>6</v>
      </c>
      <c r="H1252" s="4" t="str">
        <f t="shared" si="198"/>
        <v>product 3</v>
      </c>
      <c r="I1252" s="5">
        <v>138</v>
      </c>
      <c r="J1252" s="5">
        <v>1171.6200000000001</v>
      </c>
    </row>
    <row r="1253" spans="1:10" ht="13.2" x14ac:dyDescent="0.25">
      <c r="A1253" s="3">
        <v>45465</v>
      </c>
      <c r="B1253" s="4" t="s">
        <v>10</v>
      </c>
      <c r="C1253" s="3" t="str">
        <f t="shared" si="194"/>
        <v>marketing</v>
      </c>
      <c r="D1253" s="50" t="s">
        <v>6</v>
      </c>
      <c r="E1253">
        <f t="shared" si="195"/>
        <v>2024</v>
      </c>
      <c r="F1253">
        <f t="shared" si="196"/>
        <v>22</v>
      </c>
      <c r="G1253">
        <f t="shared" si="197"/>
        <v>6</v>
      </c>
      <c r="H1253" s="4" t="str">
        <f t="shared" si="198"/>
        <v>N/A</v>
      </c>
      <c r="I1253" s="4" t="s">
        <v>6</v>
      </c>
      <c r="J1253" s="5">
        <v>100.08</v>
      </c>
    </row>
    <row r="1254" spans="1:10" ht="13.2" x14ac:dyDescent="0.25">
      <c r="A1254" s="3">
        <v>45465</v>
      </c>
      <c r="B1254" s="4" t="s">
        <v>11</v>
      </c>
      <c r="C1254" s="3" t="str">
        <f t="shared" si="194"/>
        <v>net sales</v>
      </c>
      <c r="D1254" s="49">
        <v>9.99</v>
      </c>
      <c r="E1254">
        <f t="shared" si="195"/>
        <v>2024</v>
      </c>
      <c r="F1254">
        <f t="shared" si="196"/>
        <v>22</v>
      </c>
      <c r="G1254">
        <f t="shared" si="197"/>
        <v>6</v>
      </c>
      <c r="H1254" s="4" t="str">
        <f t="shared" si="198"/>
        <v>product 1</v>
      </c>
      <c r="I1254" s="5">
        <v>7</v>
      </c>
      <c r="J1254" s="5">
        <v>69.930000000000007</v>
      </c>
    </row>
    <row r="1255" spans="1:10" ht="13.2" x14ac:dyDescent="0.25">
      <c r="A1255" s="3">
        <v>45465</v>
      </c>
      <c r="B1255" s="4" t="s">
        <v>12</v>
      </c>
      <c r="C1255" s="3" t="str">
        <f t="shared" si="194"/>
        <v>net sales</v>
      </c>
      <c r="D1255" s="49">
        <v>24.99</v>
      </c>
      <c r="E1255">
        <f t="shared" si="195"/>
        <v>2024</v>
      </c>
      <c r="F1255">
        <f t="shared" si="196"/>
        <v>22</v>
      </c>
      <c r="G1255">
        <f t="shared" si="197"/>
        <v>6</v>
      </c>
      <c r="H1255" s="4" t="str">
        <f t="shared" si="198"/>
        <v>product 2</v>
      </c>
      <c r="I1255" s="5">
        <v>6</v>
      </c>
      <c r="J1255" s="5">
        <v>149.94</v>
      </c>
    </row>
    <row r="1256" spans="1:10" ht="13.2" x14ac:dyDescent="0.25">
      <c r="A1256" s="3">
        <v>45465</v>
      </c>
      <c r="B1256" s="4" t="s">
        <v>13</v>
      </c>
      <c r="C1256" s="3" t="str">
        <f t="shared" si="194"/>
        <v>net sales</v>
      </c>
      <c r="D1256" s="49">
        <v>12.49</v>
      </c>
      <c r="E1256">
        <f t="shared" si="195"/>
        <v>2024</v>
      </c>
      <c r="F1256">
        <f t="shared" si="196"/>
        <v>22</v>
      </c>
      <c r="G1256">
        <f t="shared" si="197"/>
        <v>6</v>
      </c>
      <c r="H1256" s="4" t="str">
        <f t="shared" si="198"/>
        <v>product 3</v>
      </c>
      <c r="I1256" s="5">
        <v>138</v>
      </c>
      <c r="J1256" s="5">
        <v>1723.6200000000001</v>
      </c>
    </row>
    <row r="1257" spans="1:10" ht="13.2" x14ac:dyDescent="0.25">
      <c r="A1257" s="3">
        <v>45466</v>
      </c>
      <c r="B1257" s="4" t="s">
        <v>7</v>
      </c>
      <c r="C1257" s="3" t="str">
        <f t="shared" si="194"/>
        <v>cogs</v>
      </c>
      <c r="D1257" s="49">
        <v>5.99</v>
      </c>
      <c r="E1257">
        <f t="shared" si="195"/>
        <v>2024</v>
      </c>
      <c r="F1257">
        <f t="shared" si="196"/>
        <v>23</v>
      </c>
      <c r="G1257">
        <f t="shared" si="197"/>
        <v>6</v>
      </c>
      <c r="H1257" s="4" t="str">
        <f t="shared" si="198"/>
        <v>product 1</v>
      </c>
      <c r="I1257" s="5">
        <v>92</v>
      </c>
      <c r="J1257" s="5">
        <v>551.08000000000004</v>
      </c>
    </row>
    <row r="1258" spans="1:10" ht="13.2" x14ac:dyDescent="0.25">
      <c r="A1258" s="3">
        <v>45466</v>
      </c>
      <c r="B1258" s="4" t="s">
        <v>8</v>
      </c>
      <c r="C1258" s="3" t="str">
        <f t="shared" si="194"/>
        <v>cogs</v>
      </c>
      <c r="D1258" s="49">
        <v>16.989999999999998</v>
      </c>
      <c r="E1258">
        <f t="shared" si="195"/>
        <v>2024</v>
      </c>
      <c r="F1258">
        <f t="shared" si="196"/>
        <v>23</v>
      </c>
      <c r="G1258">
        <f t="shared" si="197"/>
        <v>6</v>
      </c>
      <c r="H1258" s="4" t="str">
        <f t="shared" si="198"/>
        <v>product 2</v>
      </c>
      <c r="I1258" s="5">
        <v>2</v>
      </c>
      <c r="J1258" s="5">
        <v>33.979999999999997</v>
      </c>
    </row>
    <row r="1259" spans="1:10" ht="13.2" x14ac:dyDescent="0.25">
      <c r="A1259" s="3">
        <v>45466</v>
      </c>
      <c r="B1259" s="4" t="s">
        <v>9</v>
      </c>
      <c r="C1259" s="3" t="str">
        <f t="shared" si="194"/>
        <v>cogs</v>
      </c>
      <c r="D1259" s="49">
        <v>8.49</v>
      </c>
      <c r="E1259">
        <f t="shared" si="195"/>
        <v>2024</v>
      </c>
      <c r="F1259">
        <f t="shared" si="196"/>
        <v>23</v>
      </c>
      <c r="G1259">
        <f t="shared" si="197"/>
        <v>6</v>
      </c>
      <c r="H1259" s="4" t="str">
        <f t="shared" si="198"/>
        <v>product 3</v>
      </c>
      <c r="I1259" s="5">
        <v>47</v>
      </c>
      <c r="J1259" s="5">
        <v>399.03000000000003</v>
      </c>
    </row>
    <row r="1260" spans="1:10" ht="13.2" x14ac:dyDescent="0.25">
      <c r="A1260" s="3">
        <v>45466</v>
      </c>
      <c r="B1260" s="4" t="s">
        <v>10</v>
      </c>
      <c r="C1260" s="3" t="str">
        <f t="shared" si="194"/>
        <v>marketing</v>
      </c>
      <c r="D1260" s="50" t="s">
        <v>6</v>
      </c>
      <c r="E1260">
        <f t="shared" si="195"/>
        <v>2024</v>
      </c>
      <c r="F1260">
        <f t="shared" si="196"/>
        <v>23</v>
      </c>
      <c r="G1260">
        <f t="shared" si="197"/>
        <v>6</v>
      </c>
      <c r="H1260" s="4" t="str">
        <f t="shared" si="198"/>
        <v>N/A</v>
      </c>
      <c r="I1260" s="4" t="s">
        <v>6</v>
      </c>
      <c r="J1260" s="5">
        <v>100</v>
      </c>
    </row>
    <row r="1261" spans="1:10" ht="13.2" x14ac:dyDescent="0.25">
      <c r="A1261" s="3">
        <v>45466</v>
      </c>
      <c r="B1261" s="4" t="s">
        <v>11</v>
      </c>
      <c r="C1261" s="3" t="str">
        <f t="shared" si="194"/>
        <v>net sales</v>
      </c>
      <c r="D1261" s="49">
        <v>9.99</v>
      </c>
      <c r="E1261">
        <f t="shared" si="195"/>
        <v>2024</v>
      </c>
      <c r="F1261">
        <f t="shared" si="196"/>
        <v>23</v>
      </c>
      <c r="G1261">
        <f t="shared" si="197"/>
        <v>6</v>
      </c>
      <c r="H1261" s="4" t="str">
        <f t="shared" si="198"/>
        <v>product 1</v>
      </c>
      <c r="I1261" s="5">
        <v>92</v>
      </c>
      <c r="J1261" s="5">
        <v>919.08</v>
      </c>
    </row>
    <row r="1262" spans="1:10" ht="13.2" x14ac:dyDescent="0.25">
      <c r="A1262" s="3">
        <v>45466</v>
      </c>
      <c r="B1262" s="4" t="s">
        <v>12</v>
      </c>
      <c r="C1262" s="3" t="str">
        <f t="shared" si="194"/>
        <v>net sales</v>
      </c>
      <c r="D1262" s="49">
        <v>24.99</v>
      </c>
      <c r="E1262">
        <f t="shared" si="195"/>
        <v>2024</v>
      </c>
      <c r="F1262">
        <f t="shared" si="196"/>
        <v>23</v>
      </c>
      <c r="G1262">
        <f t="shared" si="197"/>
        <v>6</v>
      </c>
      <c r="H1262" s="4" t="str">
        <f t="shared" si="198"/>
        <v>product 2</v>
      </c>
      <c r="I1262" s="5">
        <v>2</v>
      </c>
      <c r="J1262" s="5">
        <v>49.98</v>
      </c>
    </row>
    <row r="1263" spans="1:10" ht="13.2" x14ac:dyDescent="0.25">
      <c r="A1263" s="3">
        <v>45466</v>
      </c>
      <c r="B1263" s="4" t="s">
        <v>13</v>
      </c>
      <c r="C1263" s="3" t="str">
        <f t="shared" si="194"/>
        <v>net sales</v>
      </c>
      <c r="D1263" s="49">
        <v>12.49</v>
      </c>
      <c r="E1263">
        <f t="shared" si="195"/>
        <v>2024</v>
      </c>
      <c r="F1263">
        <f t="shared" si="196"/>
        <v>23</v>
      </c>
      <c r="G1263">
        <f t="shared" si="197"/>
        <v>6</v>
      </c>
      <c r="H1263" s="4" t="str">
        <f t="shared" si="198"/>
        <v>product 3</v>
      </c>
      <c r="I1263" s="5">
        <v>47</v>
      </c>
      <c r="J1263" s="5">
        <v>587.03</v>
      </c>
    </row>
    <row r="1264" spans="1:10" ht="13.2" x14ac:dyDescent="0.25">
      <c r="A1264" s="3">
        <v>45467</v>
      </c>
      <c r="B1264" s="4" t="s">
        <v>7</v>
      </c>
      <c r="C1264" s="3" t="str">
        <f t="shared" si="194"/>
        <v>cogs</v>
      </c>
      <c r="D1264" s="49">
        <v>5.99</v>
      </c>
      <c r="E1264">
        <f t="shared" si="195"/>
        <v>2024</v>
      </c>
      <c r="F1264">
        <f t="shared" si="196"/>
        <v>24</v>
      </c>
      <c r="G1264">
        <f t="shared" si="197"/>
        <v>6</v>
      </c>
      <c r="H1264" s="4" t="str">
        <f t="shared" si="198"/>
        <v>product 1</v>
      </c>
      <c r="I1264" s="5">
        <v>28</v>
      </c>
      <c r="J1264" s="5">
        <v>167.72</v>
      </c>
    </row>
    <row r="1265" spans="1:10" ht="13.2" x14ac:dyDescent="0.25">
      <c r="A1265" s="3">
        <v>45467</v>
      </c>
      <c r="B1265" s="4" t="s">
        <v>8</v>
      </c>
      <c r="C1265" s="3" t="str">
        <f t="shared" si="194"/>
        <v>cogs</v>
      </c>
      <c r="D1265" s="49">
        <v>16.989999999999998</v>
      </c>
      <c r="E1265">
        <f t="shared" si="195"/>
        <v>2024</v>
      </c>
      <c r="F1265">
        <f t="shared" si="196"/>
        <v>24</v>
      </c>
      <c r="G1265">
        <f t="shared" si="197"/>
        <v>6</v>
      </c>
      <c r="H1265" s="4" t="str">
        <f t="shared" si="198"/>
        <v>product 2</v>
      </c>
      <c r="I1265" s="5">
        <v>8</v>
      </c>
      <c r="J1265" s="5">
        <v>135.91999999999999</v>
      </c>
    </row>
    <row r="1266" spans="1:10" ht="13.2" x14ac:dyDescent="0.25">
      <c r="A1266" s="3">
        <v>45467</v>
      </c>
      <c r="B1266" s="4" t="s">
        <v>9</v>
      </c>
      <c r="C1266" s="3" t="str">
        <f t="shared" si="194"/>
        <v>cogs</v>
      </c>
      <c r="D1266" s="49">
        <v>8.49</v>
      </c>
      <c r="E1266">
        <f t="shared" si="195"/>
        <v>2024</v>
      </c>
      <c r="F1266">
        <f t="shared" si="196"/>
        <v>24</v>
      </c>
      <c r="G1266">
        <f t="shared" si="197"/>
        <v>6</v>
      </c>
      <c r="H1266" s="4" t="str">
        <f t="shared" si="198"/>
        <v>product 3</v>
      </c>
      <c r="I1266" s="5">
        <v>121</v>
      </c>
      <c r="J1266" s="5">
        <v>1027.29</v>
      </c>
    </row>
    <row r="1267" spans="1:10" ht="13.2" x14ac:dyDescent="0.25">
      <c r="A1267" s="3">
        <v>45467</v>
      </c>
      <c r="B1267" s="4" t="s">
        <v>10</v>
      </c>
      <c r="C1267" s="3" t="str">
        <f t="shared" si="194"/>
        <v>marketing</v>
      </c>
      <c r="D1267" s="50" t="s">
        <v>6</v>
      </c>
      <c r="E1267">
        <f t="shared" si="195"/>
        <v>2024</v>
      </c>
      <c r="F1267">
        <f t="shared" si="196"/>
        <v>24</v>
      </c>
      <c r="G1267">
        <f t="shared" si="197"/>
        <v>6</v>
      </c>
      <c r="H1267" s="4" t="str">
        <f t="shared" si="198"/>
        <v>N/A</v>
      </c>
      <c r="I1267" s="4" t="s">
        <v>6</v>
      </c>
      <c r="J1267" s="5">
        <v>100.03</v>
      </c>
    </row>
    <row r="1268" spans="1:10" ht="13.2" x14ac:dyDescent="0.25">
      <c r="A1268" s="3">
        <v>45467</v>
      </c>
      <c r="B1268" s="4" t="s">
        <v>11</v>
      </c>
      <c r="C1268" s="3" t="str">
        <f t="shared" si="194"/>
        <v>net sales</v>
      </c>
      <c r="D1268" s="49">
        <v>9.99</v>
      </c>
      <c r="E1268">
        <f t="shared" si="195"/>
        <v>2024</v>
      </c>
      <c r="F1268">
        <f t="shared" si="196"/>
        <v>24</v>
      </c>
      <c r="G1268">
        <f t="shared" si="197"/>
        <v>6</v>
      </c>
      <c r="H1268" s="4" t="str">
        <f t="shared" si="198"/>
        <v>product 1</v>
      </c>
      <c r="I1268" s="5">
        <v>28</v>
      </c>
      <c r="J1268" s="5">
        <v>279.72000000000003</v>
      </c>
    </row>
    <row r="1269" spans="1:10" ht="13.2" x14ac:dyDescent="0.25">
      <c r="A1269" s="3">
        <v>45467</v>
      </c>
      <c r="B1269" s="4" t="s">
        <v>12</v>
      </c>
      <c r="C1269" s="3" t="str">
        <f t="shared" si="194"/>
        <v>net sales</v>
      </c>
      <c r="D1269" s="49">
        <v>24.99</v>
      </c>
      <c r="E1269">
        <f t="shared" si="195"/>
        <v>2024</v>
      </c>
      <c r="F1269">
        <f t="shared" si="196"/>
        <v>24</v>
      </c>
      <c r="G1269">
        <f t="shared" si="197"/>
        <v>6</v>
      </c>
      <c r="H1269" s="4" t="str">
        <f t="shared" si="198"/>
        <v>product 2</v>
      </c>
      <c r="I1269" s="5">
        <v>8</v>
      </c>
      <c r="J1269" s="5">
        <v>199.92</v>
      </c>
    </row>
    <row r="1270" spans="1:10" ht="13.2" x14ac:dyDescent="0.25">
      <c r="A1270" s="3">
        <v>45467</v>
      </c>
      <c r="B1270" s="4" t="s">
        <v>13</v>
      </c>
      <c r="C1270" s="3" t="str">
        <f t="shared" si="194"/>
        <v>net sales</v>
      </c>
      <c r="D1270" s="49">
        <v>12.49</v>
      </c>
      <c r="E1270">
        <f t="shared" si="195"/>
        <v>2024</v>
      </c>
      <c r="F1270">
        <f t="shared" si="196"/>
        <v>24</v>
      </c>
      <c r="G1270">
        <f t="shared" si="197"/>
        <v>6</v>
      </c>
      <c r="H1270" s="4" t="str">
        <f t="shared" si="198"/>
        <v>product 3</v>
      </c>
      <c r="I1270" s="5">
        <v>121</v>
      </c>
      <c r="J1270" s="5">
        <v>1511.29</v>
      </c>
    </row>
    <row r="1271" spans="1:10" ht="13.2" x14ac:dyDescent="0.25">
      <c r="A1271" s="3">
        <v>45468</v>
      </c>
      <c r="B1271" s="4" t="s">
        <v>7</v>
      </c>
      <c r="C1271" s="3" t="str">
        <f t="shared" si="194"/>
        <v>cogs</v>
      </c>
      <c r="D1271" s="49">
        <v>5.99</v>
      </c>
      <c r="E1271">
        <f t="shared" si="195"/>
        <v>2024</v>
      </c>
      <c r="F1271">
        <f t="shared" si="196"/>
        <v>25</v>
      </c>
      <c r="G1271">
        <f t="shared" si="197"/>
        <v>6</v>
      </c>
      <c r="H1271" s="4" t="str">
        <f t="shared" si="198"/>
        <v>product 1</v>
      </c>
      <c r="I1271" s="5">
        <v>55</v>
      </c>
      <c r="J1271" s="5">
        <v>329.45</v>
      </c>
    </row>
    <row r="1272" spans="1:10" ht="13.2" x14ac:dyDescent="0.25">
      <c r="A1272" s="3">
        <v>45468</v>
      </c>
      <c r="B1272" s="4" t="s">
        <v>8</v>
      </c>
      <c r="C1272" s="3" t="str">
        <f t="shared" si="194"/>
        <v>cogs</v>
      </c>
      <c r="D1272" s="49">
        <v>16.989999999999998</v>
      </c>
      <c r="E1272">
        <f t="shared" si="195"/>
        <v>2024</v>
      </c>
      <c r="F1272">
        <f t="shared" si="196"/>
        <v>25</v>
      </c>
      <c r="G1272">
        <f t="shared" si="197"/>
        <v>6</v>
      </c>
      <c r="H1272" s="4" t="str">
        <f t="shared" si="198"/>
        <v>product 2</v>
      </c>
      <c r="I1272" s="5">
        <v>6</v>
      </c>
      <c r="J1272" s="5">
        <v>101.94</v>
      </c>
    </row>
    <row r="1273" spans="1:10" ht="13.2" x14ac:dyDescent="0.25">
      <c r="A1273" s="3">
        <v>45468</v>
      </c>
      <c r="B1273" s="4" t="s">
        <v>9</v>
      </c>
      <c r="C1273" s="3" t="str">
        <f t="shared" si="194"/>
        <v>cogs</v>
      </c>
      <c r="D1273" s="49">
        <v>8.49</v>
      </c>
      <c r="E1273">
        <f t="shared" si="195"/>
        <v>2024</v>
      </c>
      <c r="F1273">
        <f t="shared" si="196"/>
        <v>25</v>
      </c>
      <c r="G1273">
        <f t="shared" si="197"/>
        <v>6</v>
      </c>
      <c r="H1273" s="4" t="str">
        <f t="shared" si="198"/>
        <v>product 3</v>
      </c>
      <c r="I1273" s="5">
        <v>123</v>
      </c>
      <c r="J1273" s="5">
        <v>1044.27</v>
      </c>
    </row>
    <row r="1274" spans="1:10" ht="13.2" x14ac:dyDescent="0.25">
      <c r="A1274" s="3">
        <v>45468</v>
      </c>
      <c r="B1274" s="4" t="s">
        <v>10</v>
      </c>
      <c r="C1274" s="3" t="str">
        <f t="shared" si="194"/>
        <v>marketing</v>
      </c>
      <c r="D1274" s="50" t="s">
        <v>6</v>
      </c>
      <c r="E1274">
        <f t="shared" si="195"/>
        <v>2024</v>
      </c>
      <c r="F1274">
        <f t="shared" si="196"/>
        <v>25</v>
      </c>
      <c r="G1274">
        <f t="shared" si="197"/>
        <v>6</v>
      </c>
      <c r="H1274" s="4" t="str">
        <f t="shared" si="198"/>
        <v>N/A</v>
      </c>
      <c r="I1274" s="4" t="s">
        <v>6</v>
      </c>
      <c r="J1274" s="5">
        <v>99.98</v>
      </c>
    </row>
    <row r="1275" spans="1:10" ht="13.2" x14ac:dyDescent="0.25">
      <c r="A1275" s="3">
        <v>45468</v>
      </c>
      <c r="B1275" s="4" t="s">
        <v>11</v>
      </c>
      <c r="C1275" s="3" t="str">
        <f t="shared" si="194"/>
        <v>net sales</v>
      </c>
      <c r="D1275" s="49">
        <v>9.99</v>
      </c>
      <c r="E1275">
        <f t="shared" si="195"/>
        <v>2024</v>
      </c>
      <c r="F1275">
        <f t="shared" si="196"/>
        <v>25</v>
      </c>
      <c r="G1275">
        <f t="shared" si="197"/>
        <v>6</v>
      </c>
      <c r="H1275" s="4" t="str">
        <f t="shared" si="198"/>
        <v>product 1</v>
      </c>
      <c r="I1275" s="5">
        <v>55</v>
      </c>
      <c r="J1275" s="5">
        <v>549.45000000000005</v>
      </c>
    </row>
    <row r="1276" spans="1:10" ht="13.2" x14ac:dyDescent="0.25">
      <c r="A1276" s="3">
        <v>45468</v>
      </c>
      <c r="B1276" s="4" t="s">
        <v>12</v>
      </c>
      <c r="C1276" s="3" t="str">
        <f t="shared" si="194"/>
        <v>net sales</v>
      </c>
      <c r="D1276" s="49">
        <v>24.99</v>
      </c>
      <c r="E1276">
        <f t="shared" si="195"/>
        <v>2024</v>
      </c>
      <c r="F1276">
        <f t="shared" si="196"/>
        <v>25</v>
      </c>
      <c r="G1276">
        <f t="shared" si="197"/>
        <v>6</v>
      </c>
      <c r="H1276" s="4" t="str">
        <f t="shared" si="198"/>
        <v>product 2</v>
      </c>
      <c r="I1276" s="5">
        <v>6</v>
      </c>
      <c r="J1276" s="5">
        <v>149.94</v>
      </c>
    </row>
    <row r="1277" spans="1:10" ht="13.2" x14ac:dyDescent="0.25">
      <c r="A1277" s="3">
        <v>45468</v>
      </c>
      <c r="B1277" s="4" t="s">
        <v>13</v>
      </c>
      <c r="C1277" s="3" t="str">
        <f t="shared" si="194"/>
        <v>net sales</v>
      </c>
      <c r="D1277" s="49">
        <v>12.49</v>
      </c>
      <c r="E1277">
        <f t="shared" si="195"/>
        <v>2024</v>
      </c>
      <c r="F1277">
        <f t="shared" si="196"/>
        <v>25</v>
      </c>
      <c r="G1277">
        <f t="shared" si="197"/>
        <v>6</v>
      </c>
      <c r="H1277" s="4" t="str">
        <f t="shared" si="198"/>
        <v>product 3</v>
      </c>
      <c r="I1277" s="5">
        <v>123</v>
      </c>
      <c r="J1277" s="5">
        <v>1536.27</v>
      </c>
    </row>
    <row r="1278" spans="1:10" ht="13.2" x14ac:dyDescent="0.25">
      <c r="A1278" s="3">
        <v>45469</v>
      </c>
      <c r="B1278" s="4" t="s">
        <v>7</v>
      </c>
      <c r="C1278" s="3" t="str">
        <f t="shared" si="194"/>
        <v>cogs</v>
      </c>
      <c r="D1278" s="49">
        <v>5.99</v>
      </c>
      <c r="E1278">
        <f t="shared" si="195"/>
        <v>2024</v>
      </c>
      <c r="F1278">
        <f t="shared" si="196"/>
        <v>26</v>
      </c>
      <c r="G1278">
        <f t="shared" si="197"/>
        <v>6</v>
      </c>
      <c r="H1278" s="4" t="str">
        <f t="shared" si="198"/>
        <v>product 1</v>
      </c>
      <c r="I1278" s="5">
        <v>96</v>
      </c>
      <c r="J1278" s="5">
        <v>575.04</v>
      </c>
    </row>
    <row r="1279" spans="1:10" ht="13.2" x14ac:dyDescent="0.25">
      <c r="A1279" s="3">
        <v>45469</v>
      </c>
      <c r="B1279" s="4" t="s">
        <v>8</v>
      </c>
      <c r="C1279" s="3" t="str">
        <f t="shared" si="194"/>
        <v>cogs</v>
      </c>
      <c r="D1279" s="49">
        <v>16.989999999999998</v>
      </c>
      <c r="E1279">
        <f t="shared" si="195"/>
        <v>2024</v>
      </c>
      <c r="F1279">
        <f t="shared" si="196"/>
        <v>26</v>
      </c>
      <c r="G1279">
        <f t="shared" si="197"/>
        <v>6</v>
      </c>
      <c r="H1279" s="4" t="str">
        <f t="shared" si="198"/>
        <v>product 2</v>
      </c>
      <c r="I1279" s="5">
        <v>1</v>
      </c>
      <c r="J1279" s="5">
        <v>16.989999999999998</v>
      </c>
    </row>
    <row r="1280" spans="1:10" ht="13.2" x14ac:dyDescent="0.25">
      <c r="A1280" s="3">
        <v>45469</v>
      </c>
      <c r="B1280" s="4" t="s">
        <v>9</v>
      </c>
      <c r="C1280" s="3" t="str">
        <f t="shared" si="194"/>
        <v>cogs</v>
      </c>
      <c r="D1280" s="49">
        <v>8.49</v>
      </c>
      <c r="E1280">
        <f t="shared" si="195"/>
        <v>2024</v>
      </c>
      <c r="F1280">
        <f t="shared" si="196"/>
        <v>26</v>
      </c>
      <c r="G1280">
        <f t="shared" si="197"/>
        <v>6</v>
      </c>
      <c r="H1280" s="4" t="str">
        <f t="shared" si="198"/>
        <v>product 3</v>
      </c>
      <c r="I1280" s="5">
        <v>171</v>
      </c>
      <c r="J1280" s="5">
        <v>1451.79</v>
      </c>
    </row>
    <row r="1281" spans="1:10" ht="13.2" x14ac:dyDescent="0.25">
      <c r="A1281" s="3">
        <v>45469</v>
      </c>
      <c r="B1281" s="4" t="s">
        <v>10</v>
      </c>
      <c r="C1281" s="3" t="str">
        <f t="shared" si="194"/>
        <v>marketing</v>
      </c>
      <c r="D1281" s="50" t="s">
        <v>6</v>
      </c>
      <c r="E1281">
        <f t="shared" si="195"/>
        <v>2024</v>
      </c>
      <c r="F1281">
        <f t="shared" si="196"/>
        <v>26</v>
      </c>
      <c r="G1281">
        <f t="shared" si="197"/>
        <v>6</v>
      </c>
      <c r="H1281" s="4" t="str">
        <f t="shared" si="198"/>
        <v>N/A</v>
      </c>
      <c r="I1281" s="4" t="s">
        <v>6</v>
      </c>
      <c r="J1281" s="5">
        <v>100.06</v>
      </c>
    </row>
    <row r="1282" spans="1:10" ht="13.2" x14ac:dyDescent="0.25">
      <c r="A1282" s="3">
        <v>45469</v>
      </c>
      <c r="B1282" s="4" t="s">
        <v>11</v>
      </c>
      <c r="C1282" s="3" t="str">
        <f t="shared" ref="C1282:C1345" si="199">IFERROR(LEFT(B1282, FIND(":", B1282) -1),B1282)</f>
        <v>net sales</v>
      </c>
      <c r="D1282" s="49">
        <v>9.99</v>
      </c>
      <c r="E1282">
        <f t="shared" ref="E1282:E1345" si="200">YEAR(A1282)</f>
        <v>2024</v>
      </c>
      <c r="F1282">
        <f t="shared" ref="F1282:F1345" si="201">DAY(A1282)</f>
        <v>26</v>
      </c>
      <c r="G1282">
        <f t="shared" ref="G1282:G1345" si="202">MONTH(A1282)</f>
        <v>6</v>
      </c>
      <c r="H1282" s="4" t="str">
        <f t="shared" si="198"/>
        <v>product 1</v>
      </c>
      <c r="I1282" s="5">
        <v>96</v>
      </c>
      <c r="J1282" s="5">
        <v>959.04</v>
      </c>
    </row>
    <row r="1283" spans="1:10" ht="13.2" x14ac:dyDescent="0.25">
      <c r="A1283" s="3">
        <v>45469</v>
      </c>
      <c r="B1283" s="4" t="s">
        <v>12</v>
      </c>
      <c r="C1283" s="3" t="str">
        <f t="shared" si="199"/>
        <v>net sales</v>
      </c>
      <c r="D1283" s="49">
        <v>24.99</v>
      </c>
      <c r="E1283">
        <f t="shared" si="200"/>
        <v>2024</v>
      </c>
      <c r="F1283">
        <f t="shared" si="201"/>
        <v>26</v>
      </c>
      <c r="G1283">
        <f t="shared" si="202"/>
        <v>6</v>
      </c>
      <c r="H1283" s="4" t="str">
        <f t="shared" ref="H1283:H1346" si="203">IFERROR(RIGHT(B1283, LEN(B1283) - FIND(":", B1283)),"N/A")</f>
        <v>product 2</v>
      </c>
      <c r="I1283" s="5">
        <v>1</v>
      </c>
      <c r="J1283" s="5">
        <v>24.99</v>
      </c>
    </row>
    <row r="1284" spans="1:10" ht="13.2" x14ac:dyDescent="0.25">
      <c r="A1284" s="3">
        <v>45469</v>
      </c>
      <c r="B1284" s="4" t="s">
        <v>13</v>
      </c>
      <c r="C1284" s="3" t="str">
        <f t="shared" si="199"/>
        <v>net sales</v>
      </c>
      <c r="D1284" s="49">
        <v>12.49</v>
      </c>
      <c r="E1284">
        <f t="shared" si="200"/>
        <v>2024</v>
      </c>
      <c r="F1284">
        <f t="shared" si="201"/>
        <v>26</v>
      </c>
      <c r="G1284">
        <f t="shared" si="202"/>
        <v>6</v>
      </c>
      <c r="H1284" s="4" t="str">
        <f t="shared" si="203"/>
        <v>product 3</v>
      </c>
      <c r="I1284" s="5">
        <v>171</v>
      </c>
      <c r="J1284" s="5">
        <v>2135.79</v>
      </c>
    </row>
    <row r="1285" spans="1:10" ht="13.2" x14ac:dyDescent="0.25">
      <c r="A1285" s="3">
        <v>45470</v>
      </c>
      <c r="B1285" s="4" t="s">
        <v>7</v>
      </c>
      <c r="C1285" s="3" t="str">
        <f t="shared" si="199"/>
        <v>cogs</v>
      </c>
      <c r="D1285" s="49">
        <v>5.99</v>
      </c>
      <c r="E1285">
        <f t="shared" si="200"/>
        <v>2024</v>
      </c>
      <c r="F1285">
        <f t="shared" si="201"/>
        <v>27</v>
      </c>
      <c r="G1285">
        <f t="shared" si="202"/>
        <v>6</v>
      </c>
      <c r="H1285" s="4" t="str">
        <f t="shared" si="203"/>
        <v>product 1</v>
      </c>
      <c r="I1285" s="5">
        <v>65</v>
      </c>
      <c r="J1285" s="5">
        <v>389.35</v>
      </c>
    </row>
    <row r="1286" spans="1:10" ht="13.2" x14ac:dyDescent="0.25">
      <c r="A1286" s="3">
        <v>45470</v>
      </c>
      <c r="B1286" s="4" t="s">
        <v>8</v>
      </c>
      <c r="C1286" s="3" t="str">
        <f t="shared" si="199"/>
        <v>cogs</v>
      </c>
      <c r="D1286" s="49">
        <v>16.989999999999998</v>
      </c>
      <c r="E1286">
        <f t="shared" si="200"/>
        <v>2024</v>
      </c>
      <c r="F1286">
        <f t="shared" si="201"/>
        <v>27</v>
      </c>
      <c r="G1286">
        <f t="shared" si="202"/>
        <v>6</v>
      </c>
      <c r="H1286" s="4" t="str">
        <f t="shared" si="203"/>
        <v>product 2</v>
      </c>
      <c r="I1286" s="5">
        <v>9</v>
      </c>
      <c r="J1286" s="5">
        <v>152.91</v>
      </c>
    </row>
    <row r="1287" spans="1:10" ht="13.2" x14ac:dyDescent="0.25">
      <c r="A1287" s="3">
        <v>45470</v>
      </c>
      <c r="B1287" s="4" t="s">
        <v>9</v>
      </c>
      <c r="C1287" s="3" t="str">
        <f t="shared" si="199"/>
        <v>cogs</v>
      </c>
      <c r="D1287" s="49">
        <v>8.49</v>
      </c>
      <c r="E1287">
        <f t="shared" si="200"/>
        <v>2024</v>
      </c>
      <c r="F1287">
        <f t="shared" si="201"/>
        <v>27</v>
      </c>
      <c r="G1287">
        <f t="shared" si="202"/>
        <v>6</v>
      </c>
      <c r="H1287" s="4" t="str">
        <f t="shared" si="203"/>
        <v>product 3</v>
      </c>
      <c r="I1287" s="5">
        <v>157</v>
      </c>
      <c r="J1287" s="5">
        <v>1332.93</v>
      </c>
    </row>
    <row r="1288" spans="1:10" ht="13.2" x14ac:dyDescent="0.25">
      <c r="A1288" s="3">
        <v>45470</v>
      </c>
      <c r="B1288" s="4" t="s">
        <v>10</v>
      </c>
      <c r="C1288" s="3" t="str">
        <f t="shared" si="199"/>
        <v>marketing</v>
      </c>
      <c r="D1288" s="50" t="s">
        <v>6</v>
      </c>
      <c r="E1288">
        <f t="shared" si="200"/>
        <v>2024</v>
      </c>
      <c r="F1288">
        <f t="shared" si="201"/>
        <v>27</v>
      </c>
      <c r="G1288">
        <f t="shared" si="202"/>
        <v>6</v>
      </c>
      <c r="H1288" s="4" t="str">
        <f t="shared" si="203"/>
        <v>N/A</v>
      </c>
      <c r="I1288" s="4" t="s">
        <v>6</v>
      </c>
      <c r="J1288" s="5">
        <v>100.01</v>
      </c>
    </row>
    <row r="1289" spans="1:10" ht="13.2" x14ac:dyDescent="0.25">
      <c r="A1289" s="3">
        <v>45470</v>
      </c>
      <c r="B1289" s="4" t="s">
        <v>11</v>
      </c>
      <c r="C1289" s="3" t="str">
        <f t="shared" si="199"/>
        <v>net sales</v>
      </c>
      <c r="D1289" s="49">
        <v>9.99</v>
      </c>
      <c r="E1289">
        <f t="shared" si="200"/>
        <v>2024</v>
      </c>
      <c r="F1289">
        <f t="shared" si="201"/>
        <v>27</v>
      </c>
      <c r="G1289">
        <f t="shared" si="202"/>
        <v>6</v>
      </c>
      <c r="H1289" s="4" t="str">
        <f t="shared" si="203"/>
        <v>product 1</v>
      </c>
      <c r="I1289" s="5">
        <v>65</v>
      </c>
      <c r="J1289" s="5">
        <v>649.35</v>
      </c>
    </row>
    <row r="1290" spans="1:10" ht="13.2" x14ac:dyDescent="0.25">
      <c r="A1290" s="3">
        <v>45470</v>
      </c>
      <c r="B1290" s="4" t="s">
        <v>12</v>
      </c>
      <c r="C1290" s="3" t="str">
        <f t="shared" si="199"/>
        <v>net sales</v>
      </c>
      <c r="D1290" s="49">
        <v>24.99</v>
      </c>
      <c r="E1290">
        <f t="shared" si="200"/>
        <v>2024</v>
      </c>
      <c r="F1290">
        <f t="shared" si="201"/>
        <v>27</v>
      </c>
      <c r="G1290">
        <f t="shared" si="202"/>
        <v>6</v>
      </c>
      <c r="H1290" s="4" t="str">
        <f t="shared" si="203"/>
        <v>product 2</v>
      </c>
      <c r="I1290" s="5">
        <v>9</v>
      </c>
      <c r="J1290" s="5">
        <v>224.91</v>
      </c>
    </row>
    <row r="1291" spans="1:10" ht="13.2" x14ac:dyDescent="0.25">
      <c r="A1291" s="3">
        <v>45470</v>
      </c>
      <c r="B1291" s="4" t="s">
        <v>13</v>
      </c>
      <c r="C1291" s="3" t="str">
        <f t="shared" si="199"/>
        <v>net sales</v>
      </c>
      <c r="D1291" s="49">
        <v>12.49</v>
      </c>
      <c r="E1291">
        <f t="shared" si="200"/>
        <v>2024</v>
      </c>
      <c r="F1291">
        <f t="shared" si="201"/>
        <v>27</v>
      </c>
      <c r="G1291">
        <f t="shared" si="202"/>
        <v>6</v>
      </c>
      <c r="H1291" s="4" t="str">
        <f t="shared" si="203"/>
        <v>product 3</v>
      </c>
      <c r="I1291" s="5">
        <v>157</v>
      </c>
      <c r="J1291" s="5">
        <v>1960.93</v>
      </c>
    </row>
    <row r="1292" spans="1:10" ht="13.2" x14ac:dyDescent="0.25">
      <c r="A1292" s="3">
        <v>45471</v>
      </c>
      <c r="B1292" s="4" t="s">
        <v>7</v>
      </c>
      <c r="C1292" s="3" t="str">
        <f t="shared" si="199"/>
        <v>cogs</v>
      </c>
      <c r="D1292" s="49">
        <v>5.99</v>
      </c>
      <c r="E1292">
        <f t="shared" si="200"/>
        <v>2024</v>
      </c>
      <c r="F1292">
        <f t="shared" si="201"/>
        <v>28</v>
      </c>
      <c r="G1292">
        <f t="shared" si="202"/>
        <v>6</v>
      </c>
      <c r="H1292" s="4" t="str">
        <f t="shared" si="203"/>
        <v>product 1</v>
      </c>
      <c r="I1292" s="5">
        <v>32</v>
      </c>
      <c r="J1292" s="5">
        <v>191.68</v>
      </c>
    </row>
    <row r="1293" spans="1:10" ht="13.2" x14ac:dyDescent="0.25">
      <c r="A1293" s="3">
        <v>45471</v>
      </c>
      <c r="B1293" s="4" t="s">
        <v>8</v>
      </c>
      <c r="C1293" s="3" t="str">
        <f t="shared" si="199"/>
        <v>cogs</v>
      </c>
      <c r="D1293" s="49">
        <v>16.989999999999998</v>
      </c>
      <c r="E1293">
        <f t="shared" si="200"/>
        <v>2024</v>
      </c>
      <c r="F1293">
        <f t="shared" si="201"/>
        <v>28</v>
      </c>
      <c r="G1293">
        <f t="shared" si="202"/>
        <v>6</v>
      </c>
      <c r="H1293" s="4" t="str">
        <f t="shared" si="203"/>
        <v>product 2</v>
      </c>
      <c r="I1293" s="5">
        <v>5</v>
      </c>
      <c r="J1293" s="5">
        <v>84.949999999999989</v>
      </c>
    </row>
    <row r="1294" spans="1:10" ht="13.2" x14ac:dyDescent="0.25">
      <c r="A1294" s="3">
        <v>45471</v>
      </c>
      <c r="B1294" s="4" t="s">
        <v>9</v>
      </c>
      <c r="C1294" s="3" t="str">
        <f t="shared" si="199"/>
        <v>cogs</v>
      </c>
      <c r="D1294" s="49">
        <v>8.49</v>
      </c>
      <c r="E1294">
        <f t="shared" si="200"/>
        <v>2024</v>
      </c>
      <c r="F1294">
        <f t="shared" si="201"/>
        <v>28</v>
      </c>
      <c r="G1294">
        <f t="shared" si="202"/>
        <v>6</v>
      </c>
      <c r="H1294" s="4" t="str">
        <f t="shared" si="203"/>
        <v>product 3</v>
      </c>
      <c r="I1294" s="5">
        <v>4</v>
      </c>
      <c r="J1294" s="5">
        <v>33.96</v>
      </c>
    </row>
    <row r="1295" spans="1:10" ht="13.2" x14ac:dyDescent="0.25">
      <c r="A1295" s="3">
        <v>45471</v>
      </c>
      <c r="B1295" s="4" t="s">
        <v>10</v>
      </c>
      <c r="C1295" s="3" t="str">
        <f t="shared" si="199"/>
        <v>marketing</v>
      </c>
      <c r="D1295" s="50" t="s">
        <v>6</v>
      </c>
      <c r="E1295">
        <f t="shared" si="200"/>
        <v>2024</v>
      </c>
      <c r="F1295">
        <f t="shared" si="201"/>
        <v>28</v>
      </c>
      <c r="G1295">
        <f t="shared" si="202"/>
        <v>6</v>
      </c>
      <c r="H1295" s="4" t="str">
        <f t="shared" si="203"/>
        <v>N/A</v>
      </c>
      <c r="I1295" s="4" t="s">
        <v>6</v>
      </c>
      <c r="J1295" s="5">
        <v>100.04</v>
      </c>
    </row>
    <row r="1296" spans="1:10" ht="13.2" x14ac:dyDescent="0.25">
      <c r="A1296" s="3">
        <v>45471</v>
      </c>
      <c r="B1296" s="4" t="s">
        <v>11</v>
      </c>
      <c r="C1296" s="3" t="str">
        <f t="shared" si="199"/>
        <v>net sales</v>
      </c>
      <c r="D1296" s="49">
        <v>9.99</v>
      </c>
      <c r="E1296">
        <f t="shared" si="200"/>
        <v>2024</v>
      </c>
      <c r="F1296">
        <f t="shared" si="201"/>
        <v>28</v>
      </c>
      <c r="G1296">
        <f t="shared" si="202"/>
        <v>6</v>
      </c>
      <c r="H1296" s="4" t="str">
        <f t="shared" si="203"/>
        <v>product 1</v>
      </c>
      <c r="I1296" s="5">
        <v>32</v>
      </c>
      <c r="J1296" s="5">
        <v>319.68</v>
      </c>
    </row>
    <row r="1297" spans="1:10" ht="13.2" x14ac:dyDescent="0.25">
      <c r="A1297" s="3">
        <v>45471</v>
      </c>
      <c r="B1297" s="4" t="s">
        <v>12</v>
      </c>
      <c r="C1297" s="3" t="str">
        <f t="shared" si="199"/>
        <v>net sales</v>
      </c>
      <c r="D1297" s="49">
        <v>24.99</v>
      </c>
      <c r="E1297">
        <f t="shared" si="200"/>
        <v>2024</v>
      </c>
      <c r="F1297">
        <f t="shared" si="201"/>
        <v>28</v>
      </c>
      <c r="G1297">
        <f t="shared" si="202"/>
        <v>6</v>
      </c>
      <c r="H1297" s="4" t="str">
        <f t="shared" si="203"/>
        <v>product 2</v>
      </c>
      <c r="I1297" s="5">
        <v>5</v>
      </c>
      <c r="J1297" s="5">
        <v>124.94999999999999</v>
      </c>
    </row>
    <row r="1298" spans="1:10" ht="13.2" x14ac:dyDescent="0.25">
      <c r="A1298" s="3">
        <v>45471</v>
      </c>
      <c r="B1298" s="4" t="s">
        <v>13</v>
      </c>
      <c r="C1298" s="3" t="str">
        <f t="shared" si="199"/>
        <v>net sales</v>
      </c>
      <c r="D1298" s="49">
        <v>12.49</v>
      </c>
      <c r="E1298">
        <f t="shared" si="200"/>
        <v>2024</v>
      </c>
      <c r="F1298">
        <f t="shared" si="201"/>
        <v>28</v>
      </c>
      <c r="G1298">
        <f t="shared" si="202"/>
        <v>6</v>
      </c>
      <c r="H1298" s="4" t="str">
        <f t="shared" si="203"/>
        <v>product 3</v>
      </c>
      <c r="I1298" s="5">
        <v>4</v>
      </c>
      <c r="J1298" s="5">
        <v>49.96</v>
      </c>
    </row>
    <row r="1299" spans="1:10" ht="13.2" x14ac:dyDescent="0.25">
      <c r="A1299" s="3">
        <v>45472</v>
      </c>
      <c r="B1299" s="4" t="s">
        <v>7</v>
      </c>
      <c r="C1299" s="3" t="str">
        <f t="shared" si="199"/>
        <v>cogs</v>
      </c>
      <c r="D1299" s="49">
        <v>5.99</v>
      </c>
      <c r="E1299">
        <f t="shared" si="200"/>
        <v>2024</v>
      </c>
      <c r="F1299">
        <f t="shared" si="201"/>
        <v>29</v>
      </c>
      <c r="G1299">
        <f t="shared" si="202"/>
        <v>6</v>
      </c>
      <c r="H1299" s="4" t="str">
        <f t="shared" si="203"/>
        <v>product 1</v>
      </c>
      <c r="I1299" s="5">
        <v>35</v>
      </c>
      <c r="J1299" s="5">
        <v>209.65</v>
      </c>
    </row>
    <row r="1300" spans="1:10" ht="13.2" x14ac:dyDescent="0.25">
      <c r="A1300" s="3">
        <v>45472</v>
      </c>
      <c r="B1300" s="4" t="s">
        <v>8</v>
      </c>
      <c r="C1300" s="3" t="str">
        <f t="shared" si="199"/>
        <v>cogs</v>
      </c>
      <c r="D1300" s="49">
        <v>16.989999999999998</v>
      </c>
      <c r="E1300">
        <f t="shared" si="200"/>
        <v>2024</v>
      </c>
      <c r="F1300">
        <f t="shared" si="201"/>
        <v>29</v>
      </c>
      <c r="G1300">
        <f t="shared" si="202"/>
        <v>6</v>
      </c>
      <c r="H1300" s="4" t="str">
        <f t="shared" si="203"/>
        <v>product 2</v>
      </c>
      <c r="I1300" s="5">
        <v>4</v>
      </c>
      <c r="J1300" s="5">
        <v>67.959999999999994</v>
      </c>
    </row>
    <row r="1301" spans="1:10" ht="13.2" x14ac:dyDescent="0.25">
      <c r="A1301" s="3">
        <v>45472</v>
      </c>
      <c r="B1301" s="4" t="s">
        <v>9</v>
      </c>
      <c r="C1301" s="3" t="str">
        <f t="shared" si="199"/>
        <v>cogs</v>
      </c>
      <c r="D1301" s="49">
        <v>8.49</v>
      </c>
      <c r="E1301">
        <f t="shared" si="200"/>
        <v>2024</v>
      </c>
      <c r="F1301">
        <f t="shared" si="201"/>
        <v>29</v>
      </c>
      <c r="G1301">
        <f t="shared" si="202"/>
        <v>6</v>
      </c>
      <c r="H1301" s="4" t="str">
        <f t="shared" si="203"/>
        <v>product 3</v>
      </c>
      <c r="I1301" s="5">
        <v>0</v>
      </c>
      <c r="J1301" s="4">
        <v>0</v>
      </c>
    </row>
    <row r="1302" spans="1:10" ht="13.2" x14ac:dyDescent="0.25">
      <c r="A1302" s="3">
        <v>45472</v>
      </c>
      <c r="B1302" s="4" t="s">
        <v>10</v>
      </c>
      <c r="C1302" s="3" t="str">
        <f t="shared" si="199"/>
        <v>marketing</v>
      </c>
      <c r="D1302" s="50" t="s">
        <v>6</v>
      </c>
      <c r="E1302">
        <f t="shared" si="200"/>
        <v>2024</v>
      </c>
      <c r="F1302">
        <f t="shared" si="201"/>
        <v>29</v>
      </c>
      <c r="G1302">
        <f t="shared" si="202"/>
        <v>6</v>
      </c>
      <c r="H1302" s="4" t="str">
        <f t="shared" si="203"/>
        <v>N/A</v>
      </c>
      <c r="I1302" s="4" t="s">
        <v>6</v>
      </c>
      <c r="J1302" s="5">
        <v>100.04</v>
      </c>
    </row>
    <row r="1303" spans="1:10" ht="13.2" x14ac:dyDescent="0.25">
      <c r="A1303" s="3">
        <v>45472</v>
      </c>
      <c r="B1303" s="4" t="s">
        <v>11</v>
      </c>
      <c r="C1303" s="3" t="str">
        <f t="shared" si="199"/>
        <v>net sales</v>
      </c>
      <c r="D1303" s="49">
        <v>9.99</v>
      </c>
      <c r="E1303">
        <f t="shared" si="200"/>
        <v>2024</v>
      </c>
      <c r="F1303">
        <f t="shared" si="201"/>
        <v>29</v>
      </c>
      <c r="G1303">
        <f t="shared" si="202"/>
        <v>6</v>
      </c>
      <c r="H1303" s="4" t="str">
        <f t="shared" si="203"/>
        <v>product 1</v>
      </c>
      <c r="I1303" s="5">
        <v>35</v>
      </c>
      <c r="J1303" s="5">
        <v>349.65000000000003</v>
      </c>
    </row>
    <row r="1304" spans="1:10" ht="13.2" x14ac:dyDescent="0.25">
      <c r="A1304" s="3">
        <v>45472</v>
      </c>
      <c r="B1304" s="4" t="s">
        <v>12</v>
      </c>
      <c r="C1304" s="3" t="str">
        <f t="shared" si="199"/>
        <v>net sales</v>
      </c>
      <c r="D1304" s="49">
        <v>24.99</v>
      </c>
      <c r="E1304">
        <f t="shared" si="200"/>
        <v>2024</v>
      </c>
      <c r="F1304">
        <f t="shared" si="201"/>
        <v>29</v>
      </c>
      <c r="G1304">
        <f t="shared" si="202"/>
        <v>6</v>
      </c>
      <c r="H1304" s="4" t="str">
        <f t="shared" si="203"/>
        <v>product 2</v>
      </c>
      <c r="I1304" s="5">
        <v>4</v>
      </c>
      <c r="J1304" s="5">
        <v>99.96</v>
      </c>
    </row>
    <row r="1305" spans="1:10" ht="13.2" x14ac:dyDescent="0.25">
      <c r="A1305" s="3">
        <v>45472</v>
      </c>
      <c r="B1305" s="4" t="s">
        <v>13</v>
      </c>
      <c r="C1305" s="3" t="str">
        <f t="shared" si="199"/>
        <v>net sales</v>
      </c>
      <c r="D1305" s="49">
        <v>12.49</v>
      </c>
      <c r="E1305">
        <f t="shared" si="200"/>
        <v>2024</v>
      </c>
      <c r="F1305">
        <f t="shared" si="201"/>
        <v>29</v>
      </c>
      <c r="G1305">
        <f t="shared" si="202"/>
        <v>6</v>
      </c>
      <c r="H1305" s="4" t="str">
        <f t="shared" si="203"/>
        <v>product 3</v>
      </c>
      <c r="I1305" s="5">
        <v>0</v>
      </c>
      <c r="J1305" s="4">
        <v>0</v>
      </c>
    </row>
    <row r="1306" spans="1:10" ht="13.2" x14ac:dyDescent="0.25">
      <c r="A1306" s="3">
        <v>45473</v>
      </c>
      <c r="B1306" s="4" t="s">
        <v>7</v>
      </c>
      <c r="C1306" s="3" t="str">
        <f t="shared" si="199"/>
        <v>cogs</v>
      </c>
      <c r="D1306" s="49">
        <v>5.99</v>
      </c>
      <c r="E1306">
        <f t="shared" si="200"/>
        <v>2024</v>
      </c>
      <c r="F1306">
        <f t="shared" si="201"/>
        <v>30</v>
      </c>
      <c r="G1306">
        <f t="shared" si="202"/>
        <v>6</v>
      </c>
      <c r="H1306" s="4" t="str">
        <f t="shared" si="203"/>
        <v>product 1</v>
      </c>
      <c r="I1306" s="5">
        <v>91</v>
      </c>
      <c r="J1306" s="5">
        <v>545.09</v>
      </c>
    </row>
    <row r="1307" spans="1:10" ht="13.2" x14ac:dyDescent="0.25">
      <c r="A1307" s="3">
        <v>45473</v>
      </c>
      <c r="B1307" s="4" t="s">
        <v>8</v>
      </c>
      <c r="C1307" s="3" t="str">
        <f t="shared" si="199"/>
        <v>cogs</v>
      </c>
      <c r="D1307" s="49">
        <v>16.989999999999998</v>
      </c>
      <c r="E1307">
        <f t="shared" si="200"/>
        <v>2024</v>
      </c>
      <c r="F1307">
        <f t="shared" si="201"/>
        <v>30</v>
      </c>
      <c r="G1307">
        <f t="shared" si="202"/>
        <v>6</v>
      </c>
      <c r="H1307" s="4" t="str">
        <f t="shared" si="203"/>
        <v>product 2</v>
      </c>
      <c r="I1307" s="5">
        <v>8</v>
      </c>
      <c r="J1307" s="5">
        <v>135.91999999999999</v>
      </c>
    </row>
    <row r="1308" spans="1:10" ht="13.2" x14ac:dyDescent="0.25">
      <c r="A1308" s="3">
        <v>45473</v>
      </c>
      <c r="B1308" s="4" t="s">
        <v>9</v>
      </c>
      <c r="C1308" s="3" t="str">
        <f t="shared" si="199"/>
        <v>cogs</v>
      </c>
      <c r="D1308" s="49">
        <v>8.49</v>
      </c>
      <c r="E1308">
        <f t="shared" si="200"/>
        <v>2024</v>
      </c>
      <c r="F1308">
        <f t="shared" si="201"/>
        <v>30</v>
      </c>
      <c r="G1308">
        <f t="shared" si="202"/>
        <v>6</v>
      </c>
      <c r="H1308" s="4" t="str">
        <f t="shared" si="203"/>
        <v>product 3</v>
      </c>
      <c r="I1308" s="5">
        <v>127</v>
      </c>
      <c r="J1308" s="5">
        <v>1078.23</v>
      </c>
    </row>
    <row r="1309" spans="1:10" ht="13.2" x14ac:dyDescent="0.25">
      <c r="A1309" s="3">
        <v>45473</v>
      </c>
      <c r="B1309" s="4" t="s">
        <v>10</v>
      </c>
      <c r="C1309" s="3" t="str">
        <f t="shared" si="199"/>
        <v>marketing</v>
      </c>
      <c r="D1309" s="50" t="s">
        <v>6</v>
      </c>
      <c r="E1309">
        <f t="shared" si="200"/>
        <v>2024</v>
      </c>
      <c r="F1309">
        <f t="shared" si="201"/>
        <v>30</v>
      </c>
      <c r="G1309">
        <f t="shared" si="202"/>
        <v>6</v>
      </c>
      <c r="H1309" s="4" t="str">
        <f t="shared" si="203"/>
        <v>N/A</v>
      </c>
      <c r="I1309" s="4" t="s">
        <v>6</v>
      </c>
      <c r="J1309" s="5">
        <v>100</v>
      </c>
    </row>
    <row r="1310" spans="1:10" ht="13.2" x14ac:dyDescent="0.25">
      <c r="A1310" s="3">
        <v>45473</v>
      </c>
      <c r="B1310" s="4" t="s">
        <v>11</v>
      </c>
      <c r="C1310" s="3" t="str">
        <f t="shared" si="199"/>
        <v>net sales</v>
      </c>
      <c r="D1310" s="49">
        <v>9.99</v>
      </c>
      <c r="E1310">
        <f t="shared" si="200"/>
        <v>2024</v>
      </c>
      <c r="F1310">
        <f t="shared" si="201"/>
        <v>30</v>
      </c>
      <c r="G1310">
        <f t="shared" si="202"/>
        <v>6</v>
      </c>
      <c r="H1310" s="4" t="str">
        <f t="shared" si="203"/>
        <v>product 1</v>
      </c>
      <c r="I1310" s="5">
        <v>91</v>
      </c>
      <c r="J1310" s="5">
        <v>909.09</v>
      </c>
    </row>
    <row r="1311" spans="1:10" ht="13.2" x14ac:dyDescent="0.25">
      <c r="A1311" s="3">
        <v>45473</v>
      </c>
      <c r="B1311" s="4" t="s">
        <v>12</v>
      </c>
      <c r="C1311" s="3" t="str">
        <f t="shared" si="199"/>
        <v>net sales</v>
      </c>
      <c r="D1311" s="49">
        <v>24.99</v>
      </c>
      <c r="E1311">
        <f t="shared" si="200"/>
        <v>2024</v>
      </c>
      <c r="F1311">
        <f t="shared" si="201"/>
        <v>30</v>
      </c>
      <c r="G1311">
        <f t="shared" si="202"/>
        <v>6</v>
      </c>
      <c r="H1311" s="4" t="str">
        <f t="shared" si="203"/>
        <v>product 2</v>
      </c>
      <c r="I1311" s="5">
        <v>8</v>
      </c>
      <c r="J1311" s="5">
        <v>199.92</v>
      </c>
    </row>
    <row r="1312" spans="1:10" ht="13.2" x14ac:dyDescent="0.25">
      <c r="A1312" s="3">
        <v>45473</v>
      </c>
      <c r="B1312" s="4" t="s">
        <v>13</v>
      </c>
      <c r="C1312" s="3" t="str">
        <f t="shared" si="199"/>
        <v>net sales</v>
      </c>
      <c r="D1312" s="49">
        <v>12.49</v>
      </c>
      <c r="E1312">
        <f t="shared" si="200"/>
        <v>2024</v>
      </c>
      <c r="F1312">
        <f t="shared" si="201"/>
        <v>30</v>
      </c>
      <c r="G1312">
        <f t="shared" si="202"/>
        <v>6</v>
      </c>
      <c r="H1312" s="4" t="str">
        <f t="shared" si="203"/>
        <v>product 3</v>
      </c>
      <c r="I1312" s="5">
        <v>127</v>
      </c>
      <c r="J1312" s="5">
        <v>1586.23</v>
      </c>
    </row>
    <row r="1313" spans="1:10" ht="13.2" x14ac:dyDescent="0.25">
      <c r="A1313" s="3">
        <v>45474</v>
      </c>
      <c r="B1313" s="4" t="s">
        <v>5</v>
      </c>
      <c r="C1313" s="3" t="str">
        <f t="shared" si="199"/>
        <v>amortization</v>
      </c>
      <c r="D1313" s="50" t="s">
        <v>6</v>
      </c>
      <c r="E1313">
        <f t="shared" si="200"/>
        <v>2024</v>
      </c>
      <c r="F1313">
        <f t="shared" si="201"/>
        <v>1</v>
      </c>
      <c r="G1313">
        <f t="shared" si="202"/>
        <v>7</v>
      </c>
      <c r="H1313" s="4" t="str">
        <f t="shared" si="203"/>
        <v>N/A</v>
      </c>
      <c r="I1313" s="4" t="s">
        <v>6</v>
      </c>
      <c r="J1313" s="5">
        <v>50</v>
      </c>
    </row>
    <row r="1314" spans="1:10" ht="13.2" x14ac:dyDescent="0.25">
      <c r="A1314" s="3">
        <v>45474</v>
      </c>
      <c r="B1314" s="4" t="s">
        <v>7</v>
      </c>
      <c r="C1314" s="3" t="str">
        <f t="shared" si="199"/>
        <v>cogs</v>
      </c>
      <c r="D1314" s="49">
        <v>5.99</v>
      </c>
      <c r="E1314">
        <f t="shared" si="200"/>
        <v>2024</v>
      </c>
      <c r="F1314">
        <f t="shared" si="201"/>
        <v>1</v>
      </c>
      <c r="G1314">
        <f t="shared" si="202"/>
        <v>7</v>
      </c>
      <c r="H1314" s="4" t="str">
        <f t="shared" si="203"/>
        <v>product 1</v>
      </c>
      <c r="I1314" s="5">
        <v>43</v>
      </c>
      <c r="J1314" s="5">
        <v>257.57</v>
      </c>
    </row>
    <row r="1315" spans="1:10" ht="13.2" x14ac:dyDescent="0.25">
      <c r="A1315" s="3">
        <v>45474</v>
      </c>
      <c r="B1315" s="4" t="s">
        <v>8</v>
      </c>
      <c r="C1315" s="3" t="str">
        <f t="shared" si="199"/>
        <v>cogs</v>
      </c>
      <c r="D1315" s="49">
        <v>16.989999999999998</v>
      </c>
      <c r="E1315">
        <f t="shared" si="200"/>
        <v>2024</v>
      </c>
      <c r="F1315">
        <f t="shared" si="201"/>
        <v>1</v>
      </c>
      <c r="G1315">
        <f t="shared" si="202"/>
        <v>7</v>
      </c>
      <c r="H1315" s="4" t="str">
        <f t="shared" si="203"/>
        <v>product 2</v>
      </c>
      <c r="I1315" s="5">
        <v>8</v>
      </c>
      <c r="J1315" s="5">
        <v>135.91999999999999</v>
      </c>
    </row>
    <row r="1316" spans="1:10" ht="13.2" x14ac:dyDescent="0.25">
      <c r="A1316" s="3">
        <v>45474</v>
      </c>
      <c r="B1316" s="4" t="s">
        <v>9</v>
      </c>
      <c r="C1316" s="3" t="str">
        <f t="shared" si="199"/>
        <v>cogs</v>
      </c>
      <c r="D1316" s="49">
        <v>8.49</v>
      </c>
      <c r="E1316">
        <f t="shared" si="200"/>
        <v>2024</v>
      </c>
      <c r="F1316">
        <f t="shared" si="201"/>
        <v>1</v>
      </c>
      <c r="G1316">
        <f t="shared" si="202"/>
        <v>7</v>
      </c>
      <c r="H1316" s="4" t="str">
        <f t="shared" si="203"/>
        <v>product 3</v>
      </c>
      <c r="I1316" s="5">
        <v>19</v>
      </c>
      <c r="J1316" s="5">
        <v>161.31</v>
      </c>
    </row>
    <row r="1317" spans="1:10" ht="13.2" x14ac:dyDescent="0.25">
      <c r="A1317" s="3">
        <v>45474</v>
      </c>
      <c r="B1317" s="4" t="s">
        <v>10</v>
      </c>
      <c r="C1317" s="3" t="str">
        <f t="shared" si="199"/>
        <v>marketing</v>
      </c>
      <c r="D1317" s="50" t="s">
        <v>6</v>
      </c>
      <c r="E1317">
        <f t="shared" si="200"/>
        <v>2024</v>
      </c>
      <c r="F1317">
        <f t="shared" si="201"/>
        <v>1</v>
      </c>
      <c r="G1317">
        <f t="shared" si="202"/>
        <v>7</v>
      </c>
      <c r="H1317" s="4" t="str">
        <f t="shared" si="203"/>
        <v>N/A</v>
      </c>
      <c r="I1317" s="4" t="s">
        <v>6</v>
      </c>
      <c r="J1317" s="5">
        <v>100.01</v>
      </c>
    </row>
    <row r="1318" spans="1:10" ht="13.2" x14ac:dyDescent="0.25">
      <c r="A1318" s="3">
        <v>45474</v>
      </c>
      <c r="B1318" s="4" t="s">
        <v>11</v>
      </c>
      <c r="C1318" s="3" t="str">
        <f t="shared" si="199"/>
        <v>net sales</v>
      </c>
      <c r="D1318" s="49">
        <v>9.99</v>
      </c>
      <c r="E1318">
        <f t="shared" si="200"/>
        <v>2024</v>
      </c>
      <c r="F1318">
        <f t="shared" si="201"/>
        <v>1</v>
      </c>
      <c r="G1318">
        <f t="shared" si="202"/>
        <v>7</v>
      </c>
      <c r="H1318" s="4" t="str">
        <f t="shared" si="203"/>
        <v>product 1</v>
      </c>
      <c r="I1318" s="5">
        <v>43</v>
      </c>
      <c r="J1318" s="5">
        <v>429.57</v>
      </c>
    </row>
    <row r="1319" spans="1:10" ht="13.2" x14ac:dyDescent="0.25">
      <c r="A1319" s="3">
        <v>45474</v>
      </c>
      <c r="B1319" s="4" t="s">
        <v>12</v>
      </c>
      <c r="C1319" s="3" t="str">
        <f t="shared" si="199"/>
        <v>net sales</v>
      </c>
      <c r="D1319" s="49">
        <v>24.99</v>
      </c>
      <c r="E1319">
        <f t="shared" si="200"/>
        <v>2024</v>
      </c>
      <c r="F1319">
        <f t="shared" si="201"/>
        <v>1</v>
      </c>
      <c r="G1319">
        <f t="shared" si="202"/>
        <v>7</v>
      </c>
      <c r="H1319" s="4" t="str">
        <f t="shared" si="203"/>
        <v>product 2</v>
      </c>
      <c r="I1319" s="5">
        <v>8</v>
      </c>
      <c r="J1319" s="5">
        <v>199.92</v>
      </c>
    </row>
    <row r="1320" spans="1:10" ht="13.2" x14ac:dyDescent="0.25">
      <c r="A1320" s="3">
        <v>45474</v>
      </c>
      <c r="B1320" s="4" t="s">
        <v>13</v>
      </c>
      <c r="C1320" s="3" t="str">
        <f t="shared" si="199"/>
        <v>net sales</v>
      </c>
      <c r="D1320" s="49">
        <v>12.49</v>
      </c>
      <c r="E1320">
        <f t="shared" si="200"/>
        <v>2024</v>
      </c>
      <c r="F1320">
        <f t="shared" si="201"/>
        <v>1</v>
      </c>
      <c r="G1320">
        <f t="shared" si="202"/>
        <v>7</v>
      </c>
      <c r="H1320" s="4" t="str">
        <f t="shared" si="203"/>
        <v>product 3</v>
      </c>
      <c r="I1320" s="5">
        <v>19</v>
      </c>
      <c r="J1320" s="5">
        <v>237.31</v>
      </c>
    </row>
    <row r="1321" spans="1:10" ht="13.2" x14ac:dyDescent="0.25">
      <c r="A1321" s="3">
        <v>45474</v>
      </c>
      <c r="B1321" s="4" t="s">
        <v>14</v>
      </c>
      <c r="C1321" s="3" t="str">
        <f t="shared" si="199"/>
        <v>overhead</v>
      </c>
      <c r="D1321" s="50" t="s">
        <v>6</v>
      </c>
      <c r="E1321">
        <f t="shared" si="200"/>
        <v>2024</v>
      </c>
      <c r="F1321">
        <f t="shared" si="201"/>
        <v>1</v>
      </c>
      <c r="G1321">
        <f t="shared" si="202"/>
        <v>7</v>
      </c>
      <c r="H1321" s="4" t="str">
        <f t="shared" si="203"/>
        <v>N/A</v>
      </c>
      <c r="I1321" s="4" t="s">
        <v>6</v>
      </c>
      <c r="J1321" s="5">
        <v>2000</v>
      </c>
    </row>
    <row r="1322" spans="1:10" ht="13.2" x14ac:dyDescent="0.25">
      <c r="A1322" s="3">
        <v>45475</v>
      </c>
      <c r="B1322" s="4" t="s">
        <v>7</v>
      </c>
      <c r="C1322" s="3" t="str">
        <f t="shared" si="199"/>
        <v>cogs</v>
      </c>
      <c r="D1322" s="49">
        <v>5.99</v>
      </c>
      <c r="E1322">
        <f t="shared" si="200"/>
        <v>2024</v>
      </c>
      <c r="F1322">
        <f t="shared" si="201"/>
        <v>2</v>
      </c>
      <c r="G1322">
        <f t="shared" si="202"/>
        <v>7</v>
      </c>
      <c r="H1322" s="4" t="str">
        <f t="shared" si="203"/>
        <v>product 1</v>
      </c>
      <c r="I1322" s="5">
        <v>85</v>
      </c>
      <c r="J1322" s="5">
        <v>509.15000000000003</v>
      </c>
    </row>
    <row r="1323" spans="1:10" ht="13.2" x14ac:dyDescent="0.25">
      <c r="A1323" s="3">
        <v>45475</v>
      </c>
      <c r="B1323" s="4" t="s">
        <v>8</v>
      </c>
      <c r="C1323" s="3" t="str">
        <f t="shared" si="199"/>
        <v>cogs</v>
      </c>
      <c r="D1323" s="49">
        <v>16.989999999999998</v>
      </c>
      <c r="E1323">
        <f t="shared" si="200"/>
        <v>2024</v>
      </c>
      <c r="F1323">
        <f t="shared" si="201"/>
        <v>2</v>
      </c>
      <c r="G1323">
        <f t="shared" si="202"/>
        <v>7</v>
      </c>
      <c r="H1323" s="4" t="str">
        <f t="shared" si="203"/>
        <v>product 2</v>
      </c>
      <c r="I1323" s="5">
        <v>4</v>
      </c>
      <c r="J1323" s="5">
        <v>67.959999999999994</v>
      </c>
    </row>
    <row r="1324" spans="1:10" ht="13.2" x14ac:dyDescent="0.25">
      <c r="A1324" s="3">
        <v>45475</v>
      </c>
      <c r="B1324" s="4" t="s">
        <v>9</v>
      </c>
      <c r="C1324" s="3" t="str">
        <f t="shared" si="199"/>
        <v>cogs</v>
      </c>
      <c r="D1324" s="49">
        <v>8.49</v>
      </c>
      <c r="E1324">
        <f t="shared" si="200"/>
        <v>2024</v>
      </c>
      <c r="F1324">
        <f t="shared" si="201"/>
        <v>2</v>
      </c>
      <c r="G1324">
        <f t="shared" si="202"/>
        <v>7</v>
      </c>
      <c r="H1324" s="4" t="str">
        <f t="shared" si="203"/>
        <v>product 3</v>
      </c>
      <c r="I1324" s="5">
        <v>161</v>
      </c>
      <c r="J1324" s="5">
        <v>1366.89</v>
      </c>
    </row>
    <row r="1325" spans="1:10" ht="13.2" x14ac:dyDescent="0.25">
      <c r="A1325" s="3">
        <v>45475</v>
      </c>
      <c r="B1325" s="4" t="s">
        <v>10</v>
      </c>
      <c r="C1325" s="3" t="str">
        <f t="shared" si="199"/>
        <v>marketing</v>
      </c>
      <c r="D1325" s="50" t="s">
        <v>6</v>
      </c>
      <c r="E1325">
        <f t="shared" si="200"/>
        <v>2024</v>
      </c>
      <c r="F1325">
        <f t="shared" si="201"/>
        <v>2</v>
      </c>
      <c r="G1325">
        <f t="shared" si="202"/>
        <v>7</v>
      </c>
      <c r="H1325" s="4" t="str">
        <f t="shared" si="203"/>
        <v>N/A</v>
      </c>
      <c r="I1325" s="4" t="s">
        <v>6</v>
      </c>
      <c r="J1325" s="5">
        <v>99.93</v>
      </c>
    </row>
    <row r="1326" spans="1:10" ht="13.2" x14ac:dyDescent="0.25">
      <c r="A1326" s="3">
        <v>45475</v>
      </c>
      <c r="B1326" s="4" t="s">
        <v>11</v>
      </c>
      <c r="C1326" s="3" t="str">
        <f t="shared" si="199"/>
        <v>net sales</v>
      </c>
      <c r="D1326" s="49">
        <v>9.99</v>
      </c>
      <c r="E1326">
        <f t="shared" si="200"/>
        <v>2024</v>
      </c>
      <c r="F1326">
        <f t="shared" si="201"/>
        <v>2</v>
      </c>
      <c r="G1326">
        <f t="shared" si="202"/>
        <v>7</v>
      </c>
      <c r="H1326" s="4" t="str">
        <f t="shared" si="203"/>
        <v>product 1</v>
      </c>
      <c r="I1326" s="5">
        <v>85</v>
      </c>
      <c r="J1326" s="5">
        <v>849.15</v>
      </c>
    </row>
    <row r="1327" spans="1:10" ht="13.2" x14ac:dyDescent="0.25">
      <c r="A1327" s="3">
        <v>45475</v>
      </c>
      <c r="B1327" s="4" t="s">
        <v>12</v>
      </c>
      <c r="C1327" s="3" t="str">
        <f t="shared" si="199"/>
        <v>net sales</v>
      </c>
      <c r="D1327" s="49">
        <v>24.99</v>
      </c>
      <c r="E1327">
        <f t="shared" si="200"/>
        <v>2024</v>
      </c>
      <c r="F1327">
        <f t="shared" si="201"/>
        <v>2</v>
      </c>
      <c r="G1327">
        <f t="shared" si="202"/>
        <v>7</v>
      </c>
      <c r="H1327" s="4" t="str">
        <f t="shared" si="203"/>
        <v>product 2</v>
      </c>
      <c r="I1327" s="5">
        <v>4</v>
      </c>
      <c r="J1327" s="5">
        <v>99.96</v>
      </c>
    </row>
    <row r="1328" spans="1:10" ht="13.2" x14ac:dyDescent="0.25">
      <c r="A1328" s="3">
        <v>45475</v>
      </c>
      <c r="B1328" s="4" t="s">
        <v>13</v>
      </c>
      <c r="C1328" s="3" t="str">
        <f t="shared" si="199"/>
        <v>net sales</v>
      </c>
      <c r="D1328" s="49">
        <v>12.49</v>
      </c>
      <c r="E1328">
        <f t="shared" si="200"/>
        <v>2024</v>
      </c>
      <c r="F1328">
        <f t="shared" si="201"/>
        <v>2</v>
      </c>
      <c r="G1328">
        <f t="shared" si="202"/>
        <v>7</v>
      </c>
      <c r="H1328" s="4" t="str">
        <f t="shared" si="203"/>
        <v>product 3</v>
      </c>
      <c r="I1328" s="5">
        <v>161</v>
      </c>
      <c r="J1328" s="5">
        <v>2010.89</v>
      </c>
    </row>
    <row r="1329" spans="1:10" ht="13.2" x14ac:dyDescent="0.25">
      <c r="A1329" s="3">
        <v>45476</v>
      </c>
      <c r="B1329" s="4" t="s">
        <v>7</v>
      </c>
      <c r="C1329" s="3" t="str">
        <f t="shared" si="199"/>
        <v>cogs</v>
      </c>
      <c r="D1329" s="49">
        <v>5.99</v>
      </c>
      <c r="E1329">
        <f t="shared" si="200"/>
        <v>2024</v>
      </c>
      <c r="F1329">
        <f t="shared" si="201"/>
        <v>3</v>
      </c>
      <c r="G1329">
        <f t="shared" si="202"/>
        <v>7</v>
      </c>
      <c r="H1329" s="4" t="str">
        <f t="shared" si="203"/>
        <v>product 1</v>
      </c>
      <c r="I1329" s="5">
        <v>28</v>
      </c>
      <c r="J1329" s="5">
        <v>167.72</v>
      </c>
    </row>
    <row r="1330" spans="1:10" ht="13.2" x14ac:dyDescent="0.25">
      <c r="A1330" s="3">
        <v>45476</v>
      </c>
      <c r="B1330" s="4" t="s">
        <v>8</v>
      </c>
      <c r="C1330" s="3" t="str">
        <f t="shared" si="199"/>
        <v>cogs</v>
      </c>
      <c r="D1330" s="49">
        <v>16.989999999999998</v>
      </c>
      <c r="E1330">
        <f t="shared" si="200"/>
        <v>2024</v>
      </c>
      <c r="F1330">
        <f t="shared" si="201"/>
        <v>3</v>
      </c>
      <c r="G1330">
        <f t="shared" si="202"/>
        <v>7</v>
      </c>
      <c r="H1330" s="4" t="str">
        <f t="shared" si="203"/>
        <v>product 2</v>
      </c>
      <c r="I1330" s="5">
        <v>0</v>
      </c>
      <c r="J1330" s="4">
        <v>0</v>
      </c>
    </row>
    <row r="1331" spans="1:10" ht="13.2" x14ac:dyDescent="0.25">
      <c r="A1331" s="3">
        <v>45476</v>
      </c>
      <c r="B1331" s="4" t="s">
        <v>9</v>
      </c>
      <c r="C1331" s="3" t="str">
        <f t="shared" si="199"/>
        <v>cogs</v>
      </c>
      <c r="D1331" s="49">
        <v>8.49</v>
      </c>
      <c r="E1331">
        <f t="shared" si="200"/>
        <v>2024</v>
      </c>
      <c r="F1331">
        <f t="shared" si="201"/>
        <v>3</v>
      </c>
      <c r="G1331">
        <f t="shared" si="202"/>
        <v>7</v>
      </c>
      <c r="H1331" s="4" t="str">
        <f t="shared" si="203"/>
        <v>product 3</v>
      </c>
      <c r="I1331" s="5">
        <v>181</v>
      </c>
      <c r="J1331" s="5">
        <v>1536.69</v>
      </c>
    </row>
    <row r="1332" spans="1:10" ht="13.2" x14ac:dyDescent="0.25">
      <c r="A1332" s="3">
        <v>45476</v>
      </c>
      <c r="B1332" s="4" t="s">
        <v>10</v>
      </c>
      <c r="C1332" s="3" t="str">
        <f t="shared" si="199"/>
        <v>marketing</v>
      </c>
      <c r="D1332" s="50" t="s">
        <v>6</v>
      </c>
      <c r="E1332">
        <f t="shared" si="200"/>
        <v>2024</v>
      </c>
      <c r="F1332">
        <f t="shared" si="201"/>
        <v>3</v>
      </c>
      <c r="G1332">
        <f t="shared" si="202"/>
        <v>7</v>
      </c>
      <c r="H1332" s="4" t="str">
        <f t="shared" si="203"/>
        <v>N/A</v>
      </c>
      <c r="I1332" s="4" t="s">
        <v>6</v>
      </c>
      <c r="J1332" s="5">
        <v>99.94</v>
      </c>
    </row>
    <row r="1333" spans="1:10" ht="13.2" x14ac:dyDescent="0.25">
      <c r="A1333" s="3">
        <v>45476</v>
      </c>
      <c r="B1333" s="4" t="s">
        <v>11</v>
      </c>
      <c r="C1333" s="3" t="str">
        <f t="shared" si="199"/>
        <v>net sales</v>
      </c>
      <c r="D1333" s="49">
        <v>9.99</v>
      </c>
      <c r="E1333">
        <f t="shared" si="200"/>
        <v>2024</v>
      </c>
      <c r="F1333">
        <f t="shared" si="201"/>
        <v>3</v>
      </c>
      <c r="G1333">
        <f t="shared" si="202"/>
        <v>7</v>
      </c>
      <c r="H1333" s="4" t="str">
        <f t="shared" si="203"/>
        <v>product 1</v>
      </c>
      <c r="I1333" s="5">
        <v>28</v>
      </c>
      <c r="J1333" s="5">
        <v>279.72000000000003</v>
      </c>
    </row>
    <row r="1334" spans="1:10" ht="13.2" x14ac:dyDescent="0.25">
      <c r="A1334" s="3">
        <v>45476</v>
      </c>
      <c r="B1334" s="4" t="s">
        <v>12</v>
      </c>
      <c r="C1334" s="3" t="str">
        <f t="shared" si="199"/>
        <v>net sales</v>
      </c>
      <c r="D1334" s="49">
        <v>24.99</v>
      </c>
      <c r="E1334">
        <f t="shared" si="200"/>
        <v>2024</v>
      </c>
      <c r="F1334">
        <f t="shared" si="201"/>
        <v>3</v>
      </c>
      <c r="G1334">
        <f t="shared" si="202"/>
        <v>7</v>
      </c>
      <c r="H1334" s="4" t="str">
        <f t="shared" si="203"/>
        <v>product 2</v>
      </c>
      <c r="I1334" s="5">
        <v>0</v>
      </c>
      <c r="J1334" s="4">
        <v>0</v>
      </c>
    </row>
    <row r="1335" spans="1:10" ht="13.2" x14ac:dyDescent="0.25">
      <c r="A1335" s="3">
        <v>45476</v>
      </c>
      <c r="B1335" s="4" t="s">
        <v>13</v>
      </c>
      <c r="C1335" s="3" t="str">
        <f t="shared" si="199"/>
        <v>net sales</v>
      </c>
      <c r="D1335" s="49">
        <v>12.49</v>
      </c>
      <c r="E1335">
        <f t="shared" si="200"/>
        <v>2024</v>
      </c>
      <c r="F1335">
        <f t="shared" si="201"/>
        <v>3</v>
      </c>
      <c r="G1335">
        <f t="shared" si="202"/>
        <v>7</v>
      </c>
      <c r="H1335" s="4" t="str">
        <f t="shared" si="203"/>
        <v>product 3</v>
      </c>
      <c r="I1335" s="5">
        <v>181</v>
      </c>
      <c r="J1335" s="5">
        <v>2260.69</v>
      </c>
    </row>
    <row r="1336" spans="1:10" ht="13.2" x14ac:dyDescent="0.25">
      <c r="A1336" s="3">
        <v>45477</v>
      </c>
      <c r="B1336" s="4" t="s">
        <v>7</v>
      </c>
      <c r="C1336" s="3" t="str">
        <f t="shared" si="199"/>
        <v>cogs</v>
      </c>
      <c r="D1336" s="49">
        <v>5.99</v>
      </c>
      <c r="E1336">
        <f t="shared" si="200"/>
        <v>2024</v>
      </c>
      <c r="F1336">
        <f t="shared" si="201"/>
        <v>4</v>
      </c>
      <c r="G1336">
        <f t="shared" si="202"/>
        <v>7</v>
      </c>
      <c r="H1336" s="4" t="str">
        <f t="shared" si="203"/>
        <v>product 1</v>
      </c>
      <c r="I1336" s="5">
        <v>0</v>
      </c>
      <c r="J1336" s="4">
        <v>0</v>
      </c>
    </row>
    <row r="1337" spans="1:10" ht="13.2" x14ac:dyDescent="0.25">
      <c r="A1337" s="3">
        <v>45477</v>
      </c>
      <c r="B1337" s="4" t="s">
        <v>8</v>
      </c>
      <c r="C1337" s="3" t="str">
        <f t="shared" si="199"/>
        <v>cogs</v>
      </c>
      <c r="D1337" s="49">
        <v>16.989999999999998</v>
      </c>
      <c r="E1337">
        <f t="shared" si="200"/>
        <v>2024</v>
      </c>
      <c r="F1337">
        <f t="shared" si="201"/>
        <v>4</v>
      </c>
      <c r="G1337">
        <f t="shared" si="202"/>
        <v>7</v>
      </c>
      <c r="H1337" s="4" t="str">
        <f t="shared" si="203"/>
        <v>product 2</v>
      </c>
      <c r="I1337" s="5">
        <v>2</v>
      </c>
      <c r="J1337" s="5">
        <v>33.979999999999997</v>
      </c>
    </row>
    <row r="1338" spans="1:10" ht="13.2" x14ac:dyDescent="0.25">
      <c r="A1338" s="3">
        <v>45477</v>
      </c>
      <c r="B1338" s="4" t="s">
        <v>9</v>
      </c>
      <c r="C1338" s="3" t="str">
        <f t="shared" si="199"/>
        <v>cogs</v>
      </c>
      <c r="D1338" s="49">
        <v>8.49</v>
      </c>
      <c r="E1338">
        <f t="shared" si="200"/>
        <v>2024</v>
      </c>
      <c r="F1338">
        <f t="shared" si="201"/>
        <v>4</v>
      </c>
      <c r="G1338">
        <f t="shared" si="202"/>
        <v>7</v>
      </c>
      <c r="H1338" s="4" t="str">
        <f t="shared" si="203"/>
        <v>product 3</v>
      </c>
      <c r="I1338" s="5">
        <v>120</v>
      </c>
      <c r="J1338" s="5">
        <v>1018.8000000000001</v>
      </c>
    </row>
    <row r="1339" spans="1:10" ht="13.2" x14ac:dyDescent="0.25">
      <c r="A1339" s="3">
        <v>45477</v>
      </c>
      <c r="B1339" s="4" t="s">
        <v>10</v>
      </c>
      <c r="C1339" s="3" t="str">
        <f t="shared" si="199"/>
        <v>marketing</v>
      </c>
      <c r="D1339" s="50" t="s">
        <v>6</v>
      </c>
      <c r="E1339">
        <f t="shared" si="200"/>
        <v>2024</v>
      </c>
      <c r="F1339">
        <f t="shared" si="201"/>
        <v>4</v>
      </c>
      <c r="G1339">
        <f t="shared" si="202"/>
        <v>7</v>
      </c>
      <c r="H1339" s="4" t="str">
        <f t="shared" si="203"/>
        <v>N/A</v>
      </c>
      <c r="I1339" s="4" t="s">
        <v>6</v>
      </c>
      <c r="J1339" s="5">
        <v>99.94</v>
      </c>
    </row>
    <row r="1340" spans="1:10" ht="13.2" x14ac:dyDescent="0.25">
      <c r="A1340" s="3">
        <v>45477</v>
      </c>
      <c r="B1340" s="4" t="s">
        <v>11</v>
      </c>
      <c r="C1340" s="3" t="str">
        <f t="shared" si="199"/>
        <v>net sales</v>
      </c>
      <c r="D1340" s="49">
        <v>9.99</v>
      </c>
      <c r="E1340">
        <f t="shared" si="200"/>
        <v>2024</v>
      </c>
      <c r="F1340">
        <f t="shared" si="201"/>
        <v>4</v>
      </c>
      <c r="G1340">
        <f t="shared" si="202"/>
        <v>7</v>
      </c>
      <c r="H1340" s="4" t="str">
        <f t="shared" si="203"/>
        <v>product 1</v>
      </c>
      <c r="I1340" s="5">
        <v>0</v>
      </c>
      <c r="J1340" s="4">
        <v>0</v>
      </c>
    </row>
    <row r="1341" spans="1:10" ht="13.2" x14ac:dyDescent="0.25">
      <c r="A1341" s="3">
        <v>45477</v>
      </c>
      <c r="B1341" s="4" t="s">
        <v>12</v>
      </c>
      <c r="C1341" s="3" t="str">
        <f t="shared" si="199"/>
        <v>net sales</v>
      </c>
      <c r="D1341" s="49">
        <v>24.99</v>
      </c>
      <c r="E1341">
        <f t="shared" si="200"/>
        <v>2024</v>
      </c>
      <c r="F1341">
        <f t="shared" si="201"/>
        <v>4</v>
      </c>
      <c r="G1341">
        <f t="shared" si="202"/>
        <v>7</v>
      </c>
      <c r="H1341" s="4" t="str">
        <f t="shared" si="203"/>
        <v>product 2</v>
      </c>
      <c r="I1341" s="5">
        <v>2</v>
      </c>
      <c r="J1341" s="5">
        <v>49.98</v>
      </c>
    </row>
    <row r="1342" spans="1:10" ht="13.2" x14ac:dyDescent="0.25">
      <c r="A1342" s="3">
        <v>45477</v>
      </c>
      <c r="B1342" s="4" t="s">
        <v>13</v>
      </c>
      <c r="C1342" s="3" t="str">
        <f t="shared" si="199"/>
        <v>net sales</v>
      </c>
      <c r="D1342" s="49">
        <v>12.49</v>
      </c>
      <c r="E1342">
        <f t="shared" si="200"/>
        <v>2024</v>
      </c>
      <c r="F1342">
        <f t="shared" si="201"/>
        <v>4</v>
      </c>
      <c r="G1342">
        <f t="shared" si="202"/>
        <v>7</v>
      </c>
      <c r="H1342" s="4" t="str">
        <f t="shared" si="203"/>
        <v>product 3</v>
      </c>
      <c r="I1342" s="5">
        <v>120</v>
      </c>
      <c r="J1342" s="5">
        <v>1498.8</v>
      </c>
    </row>
    <row r="1343" spans="1:10" ht="13.2" x14ac:dyDescent="0.25">
      <c r="A1343" s="3">
        <v>45478</v>
      </c>
      <c r="B1343" s="4" t="s">
        <v>7</v>
      </c>
      <c r="C1343" s="3" t="str">
        <f t="shared" si="199"/>
        <v>cogs</v>
      </c>
      <c r="D1343" s="49">
        <v>5.99</v>
      </c>
      <c r="E1343">
        <f t="shared" si="200"/>
        <v>2024</v>
      </c>
      <c r="F1343">
        <f t="shared" si="201"/>
        <v>5</v>
      </c>
      <c r="G1343">
        <f t="shared" si="202"/>
        <v>7</v>
      </c>
      <c r="H1343" s="4" t="str">
        <f t="shared" si="203"/>
        <v>product 1</v>
      </c>
      <c r="I1343" s="5">
        <v>4</v>
      </c>
      <c r="J1343" s="5">
        <v>23.96</v>
      </c>
    </row>
    <row r="1344" spans="1:10" ht="13.2" x14ac:dyDescent="0.25">
      <c r="A1344" s="3">
        <v>45478</v>
      </c>
      <c r="B1344" s="4" t="s">
        <v>8</v>
      </c>
      <c r="C1344" s="3" t="str">
        <f t="shared" si="199"/>
        <v>cogs</v>
      </c>
      <c r="D1344" s="49">
        <v>16.989999999999998</v>
      </c>
      <c r="E1344">
        <f t="shared" si="200"/>
        <v>2024</v>
      </c>
      <c r="F1344">
        <f t="shared" si="201"/>
        <v>5</v>
      </c>
      <c r="G1344">
        <f t="shared" si="202"/>
        <v>7</v>
      </c>
      <c r="H1344" s="4" t="str">
        <f t="shared" si="203"/>
        <v>product 2</v>
      </c>
      <c r="I1344" s="5">
        <v>8</v>
      </c>
      <c r="J1344" s="5">
        <v>135.91999999999999</v>
      </c>
    </row>
    <row r="1345" spans="1:10" ht="13.2" x14ac:dyDescent="0.25">
      <c r="A1345" s="3">
        <v>45478</v>
      </c>
      <c r="B1345" s="4" t="s">
        <v>9</v>
      </c>
      <c r="C1345" s="3" t="str">
        <f t="shared" si="199"/>
        <v>cogs</v>
      </c>
      <c r="D1345" s="49">
        <v>8.49</v>
      </c>
      <c r="E1345">
        <f t="shared" si="200"/>
        <v>2024</v>
      </c>
      <c r="F1345">
        <f t="shared" si="201"/>
        <v>5</v>
      </c>
      <c r="G1345">
        <f t="shared" si="202"/>
        <v>7</v>
      </c>
      <c r="H1345" s="4" t="str">
        <f t="shared" si="203"/>
        <v>product 3</v>
      </c>
      <c r="I1345" s="5">
        <v>5</v>
      </c>
      <c r="J1345" s="5">
        <v>42.45</v>
      </c>
    </row>
    <row r="1346" spans="1:10" ht="13.2" x14ac:dyDescent="0.25">
      <c r="A1346" s="3">
        <v>45478</v>
      </c>
      <c r="B1346" s="4" t="s">
        <v>10</v>
      </c>
      <c r="C1346" s="3" t="str">
        <f t="shared" ref="C1346:C1409" si="204">IFERROR(LEFT(B1346, FIND(":", B1346) -1),B1346)</f>
        <v>marketing</v>
      </c>
      <c r="D1346" s="50" t="s">
        <v>6</v>
      </c>
      <c r="E1346">
        <f t="shared" ref="E1346:E1409" si="205">YEAR(A1346)</f>
        <v>2024</v>
      </c>
      <c r="F1346">
        <f t="shared" ref="F1346:F1409" si="206">DAY(A1346)</f>
        <v>5</v>
      </c>
      <c r="G1346">
        <f t="shared" ref="G1346:G1409" si="207">MONTH(A1346)</f>
        <v>7</v>
      </c>
      <c r="H1346" s="4" t="str">
        <f t="shared" si="203"/>
        <v>N/A</v>
      </c>
      <c r="I1346" s="4" t="s">
        <v>6</v>
      </c>
      <c r="J1346" s="5">
        <v>100.10000000000001</v>
      </c>
    </row>
    <row r="1347" spans="1:10" ht="13.2" x14ac:dyDescent="0.25">
      <c r="A1347" s="3">
        <v>45478</v>
      </c>
      <c r="B1347" s="4" t="s">
        <v>11</v>
      </c>
      <c r="C1347" s="3" t="str">
        <f t="shared" si="204"/>
        <v>net sales</v>
      </c>
      <c r="D1347" s="49">
        <v>9.99</v>
      </c>
      <c r="E1347">
        <f t="shared" si="205"/>
        <v>2024</v>
      </c>
      <c r="F1347">
        <f t="shared" si="206"/>
        <v>5</v>
      </c>
      <c r="G1347">
        <f t="shared" si="207"/>
        <v>7</v>
      </c>
      <c r="H1347" s="4" t="str">
        <f t="shared" ref="H1347:H1410" si="208">IFERROR(RIGHT(B1347, LEN(B1347) - FIND(":", B1347)),"N/A")</f>
        <v>product 1</v>
      </c>
      <c r="I1347" s="5">
        <v>4</v>
      </c>
      <c r="J1347" s="5">
        <v>39.96</v>
      </c>
    </row>
    <row r="1348" spans="1:10" ht="13.2" x14ac:dyDescent="0.25">
      <c r="A1348" s="3">
        <v>45478</v>
      </c>
      <c r="B1348" s="4" t="s">
        <v>12</v>
      </c>
      <c r="C1348" s="3" t="str">
        <f t="shared" si="204"/>
        <v>net sales</v>
      </c>
      <c r="D1348" s="49">
        <v>24.99</v>
      </c>
      <c r="E1348">
        <f t="shared" si="205"/>
        <v>2024</v>
      </c>
      <c r="F1348">
        <f t="shared" si="206"/>
        <v>5</v>
      </c>
      <c r="G1348">
        <f t="shared" si="207"/>
        <v>7</v>
      </c>
      <c r="H1348" s="4" t="str">
        <f t="shared" si="208"/>
        <v>product 2</v>
      </c>
      <c r="I1348" s="5">
        <v>8</v>
      </c>
      <c r="J1348" s="5">
        <v>199.92</v>
      </c>
    </row>
    <row r="1349" spans="1:10" ht="13.2" x14ac:dyDescent="0.25">
      <c r="A1349" s="3">
        <v>45478</v>
      </c>
      <c r="B1349" s="4" t="s">
        <v>13</v>
      </c>
      <c r="C1349" s="3" t="str">
        <f t="shared" si="204"/>
        <v>net sales</v>
      </c>
      <c r="D1349" s="49">
        <v>12.49</v>
      </c>
      <c r="E1349">
        <f t="shared" si="205"/>
        <v>2024</v>
      </c>
      <c r="F1349">
        <f t="shared" si="206"/>
        <v>5</v>
      </c>
      <c r="G1349">
        <f t="shared" si="207"/>
        <v>7</v>
      </c>
      <c r="H1349" s="4" t="str">
        <f t="shared" si="208"/>
        <v>product 3</v>
      </c>
      <c r="I1349" s="5">
        <v>5</v>
      </c>
      <c r="J1349" s="5">
        <v>62.45</v>
      </c>
    </row>
    <row r="1350" spans="1:10" ht="13.2" x14ac:dyDescent="0.25">
      <c r="A1350" s="3">
        <v>45478</v>
      </c>
      <c r="B1350" s="4" t="s">
        <v>15</v>
      </c>
      <c r="C1350" s="3" t="str">
        <f t="shared" si="204"/>
        <v>payroll</v>
      </c>
      <c r="D1350" s="50" t="s">
        <v>6</v>
      </c>
      <c r="E1350">
        <f t="shared" si="205"/>
        <v>2024</v>
      </c>
      <c r="F1350">
        <f t="shared" si="206"/>
        <v>5</v>
      </c>
      <c r="G1350">
        <f t="shared" si="207"/>
        <v>7</v>
      </c>
      <c r="H1350" s="4" t="str">
        <f t="shared" si="208"/>
        <v>N/A</v>
      </c>
      <c r="I1350" s="4" t="s">
        <v>6</v>
      </c>
      <c r="J1350" s="5">
        <v>1200</v>
      </c>
    </row>
    <row r="1351" spans="1:10" ht="13.2" x14ac:dyDescent="0.25">
      <c r="A1351" s="3">
        <v>45479</v>
      </c>
      <c r="B1351" s="4" t="s">
        <v>7</v>
      </c>
      <c r="C1351" s="3" t="str">
        <f t="shared" si="204"/>
        <v>cogs</v>
      </c>
      <c r="D1351" s="49">
        <v>5.99</v>
      </c>
      <c r="E1351">
        <f t="shared" si="205"/>
        <v>2024</v>
      </c>
      <c r="F1351">
        <f t="shared" si="206"/>
        <v>6</v>
      </c>
      <c r="G1351">
        <f t="shared" si="207"/>
        <v>7</v>
      </c>
      <c r="H1351" s="4" t="str">
        <f t="shared" si="208"/>
        <v>product 1</v>
      </c>
      <c r="I1351" s="5">
        <v>48</v>
      </c>
      <c r="J1351" s="5">
        <v>287.52</v>
      </c>
    </row>
    <row r="1352" spans="1:10" ht="13.2" x14ac:dyDescent="0.25">
      <c r="A1352" s="3">
        <v>45479</v>
      </c>
      <c r="B1352" s="4" t="s">
        <v>8</v>
      </c>
      <c r="C1352" s="3" t="str">
        <f t="shared" si="204"/>
        <v>cogs</v>
      </c>
      <c r="D1352" s="49">
        <v>16.989999999999998</v>
      </c>
      <c r="E1352">
        <f t="shared" si="205"/>
        <v>2024</v>
      </c>
      <c r="F1352">
        <f t="shared" si="206"/>
        <v>6</v>
      </c>
      <c r="G1352">
        <f t="shared" si="207"/>
        <v>7</v>
      </c>
      <c r="H1352" s="4" t="str">
        <f t="shared" si="208"/>
        <v>product 2</v>
      </c>
      <c r="I1352" s="5">
        <v>6</v>
      </c>
      <c r="J1352" s="5">
        <v>101.94</v>
      </c>
    </row>
    <row r="1353" spans="1:10" ht="13.2" x14ac:dyDescent="0.25">
      <c r="A1353" s="3">
        <v>45479</v>
      </c>
      <c r="B1353" s="4" t="s">
        <v>9</v>
      </c>
      <c r="C1353" s="3" t="str">
        <f t="shared" si="204"/>
        <v>cogs</v>
      </c>
      <c r="D1353" s="49">
        <v>8.49</v>
      </c>
      <c r="E1353">
        <f t="shared" si="205"/>
        <v>2024</v>
      </c>
      <c r="F1353">
        <f t="shared" si="206"/>
        <v>6</v>
      </c>
      <c r="G1353">
        <f t="shared" si="207"/>
        <v>7</v>
      </c>
      <c r="H1353" s="4" t="str">
        <f t="shared" si="208"/>
        <v>product 3</v>
      </c>
      <c r="I1353" s="5">
        <v>228</v>
      </c>
      <c r="J1353" s="5">
        <v>1935.72</v>
      </c>
    </row>
    <row r="1354" spans="1:10" ht="13.2" x14ac:dyDescent="0.25">
      <c r="A1354" s="3">
        <v>45479</v>
      </c>
      <c r="B1354" s="4" t="s">
        <v>10</v>
      </c>
      <c r="C1354" s="3" t="str">
        <f t="shared" si="204"/>
        <v>marketing</v>
      </c>
      <c r="D1354" s="50" t="s">
        <v>6</v>
      </c>
      <c r="E1354">
        <f t="shared" si="205"/>
        <v>2024</v>
      </c>
      <c r="F1354">
        <f t="shared" si="206"/>
        <v>6</v>
      </c>
      <c r="G1354">
        <f t="shared" si="207"/>
        <v>7</v>
      </c>
      <c r="H1354" s="4" t="str">
        <f t="shared" si="208"/>
        <v>N/A</v>
      </c>
      <c r="I1354" s="4" t="s">
        <v>6</v>
      </c>
      <c r="J1354" s="5">
        <v>99.94</v>
      </c>
    </row>
    <row r="1355" spans="1:10" ht="13.2" x14ac:dyDescent="0.25">
      <c r="A1355" s="3">
        <v>45479</v>
      </c>
      <c r="B1355" s="4" t="s">
        <v>11</v>
      </c>
      <c r="C1355" s="3" t="str">
        <f t="shared" si="204"/>
        <v>net sales</v>
      </c>
      <c r="D1355" s="49">
        <v>9.99</v>
      </c>
      <c r="E1355">
        <f t="shared" si="205"/>
        <v>2024</v>
      </c>
      <c r="F1355">
        <f t="shared" si="206"/>
        <v>6</v>
      </c>
      <c r="G1355">
        <f t="shared" si="207"/>
        <v>7</v>
      </c>
      <c r="H1355" s="4" t="str">
        <f t="shared" si="208"/>
        <v>product 1</v>
      </c>
      <c r="I1355" s="5">
        <v>48</v>
      </c>
      <c r="J1355" s="5">
        <v>479.52</v>
      </c>
    </row>
    <row r="1356" spans="1:10" ht="13.2" x14ac:dyDescent="0.25">
      <c r="A1356" s="3">
        <v>45479</v>
      </c>
      <c r="B1356" s="4" t="s">
        <v>12</v>
      </c>
      <c r="C1356" s="3" t="str">
        <f t="shared" si="204"/>
        <v>net sales</v>
      </c>
      <c r="D1356" s="49">
        <v>24.99</v>
      </c>
      <c r="E1356">
        <f t="shared" si="205"/>
        <v>2024</v>
      </c>
      <c r="F1356">
        <f t="shared" si="206"/>
        <v>6</v>
      </c>
      <c r="G1356">
        <f t="shared" si="207"/>
        <v>7</v>
      </c>
      <c r="H1356" s="4" t="str">
        <f t="shared" si="208"/>
        <v>product 2</v>
      </c>
      <c r="I1356" s="5">
        <v>6</v>
      </c>
      <c r="J1356" s="5">
        <v>149.94</v>
      </c>
    </row>
    <row r="1357" spans="1:10" ht="13.2" x14ac:dyDescent="0.25">
      <c r="A1357" s="3">
        <v>45479</v>
      </c>
      <c r="B1357" s="4" t="s">
        <v>13</v>
      </c>
      <c r="C1357" s="3" t="str">
        <f t="shared" si="204"/>
        <v>net sales</v>
      </c>
      <c r="D1357" s="49">
        <v>12.49</v>
      </c>
      <c r="E1357">
        <f t="shared" si="205"/>
        <v>2024</v>
      </c>
      <c r="F1357">
        <f t="shared" si="206"/>
        <v>6</v>
      </c>
      <c r="G1357">
        <f t="shared" si="207"/>
        <v>7</v>
      </c>
      <c r="H1357" s="4" t="str">
        <f t="shared" si="208"/>
        <v>product 3</v>
      </c>
      <c r="I1357" s="5">
        <v>228</v>
      </c>
      <c r="J1357" s="5">
        <v>2847.7200000000003</v>
      </c>
    </row>
    <row r="1358" spans="1:10" ht="13.2" x14ac:dyDescent="0.25">
      <c r="A1358" s="3">
        <v>45480</v>
      </c>
      <c r="B1358" s="4" t="s">
        <v>7</v>
      </c>
      <c r="C1358" s="3" t="str">
        <f t="shared" si="204"/>
        <v>cogs</v>
      </c>
      <c r="D1358" s="49">
        <v>5.99</v>
      </c>
      <c r="E1358">
        <f t="shared" si="205"/>
        <v>2024</v>
      </c>
      <c r="F1358">
        <f t="shared" si="206"/>
        <v>7</v>
      </c>
      <c r="G1358">
        <f t="shared" si="207"/>
        <v>7</v>
      </c>
      <c r="H1358" s="4" t="str">
        <f t="shared" si="208"/>
        <v>product 1</v>
      </c>
      <c r="I1358" s="5">
        <v>88</v>
      </c>
      <c r="J1358" s="5">
        <v>527.12</v>
      </c>
    </row>
    <row r="1359" spans="1:10" ht="13.2" x14ac:dyDescent="0.25">
      <c r="A1359" s="3">
        <v>45480</v>
      </c>
      <c r="B1359" s="4" t="s">
        <v>8</v>
      </c>
      <c r="C1359" s="3" t="str">
        <f t="shared" si="204"/>
        <v>cogs</v>
      </c>
      <c r="D1359" s="49">
        <v>16.989999999999998</v>
      </c>
      <c r="E1359">
        <f t="shared" si="205"/>
        <v>2024</v>
      </c>
      <c r="F1359">
        <f t="shared" si="206"/>
        <v>7</v>
      </c>
      <c r="G1359">
        <f t="shared" si="207"/>
        <v>7</v>
      </c>
      <c r="H1359" s="4" t="str">
        <f t="shared" si="208"/>
        <v>product 2</v>
      </c>
      <c r="I1359" s="5">
        <v>4</v>
      </c>
      <c r="J1359" s="5">
        <v>67.959999999999994</v>
      </c>
    </row>
    <row r="1360" spans="1:10" ht="13.2" x14ac:dyDescent="0.25">
      <c r="A1360" s="3">
        <v>45480</v>
      </c>
      <c r="B1360" s="4" t="s">
        <v>9</v>
      </c>
      <c r="C1360" s="3" t="str">
        <f t="shared" si="204"/>
        <v>cogs</v>
      </c>
      <c r="D1360" s="49">
        <v>8.49</v>
      </c>
      <c r="E1360">
        <f t="shared" si="205"/>
        <v>2024</v>
      </c>
      <c r="F1360">
        <f t="shared" si="206"/>
        <v>7</v>
      </c>
      <c r="G1360">
        <f t="shared" si="207"/>
        <v>7</v>
      </c>
      <c r="H1360" s="4" t="str">
        <f t="shared" si="208"/>
        <v>product 3</v>
      </c>
      <c r="I1360" s="5">
        <v>4</v>
      </c>
      <c r="J1360" s="5">
        <v>33.96</v>
      </c>
    </row>
    <row r="1361" spans="1:10" ht="13.2" x14ac:dyDescent="0.25">
      <c r="A1361" s="3">
        <v>45480</v>
      </c>
      <c r="B1361" s="4" t="s">
        <v>10</v>
      </c>
      <c r="C1361" s="3" t="str">
        <f t="shared" si="204"/>
        <v>marketing</v>
      </c>
      <c r="D1361" s="50" t="s">
        <v>6</v>
      </c>
      <c r="E1361">
        <f t="shared" si="205"/>
        <v>2024</v>
      </c>
      <c r="F1361">
        <f t="shared" si="206"/>
        <v>7</v>
      </c>
      <c r="G1361">
        <f t="shared" si="207"/>
        <v>7</v>
      </c>
      <c r="H1361" s="4" t="str">
        <f t="shared" si="208"/>
        <v>N/A</v>
      </c>
      <c r="I1361" s="4" t="s">
        <v>6</v>
      </c>
      <c r="J1361" s="5">
        <v>100.02</v>
      </c>
    </row>
    <row r="1362" spans="1:10" ht="13.2" x14ac:dyDescent="0.25">
      <c r="A1362" s="3">
        <v>45480</v>
      </c>
      <c r="B1362" s="4" t="s">
        <v>11</v>
      </c>
      <c r="C1362" s="3" t="str">
        <f t="shared" si="204"/>
        <v>net sales</v>
      </c>
      <c r="D1362" s="49">
        <v>9.99</v>
      </c>
      <c r="E1362">
        <f t="shared" si="205"/>
        <v>2024</v>
      </c>
      <c r="F1362">
        <f t="shared" si="206"/>
        <v>7</v>
      </c>
      <c r="G1362">
        <f t="shared" si="207"/>
        <v>7</v>
      </c>
      <c r="H1362" s="4" t="str">
        <f t="shared" si="208"/>
        <v>product 1</v>
      </c>
      <c r="I1362" s="5">
        <v>88</v>
      </c>
      <c r="J1362" s="5">
        <v>879.12</v>
      </c>
    </row>
    <row r="1363" spans="1:10" ht="13.2" x14ac:dyDescent="0.25">
      <c r="A1363" s="3">
        <v>45480</v>
      </c>
      <c r="B1363" s="4" t="s">
        <v>12</v>
      </c>
      <c r="C1363" s="3" t="str">
        <f t="shared" si="204"/>
        <v>net sales</v>
      </c>
      <c r="D1363" s="49">
        <v>24.99</v>
      </c>
      <c r="E1363">
        <f t="shared" si="205"/>
        <v>2024</v>
      </c>
      <c r="F1363">
        <f t="shared" si="206"/>
        <v>7</v>
      </c>
      <c r="G1363">
        <f t="shared" si="207"/>
        <v>7</v>
      </c>
      <c r="H1363" s="4" t="str">
        <f t="shared" si="208"/>
        <v>product 2</v>
      </c>
      <c r="I1363" s="5">
        <v>4</v>
      </c>
      <c r="J1363" s="5">
        <v>99.96</v>
      </c>
    </row>
    <row r="1364" spans="1:10" ht="13.2" x14ac:dyDescent="0.25">
      <c r="A1364" s="3">
        <v>45480</v>
      </c>
      <c r="B1364" s="4" t="s">
        <v>13</v>
      </c>
      <c r="C1364" s="3" t="str">
        <f t="shared" si="204"/>
        <v>net sales</v>
      </c>
      <c r="D1364" s="49">
        <v>12.49</v>
      </c>
      <c r="E1364">
        <f t="shared" si="205"/>
        <v>2024</v>
      </c>
      <c r="F1364">
        <f t="shared" si="206"/>
        <v>7</v>
      </c>
      <c r="G1364">
        <f t="shared" si="207"/>
        <v>7</v>
      </c>
      <c r="H1364" s="4" t="str">
        <f t="shared" si="208"/>
        <v>product 3</v>
      </c>
      <c r="I1364" s="5">
        <v>4</v>
      </c>
      <c r="J1364" s="5">
        <v>49.96</v>
      </c>
    </row>
    <row r="1365" spans="1:10" ht="13.2" x14ac:dyDescent="0.25">
      <c r="A1365" s="3">
        <v>45481</v>
      </c>
      <c r="B1365" s="4" t="s">
        <v>7</v>
      </c>
      <c r="C1365" s="3" t="str">
        <f t="shared" si="204"/>
        <v>cogs</v>
      </c>
      <c r="D1365" s="49">
        <v>5.99</v>
      </c>
      <c r="E1365">
        <f t="shared" si="205"/>
        <v>2024</v>
      </c>
      <c r="F1365">
        <f t="shared" si="206"/>
        <v>8</v>
      </c>
      <c r="G1365">
        <f t="shared" si="207"/>
        <v>7</v>
      </c>
      <c r="H1365" s="4" t="str">
        <f t="shared" si="208"/>
        <v>product 1</v>
      </c>
      <c r="I1365" s="5">
        <v>86</v>
      </c>
      <c r="J1365" s="5">
        <v>515.14</v>
      </c>
    </row>
    <row r="1366" spans="1:10" ht="13.2" x14ac:dyDescent="0.25">
      <c r="A1366" s="3">
        <v>45481</v>
      </c>
      <c r="B1366" s="4" t="s">
        <v>8</v>
      </c>
      <c r="C1366" s="3" t="str">
        <f t="shared" si="204"/>
        <v>cogs</v>
      </c>
      <c r="D1366" s="49">
        <v>16.989999999999998</v>
      </c>
      <c r="E1366">
        <f t="shared" si="205"/>
        <v>2024</v>
      </c>
      <c r="F1366">
        <f t="shared" si="206"/>
        <v>8</v>
      </c>
      <c r="G1366">
        <f t="shared" si="207"/>
        <v>7</v>
      </c>
      <c r="H1366" s="4" t="str">
        <f t="shared" si="208"/>
        <v>product 2</v>
      </c>
      <c r="I1366" s="5">
        <v>0</v>
      </c>
      <c r="J1366" s="4">
        <v>0</v>
      </c>
    </row>
    <row r="1367" spans="1:10" ht="13.2" x14ac:dyDescent="0.25">
      <c r="A1367" s="3">
        <v>45481</v>
      </c>
      <c r="B1367" s="4" t="s">
        <v>9</v>
      </c>
      <c r="C1367" s="3" t="str">
        <f t="shared" si="204"/>
        <v>cogs</v>
      </c>
      <c r="D1367" s="49">
        <v>8.49</v>
      </c>
      <c r="E1367">
        <f t="shared" si="205"/>
        <v>2024</v>
      </c>
      <c r="F1367">
        <f t="shared" si="206"/>
        <v>8</v>
      </c>
      <c r="G1367">
        <f t="shared" si="207"/>
        <v>7</v>
      </c>
      <c r="H1367" s="4" t="str">
        <f t="shared" si="208"/>
        <v>product 3</v>
      </c>
      <c r="I1367" s="5">
        <v>72</v>
      </c>
      <c r="J1367" s="5">
        <v>611.28</v>
      </c>
    </row>
    <row r="1368" spans="1:10" ht="13.2" x14ac:dyDescent="0.25">
      <c r="A1368" s="3">
        <v>45481</v>
      </c>
      <c r="B1368" s="4" t="s">
        <v>10</v>
      </c>
      <c r="C1368" s="3" t="str">
        <f t="shared" si="204"/>
        <v>marketing</v>
      </c>
      <c r="D1368" s="50" t="s">
        <v>6</v>
      </c>
      <c r="E1368">
        <f t="shared" si="205"/>
        <v>2024</v>
      </c>
      <c r="F1368">
        <f t="shared" si="206"/>
        <v>8</v>
      </c>
      <c r="G1368">
        <f t="shared" si="207"/>
        <v>7</v>
      </c>
      <c r="H1368" s="4" t="str">
        <f t="shared" si="208"/>
        <v>N/A</v>
      </c>
      <c r="I1368" s="4" t="s">
        <v>6</v>
      </c>
      <c r="J1368" s="5">
        <v>100.02</v>
      </c>
    </row>
    <row r="1369" spans="1:10" ht="13.2" x14ac:dyDescent="0.25">
      <c r="A1369" s="3">
        <v>45481</v>
      </c>
      <c r="B1369" s="4" t="s">
        <v>11</v>
      </c>
      <c r="C1369" s="3" t="str">
        <f t="shared" si="204"/>
        <v>net sales</v>
      </c>
      <c r="D1369" s="49">
        <v>9.99</v>
      </c>
      <c r="E1369">
        <f t="shared" si="205"/>
        <v>2024</v>
      </c>
      <c r="F1369">
        <f t="shared" si="206"/>
        <v>8</v>
      </c>
      <c r="G1369">
        <f t="shared" si="207"/>
        <v>7</v>
      </c>
      <c r="H1369" s="4" t="str">
        <f t="shared" si="208"/>
        <v>product 1</v>
      </c>
      <c r="I1369" s="5">
        <v>86</v>
      </c>
      <c r="J1369" s="5">
        <v>859.14</v>
      </c>
    </row>
    <row r="1370" spans="1:10" ht="13.2" x14ac:dyDescent="0.25">
      <c r="A1370" s="3">
        <v>45481</v>
      </c>
      <c r="B1370" s="4" t="s">
        <v>12</v>
      </c>
      <c r="C1370" s="3" t="str">
        <f t="shared" si="204"/>
        <v>net sales</v>
      </c>
      <c r="D1370" s="49">
        <v>24.99</v>
      </c>
      <c r="E1370">
        <f t="shared" si="205"/>
        <v>2024</v>
      </c>
      <c r="F1370">
        <f t="shared" si="206"/>
        <v>8</v>
      </c>
      <c r="G1370">
        <f t="shared" si="207"/>
        <v>7</v>
      </c>
      <c r="H1370" s="4" t="str">
        <f t="shared" si="208"/>
        <v>product 2</v>
      </c>
      <c r="I1370" s="5">
        <v>0</v>
      </c>
      <c r="J1370" s="4">
        <v>0</v>
      </c>
    </row>
    <row r="1371" spans="1:10" ht="13.2" x14ac:dyDescent="0.25">
      <c r="A1371" s="3">
        <v>45481</v>
      </c>
      <c r="B1371" s="4" t="s">
        <v>13</v>
      </c>
      <c r="C1371" s="3" t="str">
        <f t="shared" si="204"/>
        <v>net sales</v>
      </c>
      <c r="D1371" s="49">
        <v>12.49</v>
      </c>
      <c r="E1371">
        <f t="shared" si="205"/>
        <v>2024</v>
      </c>
      <c r="F1371">
        <f t="shared" si="206"/>
        <v>8</v>
      </c>
      <c r="G1371">
        <f t="shared" si="207"/>
        <v>7</v>
      </c>
      <c r="H1371" s="4" t="str">
        <f t="shared" si="208"/>
        <v>product 3</v>
      </c>
      <c r="I1371" s="5">
        <v>72</v>
      </c>
      <c r="J1371" s="5">
        <v>899.28</v>
      </c>
    </row>
    <row r="1372" spans="1:10" ht="13.2" x14ac:dyDescent="0.25">
      <c r="A1372" s="3">
        <v>45482</v>
      </c>
      <c r="B1372" s="4" t="s">
        <v>7</v>
      </c>
      <c r="C1372" s="3" t="str">
        <f t="shared" si="204"/>
        <v>cogs</v>
      </c>
      <c r="D1372" s="49">
        <v>5.99</v>
      </c>
      <c r="E1372">
        <f t="shared" si="205"/>
        <v>2024</v>
      </c>
      <c r="F1372">
        <f t="shared" si="206"/>
        <v>9</v>
      </c>
      <c r="G1372">
        <f t="shared" si="207"/>
        <v>7</v>
      </c>
      <c r="H1372" s="4" t="str">
        <f t="shared" si="208"/>
        <v>product 1</v>
      </c>
      <c r="I1372" s="5">
        <v>41</v>
      </c>
      <c r="J1372" s="5">
        <v>245.59</v>
      </c>
    </row>
    <row r="1373" spans="1:10" ht="13.2" x14ac:dyDescent="0.25">
      <c r="A1373" s="3">
        <v>45482</v>
      </c>
      <c r="B1373" s="4" t="s">
        <v>8</v>
      </c>
      <c r="C1373" s="3" t="str">
        <f t="shared" si="204"/>
        <v>cogs</v>
      </c>
      <c r="D1373" s="49">
        <v>16.989999999999998</v>
      </c>
      <c r="E1373">
        <f t="shared" si="205"/>
        <v>2024</v>
      </c>
      <c r="F1373">
        <f t="shared" si="206"/>
        <v>9</v>
      </c>
      <c r="G1373">
        <f t="shared" si="207"/>
        <v>7</v>
      </c>
      <c r="H1373" s="4" t="str">
        <f t="shared" si="208"/>
        <v>product 2</v>
      </c>
      <c r="I1373" s="5">
        <v>0</v>
      </c>
      <c r="J1373" s="4">
        <v>0</v>
      </c>
    </row>
    <row r="1374" spans="1:10" ht="13.2" x14ac:dyDescent="0.25">
      <c r="A1374" s="3">
        <v>45482</v>
      </c>
      <c r="B1374" s="4" t="s">
        <v>9</v>
      </c>
      <c r="C1374" s="3" t="str">
        <f t="shared" si="204"/>
        <v>cogs</v>
      </c>
      <c r="D1374" s="49">
        <v>8.49</v>
      </c>
      <c r="E1374">
        <f t="shared" si="205"/>
        <v>2024</v>
      </c>
      <c r="F1374">
        <f t="shared" si="206"/>
        <v>9</v>
      </c>
      <c r="G1374">
        <f t="shared" si="207"/>
        <v>7</v>
      </c>
      <c r="H1374" s="4" t="str">
        <f t="shared" si="208"/>
        <v>product 3</v>
      </c>
      <c r="I1374" s="5">
        <v>21</v>
      </c>
      <c r="J1374" s="5">
        <v>178.29</v>
      </c>
    </row>
    <row r="1375" spans="1:10" ht="13.2" x14ac:dyDescent="0.25">
      <c r="A1375" s="3">
        <v>45482</v>
      </c>
      <c r="B1375" s="4" t="s">
        <v>10</v>
      </c>
      <c r="C1375" s="3" t="str">
        <f t="shared" si="204"/>
        <v>marketing</v>
      </c>
      <c r="D1375" s="50" t="s">
        <v>6</v>
      </c>
      <c r="E1375">
        <f t="shared" si="205"/>
        <v>2024</v>
      </c>
      <c r="F1375">
        <f t="shared" si="206"/>
        <v>9</v>
      </c>
      <c r="G1375">
        <f t="shared" si="207"/>
        <v>7</v>
      </c>
      <c r="H1375" s="4" t="str">
        <f t="shared" si="208"/>
        <v>N/A</v>
      </c>
      <c r="I1375" s="4" t="s">
        <v>6</v>
      </c>
      <c r="J1375" s="5">
        <v>99.960000000000008</v>
      </c>
    </row>
    <row r="1376" spans="1:10" ht="13.2" x14ac:dyDescent="0.25">
      <c r="A1376" s="3">
        <v>45482</v>
      </c>
      <c r="B1376" s="4" t="s">
        <v>11</v>
      </c>
      <c r="C1376" s="3" t="str">
        <f t="shared" si="204"/>
        <v>net sales</v>
      </c>
      <c r="D1376" s="49">
        <v>9.99</v>
      </c>
      <c r="E1376">
        <f t="shared" si="205"/>
        <v>2024</v>
      </c>
      <c r="F1376">
        <f t="shared" si="206"/>
        <v>9</v>
      </c>
      <c r="G1376">
        <f t="shared" si="207"/>
        <v>7</v>
      </c>
      <c r="H1376" s="4" t="str">
        <f t="shared" si="208"/>
        <v>product 1</v>
      </c>
      <c r="I1376" s="5">
        <v>41</v>
      </c>
      <c r="J1376" s="5">
        <v>409.59000000000003</v>
      </c>
    </row>
    <row r="1377" spans="1:10" ht="13.2" x14ac:dyDescent="0.25">
      <c r="A1377" s="3">
        <v>45482</v>
      </c>
      <c r="B1377" s="4" t="s">
        <v>12</v>
      </c>
      <c r="C1377" s="3" t="str">
        <f t="shared" si="204"/>
        <v>net sales</v>
      </c>
      <c r="D1377" s="49">
        <v>24.99</v>
      </c>
      <c r="E1377">
        <f t="shared" si="205"/>
        <v>2024</v>
      </c>
      <c r="F1377">
        <f t="shared" si="206"/>
        <v>9</v>
      </c>
      <c r="G1377">
        <f t="shared" si="207"/>
        <v>7</v>
      </c>
      <c r="H1377" s="4" t="str">
        <f t="shared" si="208"/>
        <v>product 2</v>
      </c>
      <c r="I1377" s="5">
        <v>0</v>
      </c>
      <c r="J1377" s="4">
        <v>0</v>
      </c>
    </row>
    <row r="1378" spans="1:10" ht="13.2" x14ac:dyDescent="0.25">
      <c r="A1378" s="3">
        <v>45482</v>
      </c>
      <c r="B1378" s="4" t="s">
        <v>13</v>
      </c>
      <c r="C1378" s="3" t="str">
        <f t="shared" si="204"/>
        <v>net sales</v>
      </c>
      <c r="D1378" s="49">
        <v>12.49</v>
      </c>
      <c r="E1378">
        <f t="shared" si="205"/>
        <v>2024</v>
      </c>
      <c r="F1378">
        <f t="shared" si="206"/>
        <v>9</v>
      </c>
      <c r="G1378">
        <f t="shared" si="207"/>
        <v>7</v>
      </c>
      <c r="H1378" s="4" t="str">
        <f t="shared" si="208"/>
        <v>product 3</v>
      </c>
      <c r="I1378" s="5">
        <v>21</v>
      </c>
      <c r="J1378" s="5">
        <v>262.29000000000002</v>
      </c>
    </row>
    <row r="1379" spans="1:10" ht="13.2" x14ac:dyDescent="0.25">
      <c r="A1379" s="3">
        <v>45483</v>
      </c>
      <c r="B1379" s="4" t="s">
        <v>7</v>
      </c>
      <c r="C1379" s="3" t="str">
        <f t="shared" si="204"/>
        <v>cogs</v>
      </c>
      <c r="D1379" s="49">
        <v>5.99</v>
      </c>
      <c r="E1379">
        <f t="shared" si="205"/>
        <v>2024</v>
      </c>
      <c r="F1379">
        <f t="shared" si="206"/>
        <v>10</v>
      </c>
      <c r="G1379">
        <f t="shared" si="207"/>
        <v>7</v>
      </c>
      <c r="H1379" s="4" t="str">
        <f t="shared" si="208"/>
        <v>product 1</v>
      </c>
      <c r="I1379" s="5">
        <v>55</v>
      </c>
      <c r="J1379" s="5">
        <v>329.45</v>
      </c>
    </row>
    <row r="1380" spans="1:10" ht="13.2" x14ac:dyDescent="0.25">
      <c r="A1380" s="3">
        <v>45483</v>
      </c>
      <c r="B1380" s="4" t="s">
        <v>8</v>
      </c>
      <c r="C1380" s="3" t="str">
        <f t="shared" si="204"/>
        <v>cogs</v>
      </c>
      <c r="D1380" s="49">
        <v>16.989999999999998</v>
      </c>
      <c r="E1380">
        <f t="shared" si="205"/>
        <v>2024</v>
      </c>
      <c r="F1380">
        <f t="shared" si="206"/>
        <v>10</v>
      </c>
      <c r="G1380">
        <f t="shared" si="207"/>
        <v>7</v>
      </c>
      <c r="H1380" s="4" t="str">
        <f t="shared" si="208"/>
        <v>product 2</v>
      </c>
      <c r="I1380" s="5">
        <v>2</v>
      </c>
      <c r="J1380" s="5">
        <v>33.979999999999997</v>
      </c>
    </row>
    <row r="1381" spans="1:10" ht="13.2" x14ac:dyDescent="0.25">
      <c r="A1381" s="3">
        <v>45483</v>
      </c>
      <c r="B1381" s="4" t="s">
        <v>9</v>
      </c>
      <c r="C1381" s="3" t="str">
        <f t="shared" si="204"/>
        <v>cogs</v>
      </c>
      <c r="D1381" s="49">
        <v>8.49</v>
      </c>
      <c r="E1381">
        <f t="shared" si="205"/>
        <v>2024</v>
      </c>
      <c r="F1381">
        <f t="shared" si="206"/>
        <v>10</v>
      </c>
      <c r="G1381">
        <f t="shared" si="207"/>
        <v>7</v>
      </c>
      <c r="H1381" s="4" t="str">
        <f t="shared" si="208"/>
        <v>product 3</v>
      </c>
      <c r="I1381" s="5">
        <v>192</v>
      </c>
      <c r="J1381" s="5">
        <v>1630.08</v>
      </c>
    </row>
    <row r="1382" spans="1:10" ht="13.2" x14ac:dyDescent="0.25">
      <c r="A1382" s="3">
        <v>45483</v>
      </c>
      <c r="B1382" s="4" t="s">
        <v>10</v>
      </c>
      <c r="C1382" s="3" t="str">
        <f t="shared" si="204"/>
        <v>marketing</v>
      </c>
      <c r="D1382" s="50" t="s">
        <v>6</v>
      </c>
      <c r="E1382">
        <f t="shared" si="205"/>
        <v>2024</v>
      </c>
      <c r="F1382">
        <f t="shared" si="206"/>
        <v>10</v>
      </c>
      <c r="G1382">
        <f t="shared" si="207"/>
        <v>7</v>
      </c>
      <c r="H1382" s="4" t="str">
        <f t="shared" si="208"/>
        <v>N/A</v>
      </c>
      <c r="I1382" s="4" t="s">
        <v>6</v>
      </c>
      <c r="J1382" s="5">
        <v>99.990000000000009</v>
      </c>
    </row>
    <row r="1383" spans="1:10" ht="13.2" x14ac:dyDescent="0.25">
      <c r="A1383" s="3">
        <v>45483</v>
      </c>
      <c r="B1383" s="4" t="s">
        <v>11</v>
      </c>
      <c r="C1383" s="3" t="str">
        <f t="shared" si="204"/>
        <v>net sales</v>
      </c>
      <c r="D1383" s="49">
        <v>9.99</v>
      </c>
      <c r="E1383">
        <f t="shared" si="205"/>
        <v>2024</v>
      </c>
      <c r="F1383">
        <f t="shared" si="206"/>
        <v>10</v>
      </c>
      <c r="G1383">
        <f t="shared" si="207"/>
        <v>7</v>
      </c>
      <c r="H1383" s="4" t="str">
        <f t="shared" si="208"/>
        <v>product 1</v>
      </c>
      <c r="I1383" s="5">
        <v>55</v>
      </c>
      <c r="J1383" s="5">
        <v>549.45000000000005</v>
      </c>
    </row>
    <row r="1384" spans="1:10" ht="13.2" x14ac:dyDescent="0.25">
      <c r="A1384" s="3">
        <v>45483</v>
      </c>
      <c r="B1384" s="4" t="s">
        <v>12</v>
      </c>
      <c r="C1384" s="3" t="str">
        <f t="shared" si="204"/>
        <v>net sales</v>
      </c>
      <c r="D1384" s="49">
        <v>24.99</v>
      </c>
      <c r="E1384">
        <f t="shared" si="205"/>
        <v>2024</v>
      </c>
      <c r="F1384">
        <f t="shared" si="206"/>
        <v>10</v>
      </c>
      <c r="G1384">
        <f t="shared" si="207"/>
        <v>7</v>
      </c>
      <c r="H1384" s="4" t="str">
        <f t="shared" si="208"/>
        <v>product 2</v>
      </c>
      <c r="I1384" s="5">
        <v>2</v>
      </c>
      <c r="J1384" s="5">
        <v>49.98</v>
      </c>
    </row>
    <row r="1385" spans="1:10" ht="13.2" x14ac:dyDescent="0.25">
      <c r="A1385" s="3">
        <v>45483</v>
      </c>
      <c r="B1385" s="4" t="s">
        <v>13</v>
      </c>
      <c r="C1385" s="3" t="str">
        <f t="shared" si="204"/>
        <v>net sales</v>
      </c>
      <c r="D1385" s="49">
        <v>12.49</v>
      </c>
      <c r="E1385">
        <f t="shared" si="205"/>
        <v>2024</v>
      </c>
      <c r="F1385">
        <f t="shared" si="206"/>
        <v>10</v>
      </c>
      <c r="G1385">
        <f t="shared" si="207"/>
        <v>7</v>
      </c>
      <c r="H1385" s="4" t="str">
        <f t="shared" si="208"/>
        <v>product 3</v>
      </c>
      <c r="I1385" s="5">
        <v>192</v>
      </c>
      <c r="J1385" s="5">
        <v>2398.08</v>
      </c>
    </row>
    <row r="1386" spans="1:10" ht="13.2" x14ac:dyDescent="0.25">
      <c r="A1386" s="3">
        <v>45484</v>
      </c>
      <c r="B1386" s="4" t="s">
        <v>7</v>
      </c>
      <c r="C1386" s="3" t="str">
        <f t="shared" si="204"/>
        <v>cogs</v>
      </c>
      <c r="D1386" s="49">
        <v>5.99</v>
      </c>
      <c r="E1386">
        <f t="shared" si="205"/>
        <v>2024</v>
      </c>
      <c r="F1386">
        <f t="shared" si="206"/>
        <v>11</v>
      </c>
      <c r="G1386">
        <f t="shared" si="207"/>
        <v>7</v>
      </c>
      <c r="H1386" s="4" t="str">
        <f t="shared" si="208"/>
        <v>product 1</v>
      </c>
      <c r="I1386" s="5">
        <v>66</v>
      </c>
      <c r="J1386" s="5">
        <v>395.34000000000003</v>
      </c>
    </row>
    <row r="1387" spans="1:10" ht="13.2" x14ac:dyDescent="0.25">
      <c r="A1387" s="3">
        <v>45484</v>
      </c>
      <c r="B1387" s="4" t="s">
        <v>8</v>
      </c>
      <c r="C1387" s="3" t="str">
        <f t="shared" si="204"/>
        <v>cogs</v>
      </c>
      <c r="D1387" s="49">
        <v>16.989999999999998</v>
      </c>
      <c r="E1387">
        <f t="shared" si="205"/>
        <v>2024</v>
      </c>
      <c r="F1387">
        <f t="shared" si="206"/>
        <v>11</v>
      </c>
      <c r="G1387">
        <f t="shared" si="207"/>
        <v>7</v>
      </c>
      <c r="H1387" s="4" t="str">
        <f t="shared" si="208"/>
        <v>product 2</v>
      </c>
      <c r="I1387" s="5">
        <v>3</v>
      </c>
      <c r="J1387" s="5">
        <v>50.97</v>
      </c>
    </row>
    <row r="1388" spans="1:10" ht="13.2" x14ac:dyDescent="0.25">
      <c r="A1388" s="3">
        <v>45484</v>
      </c>
      <c r="B1388" s="4" t="s">
        <v>9</v>
      </c>
      <c r="C1388" s="3" t="str">
        <f t="shared" si="204"/>
        <v>cogs</v>
      </c>
      <c r="D1388" s="49">
        <v>8.49</v>
      </c>
      <c r="E1388">
        <f t="shared" si="205"/>
        <v>2024</v>
      </c>
      <c r="F1388">
        <f t="shared" si="206"/>
        <v>11</v>
      </c>
      <c r="G1388">
        <f t="shared" si="207"/>
        <v>7</v>
      </c>
      <c r="H1388" s="4" t="str">
        <f t="shared" si="208"/>
        <v>product 3</v>
      </c>
      <c r="I1388" s="5">
        <v>232</v>
      </c>
      <c r="J1388" s="5">
        <v>1969.68</v>
      </c>
    </row>
    <row r="1389" spans="1:10" ht="13.2" x14ac:dyDescent="0.25">
      <c r="A1389" s="3">
        <v>45484</v>
      </c>
      <c r="B1389" s="4" t="s">
        <v>10</v>
      </c>
      <c r="C1389" s="3" t="str">
        <f t="shared" si="204"/>
        <v>marketing</v>
      </c>
      <c r="D1389" s="50" t="s">
        <v>6</v>
      </c>
      <c r="E1389">
        <f t="shared" si="205"/>
        <v>2024</v>
      </c>
      <c r="F1389">
        <f t="shared" si="206"/>
        <v>11</v>
      </c>
      <c r="G1389">
        <f t="shared" si="207"/>
        <v>7</v>
      </c>
      <c r="H1389" s="4" t="str">
        <f t="shared" si="208"/>
        <v>N/A</v>
      </c>
      <c r="I1389" s="4" t="s">
        <v>6</v>
      </c>
      <c r="J1389" s="5">
        <v>99.960000000000008</v>
      </c>
    </row>
    <row r="1390" spans="1:10" ht="13.2" x14ac:dyDescent="0.25">
      <c r="A1390" s="3">
        <v>45484</v>
      </c>
      <c r="B1390" s="4" t="s">
        <v>11</v>
      </c>
      <c r="C1390" s="3" t="str">
        <f t="shared" si="204"/>
        <v>net sales</v>
      </c>
      <c r="D1390" s="49">
        <v>9.99</v>
      </c>
      <c r="E1390">
        <f t="shared" si="205"/>
        <v>2024</v>
      </c>
      <c r="F1390">
        <f t="shared" si="206"/>
        <v>11</v>
      </c>
      <c r="G1390">
        <f t="shared" si="207"/>
        <v>7</v>
      </c>
      <c r="H1390" s="4" t="str">
        <f t="shared" si="208"/>
        <v>product 1</v>
      </c>
      <c r="I1390" s="5">
        <v>66</v>
      </c>
      <c r="J1390" s="5">
        <v>659.34</v>
      </c>
    </row>
    <row r="1391" spans="1:10" ht="13.2" x14ac:dyDescent="0.25">
      <c r="A1391" s="3">
        <v>45484</v>
      </c>
      <c r="B1391" s="4" t="s">
        <v>12</v>
      </c>
      <c r="C1391" s="3" t="str">
        <f t="shared" si="204"/>
        <v>net sales</v>
      </c>
      <c r="D1391" s="49">
        <v>24.99</v>
      </c>
      <c r="E1391">
        <f t="shared" si="205"/>
        <v>2024</v>
      </c>
      <c r="F1391">
        <f t="shared" si="206"/>
        <v>11</v>
      </c>
      <c r="G1391">
        <f t="shared" si="207"/>
        <v>7</v>
      </c>
      <c r="H1391" s="4" t="str">
        <f t="shared" si="208"/>
        <v>product 2</v>
      </c>
      <c r="I1391" s="5">
        <v>3</v>
      </c>
      <c r="J1391" s="5">
        <v>74.97</v>
      </c>
    </row>
    <row r="1392" spans="1:10" ht="13.2" x14ac:dyDescent="0.25">
      <c r="A1392" s="3">
        <v>45484</v>
      </c>
      <c r="B1392" s="4" t="s">
        <v>13</v>
      </c>
      <c r="C1392" s="3" t="str">
        <f t="shared" si="204"/>
        <v>net sales</v>
      </c>
      <c r="D1392" s="49">
        <v>12.49</v>
      </c>
      <c r="E1392">
        <f t="shared" si="205"/>
        <v>2024</v>
      </c>
      <c r="F1392">
        <f t="shared" si="206"/>
        <v>11</v>
      </c>
      <c r="G1392">
        <f t="shared" si="207"/>
        <v>7</v>
      </c>
      <c r="H1392" s="4" t="str">
        <f t="shared" si="208"/>
        <v>product 3</v>
      </c>
      <c r="I1392" s="5">
        <v>232</v>
      </c>
      <c r="J1392" s="5">
        <v>2897.68</v>
      </c>
    </row>
    <row r="1393" spans="1:10" ht="13.2" x14ac:dyDescent="0.25">
      <c r="A1393" s="3">
        <v>45485</v>
      </c>
      <c r="B1393" s="4" t="s">
        <v>7</v>
      </c>
      <c r="C1393" s="3" t="str">
        <f t="shared" si="204"/>
        <v>cogs</v>
      </c>
      <c r="D1393" s="49">
        <v>5.99</v>
      </c>
      <c r="E1393">
        <f t="shared" si="205"/>
        <v>2024</v>
      </c>
      <c r="F1393">
        <f t="shared" si="206"/>
        <v>12</v>
      </c>
      <c r="G1393">
        <f t="shared" si="207"/>
        <v>7</v>
      </c>
      <c r="H1393" s="4" t="str">
        <f t="shared" si="208"/>
        <v>product 1</v>
      </c>
      <c r="I1393" s="5">
        <v>72</v>
      </c>
      <c r="J1393" s="5">
        <v>431.28000000000003</v>
      </c>
    </row>
    <row r="1394" spans="1:10" ht="13.2" x14ac:dyDescent="0.25">
      <c r="A1394" s="3">
        <v>45485</v>
      </c>
      <c r="B1394" s="4" t="s">
        <v>8</v>
      </c>
      <c r="C1394" s="3" t="str">
        <f t="shared" si="204"/>
        <v>cogs</v>
      </c>
      <c r="D1394" s="49">
        <v>16.989999999999998</v>
      </c>
      <c r="E1394">
        <f t="shared" si="205"/>
        <v>2024</v>
      </c>
      <c r="F1394">
        <f t="shared" si="206"/>
        <v>12</v>
      </c>
      <c r="G1394">
        <f t="shared" si="207"/>
        <v>7</v>
      </c>
      <c r="H1394" s="4" t="str">
        <f t="shared" si="208"/>
        <v>product 2</v>
      </c>
      <c r="I1394" s="5">
        <v>8</v>
      </c>
      <c r="J1394" s="5">
        <v>135.91999999999999</v>
      </c>
    </row>
    <row r="1395" spans="1:10" ht="13.2" x14ac:dyDescent="0.25">
      <c r="A1395" s="3">
        <v>45485</v>
      </c>
      <c r="B1395" s="4" t="s">
        <v>9</v>
      </c>
      <c r="C1395" s="3" t="str">
        <f t="shared" si="204"/>
        <v>cogs</v>
      </c>
      <c r="D1395" s="49">
        <v>8.49</v>
      </c>
      <c r="E1395">
        <f t="shared" si="205"/>
        <v>2024</v>
      </c>
      <c r="F1395">
        <f t="shared" si="206"/>
        <v>12</v>
      </c>
      <c r="G1395">
        <f t="shared" si="207"/>
        <v>7</v>
      </c>
      <c r="H1395" s="4" t="str">
        <f t="shared" si="208"/>
        <v>product 3</v>
      </c>
      <c r="I1395" s="5">
        <v>48</v>
      </c>
      <c r="J1395" s="5">
        <v>407.52</v>
      </c>
    </row>
    <row r="1396" spans="1:10" ht="13.2" x14ac:dyDescent="0.25">
      <c r="A1396" s="3">
        <v>45485</v>
      </c>
      <c r="B1396" s="4" t="s">
        <v>10</v>
      </c>
      <c r="C1396" s="3" t="str">
        <f t="shared" si="204"/>
        <v>marketing</v>
      </c>
      <c r="D1396" s="50" t="s">
        <v>6</v>
      </c>
      <c r="E1396">
        <f t="shared" si="205"/>
        <v>2024</v>
      </c>
      <c r="F1396">
        <f t="shared" si="206"/>
        <v>12</v>
      </c>
      <c r="G1396">
        <f t="shared" si="207"/>
        <v>7</v>
      </c>
      <c r="H1396" s="4" t="str">
        <f t="shared" si="208"/>
        <v>N/A</v>
      </c>
      <c r="I1396" s="4" t="s">
        <v>6</v>
      </c>
      <c r="J1396" s="5">
        <v>99.97</v>
      </c>
    </row>
    <row r="1397" spans="1:10" ht="13.2" x14ac:dyDescent="0.25">
      <c r="A1397" s="3">
        <v>45485</v>
      </c>
      <c r="B1397" s="4" t="s">
        <v>11</v>
      </c>
      <c r="C1397" s="3" t="str">
        <f t="shared" si="204"/>
        <v>net sales</v>
      </c>
      <c r="D1397" s="49">
        <v>9.99</v>
      </c>
      <c r="E1397">
        <f t="shared" si="205"/>
        <v>2024</v>
      </c>
      <c r="F1397">
        <f t="shared" si="206"/>
        <v>12</v>
      </c>
      <c r="G1397">
        <f t="shared" si="207"/>
        <v>7</v>
      </c>
      <c r="H1397" s="4" t="str">
        <f t="shared" si="208"/>
        <v>product 1</v>
      </c>
      <c r="I1397" s="5">
        <v>72</v>
      </c>
      <c r="J1397" s="5">
        <v>719.28</v>
      </c>
    </row>
    <row r="1398" spans="1:10" ht="13.2" x14ac:dyDescent="0.25">
      <c r="A1398" s="3">
        <v>45485</v>
      </c>
      <c r="B1398" s="4" t="s">
        <v>12</v>
      </c>
      <c r="C1398" s="3" t="str">
        <f t="shared" si="204"/>
        <v>net sales</v>
      </c>
      <c r="D1398" s="49">
        <v>24.99</v>
      </c>
      <c r="E1398">
        <f t="shared" si="205"/>
        <v>2024</v>
      </c>
      <c r="F1398">
        <f t="shared" si="206"/>
        <v>12</v>
      </c>
      <c r="G1398">
        <f t="shared" si="207"/>
        <v>7</v>
      </c>
      <c r="H1398" s="4" t="str">
        <f t="shared" si="208"/>
        <v>product 2</v>
      </c>
      <c r="I1398" s="5">
        <v>8</v>
      </c>
      <c r="J1398" s="5">
        <v>199.92</v>
      </c>
    </row>
    <row r="1399" spans="1:10" ht="13.2" x14ac:dyDescent="0.25">
      <c r="A1399" s="3">
        <v>45485</v>
      </c>
      <c r="B1399" s="4" t="s">
        <v>13</v>
      </c>
      <c r="C1399" s="3" t="str">
        <f t="shared" si="204"/>
        <v>net sales</v>
      </c>
      <c r="D1399" s="49">
        <v>12.49</v>
      </c>
      <c r="E1399">
        <f t="shared" si="205"/>
        <v>2024</v>
      </c>
      <c r="F1399">
        <f t="shared" si="206"/>
        <v>12</v>
      </c>
      <c r="G1399">
        <f t="shared" si="207"/>
        <v>7</v>
      </c>
      <c r="H1399" s="4" t="str">
        <f t="shared" si="208"/>
        <v>product 3</v>
      </c>
      <c r="I1399" s="5">
        <v>48</v>
      </c>
      <c r="J1399" s="5">
        <v>599.52</v>
      </c>
    </row>
    <row r="1400" spans="1:10" ht="13.2" x14ac:dyDescent="0.25">
      <c r="A1400" s="3">
        <v>45486</v>
      </c>
      <c r="B1400" s="4" t="s">
        <v>7</v>
      </c>
      <c r="C1400" s="3" t="str">
        <f t="shared" si="204"/>
        <v>cogs</v>
      </c>
      <c r="D1400" s="49">
        <v>5.99</v>
      </c>
      <c r="E1400">
        <f t="shared" si="205"/>
        <v>2024</v>
      </c>
      <c r="F1400">
        <f t="shared" si="206"/>
        <v>13</v>
      </c>
      <c r="G1400">
        <f t="shared" si="207"/>
        <v>7</v>
      </c>
      <c r="H1400" s="4" t="str">
        <f t="shared" si="208"/>
        <v>product 1</v>
      </c>
      <c r="I1400" s="5">
        <v>14</v>
      </c>
      <c r="J1400" s="5">
        <v>83.86</v>
      </c>
    </row>
    <row r="1401" spans="1:10" ht="13.2" x14ac:dyDescent="0.25">
      <c r="A1401" s="3">
        <v>45486</v>
      </c>
      <c r="B1401" s="4" t="s">
        <v>8</v>
      </c>
      <c r="C1401" s="3" t="str">
        <f t="shared" si="204"/>
        <v>cogs</v>
      </c>
      <c r="D1401" s="49">
        <v>16.989999999999998</v>
      </c>
      <c r="E1401">
        <f t="shared" si="205"/>
        <v>2024</v>
      </c>
      <c r="F1401">
        <f t="shared" si="206"/>
        <v>13</v>
      </c>
      <c r="G1401">
        <f t="shared" si="207"/>
        <v>7</v>
      </c>
      <c r="H1401" s="4" t="str">
        <f t="shared" si="208"/>
        <v>product 2</v>
      </c>
      <c r="I1401" s="5">
        <v>9</v>
      </c>
      <c r="J1401" s="5">
        <v>152.91</v>
      </c>
    </row>
    <row r="1402" spans="1:10" ht="13.2" x14ac:dyDescent="0.25">
      <c r="A1402" s="3">
        <v>45486</v>
      </c>
      <c r="B1402" s="4" t="s">
        <v>9</v>
      </c>
      <c r="C1402" s="3" t="str">
        <f t="shared" si="204"/>
        <v>cogs</v>
      </c>
      <c r="D1402" s="49">
        <v>8.49</v>
      </c>
      <c r="E1402">
        <f t="shared" si="205"/>
        <v>2024</v>
      </c>
      <c r="F1402">
        <f t="shared" si="206"/>
        <v>13</v>
      </c>
      <c r="G1402">
        <f t="shared" si="207"/>
        <v>7</v>
      </c>
      <c r="H1402" s="4" t="str">
        <f t="shared" si="208"/>
        <v>product 3</v>
      </c>
      <c r="I1402" s="5">
        <v>83</v>
      </c>
      <c r="J1402" s="5">
        <v>704.67000000000007</v>
      </c>
    </row>
    <row r="1403" spans="1:10" ht="13.2" x14ac:dyDescent="0.25">
      <c r="A1403" s="3">
        <v>45486</v>
      </c>
      <c r="B1403" s="4" t="s">
        <v>10</v>
      </c>
      <c r="C1403" s="3" t="str">
        <f t="shared" si="204"/>
        <v>marketing</v>
      </c>
      <c r="D1403" s="50" t="s">
        <v>6</v>
      </c>
      <c r="E1403">
        <f t="shared" si="205"/>
        <v>2024</v>
      </c>
      <c r="F1403">
        <f t="shared" si="206"/>
        <v>13</v>
      </c>
      <c r="G1403">
        <f t="shared" si="207"/>
        <v>7</v>
      </c>
      <c r="H1403" s="4" t="str">
        <f t="shared" si="208"/>
        <v>N/A</v>
      </c>
      <c r="I1403" s="4" t="s">
        <v>6</v>
      </c>
      <c r="J1403" s="5">
        <v>100.05</v>
      </c>
    </row>
    <row r="1404" spans="1:10" ht="13.2" x14ac:dyDescent="0.25">
      <c r="A1404" s="3">
        <v>45486</v>
      </c>
      <c r="B1404" s="4" t="s">
        <v>11</v>
      </c>
      <c r="C1404" s="3" t="str">
        <f t="shared" si="204"/>
        <v>net sales</v>
      </c>
      <c r="D1404" s="49">
        <v>9.99</v>
      </c>
      <c r="E1404">
        <f t="shared" si="205"/>
        <v>2024</v>
      </c>
      <c r="F1404">
        <f t="shared" si="206"/>
        <v>13</v>
      </c>
      <c r="G1404">
        <f t="shared" si="207"/>
        <v>7</v>
      </c>
      <c r="H1404" s="4" t="str">
        <f t="shared" si="208"/>
        <v>product 1</v>
      </c>
      <c r="I1404" s="5">
        <v>14</v>
      </c>
      <c r="J1404" s="5">
        <v>139.86000000000001</v>
      </c>
    </row>
    <row r="1405" spans="1:10" ht="13.2" x14ac:dyDescent="0.25">
      <c r="A1405" s="3">
        <v>45486</v>
      </c>
      <c r="B1405" s="4" t="s">
        <v>12</v>
      </c>
      <c r="C1405" s="3" t="str">
        <f t="shared" si="204"/>
        <v>net sales</v>
      </c>
      <c r="D1405" s="49">
        <v>24.99</v>
      </c>
      <c r="E1405">
        <f t="shared" si="205"/>
        <v>2024</v>
      </c>
      <c r="F1405">
        <f t="shared" si="206"/>
        <v>13</v>
      </c>
      <c r="G1405">
        <f t="shared" si="207"/>
        <v>7</v>
      </c>
      <c r="H1405" s="4" t="str">
        <f t="shared" si="208"/>
        <v>product 2</v>
      </c>
      <c r="I1405" s="5">
        <v>9</v>
      </c>
      <c r="J1405" s="5">
        <v>224.91</v>
      </c>
    </row>
    <row r="1406" spans="1:10" ht="13.2" x14ac:dyDescent="0.25">
      <c r="A1406" s="3">
        <v>45486</v>
      </c>
      <c r="B1406" s="4" t="s">
        <v>13</v>
      </c>
      <c r="C1406" s="3" t="str">
        <f t="shared" si="204"/>
        <v>net sales</v>
      </c>
      <c r="D1406" s="49">
        <v>12.49</v>
      </c>
      <c r="E1406">
        <f t="shared" si="205"/>
        <v>2024</v>
      </c>
      <c r="F1406">
        <f t="shared" si="206"/>
        <v>13</v>
      </c>
      <c r="G1406">
        <f t="shared" si="207"/>
        <v>7</v>
      </c>
      <c r="H1406" s="4" t="str">
        <f t="shared" si="208"/>
        <v>product 3</v>
      </c>
      <c r="I1406" s="5">
        <v>83</v>
      </c>
      <c r="J1406" s="5">
        <v>1036.67</v>
      </c>
    </row>
    <row r="1407" spans="1:10" ht="13.2" x14ac:dyDescent="0.25">
      <c r="A1407" s="3">
        <v>45487</v>
      </c>
      <c r="B1407" s="4" t="s">
        <v>7</v>
      </c>
      <c r="C1407" s="3" t="str">
        <f t="shared" si="204"/>
        <v>cogs</v>
      </c>
      <c r="D1407" s="49">
        <v>5.99</v>
      </c>
      <c r="E1407">
        <f t="shared" si="205"/>
        <v>2024</v>
      </c>
      <c r="F1407">
        <f t="shared" si="206"/>
        <v>14</v>
      </c>
      <c r="G1407">
        <f t="shared" si="207"/>
        <v>7</v>
      </c>
      <c r="H1407" s="4" t="str">
        <f t="shared" si="208"/>
        <v>product 1</v>
      </c>
      <c r="I1407" s="5">
        <v>14</v>
      </c>
      <c r="J1407" s="5">
        <v>83.86</v>
      </c>
    </row>
    <row r="1408" spans="1:10" ht="13.2" x14ac:dyDescent="0.25">
      <c r="A1408" s="3">
        <v>45487</v>
      </c>
      <c r="B1408" s="4" t="s">
        <v>8</v>
      </c>
      <c r="C1408" s="3" t="str">
        <f t="shared" si="204"/>
        <v>cogs</v>
      </c>
      <c r="D1408" s="49">
        <v>16.989999999999998</v>
      </c>
      <c r="E1408">
        <f t="shared" si="205"/>
        <v>2024</v>
      </c>
      <c r="F1408">
        <f t="shared" si="206"/>
        <v>14</v>
      </c>
      <c r="G1408">
        <f t="shared" si="207"/>
        <v>7</v>
      </c>
      <c r="H1408" s="4" t="str">
        <f t="shared" si="208"/>
        <v>product 2</v>
      </c>
      <c r="I1408" s="5">
        <v>2</v>
      </c>
      <c r="J1408" s="5">
        <v>33.979999999999997</v>
      </c>
    </row>
    <row r="1409" spans="1:10" ht="13.2" x14ac:dyDescent="0.25">
      <c r="A1409" s="3">
        <v>45487</v>
      </c>
      <c r="B1409" s="4" t="s">
        <v>9</v>
      </c>
      <c r="C1409" s="3" t="str">
        <f t="shared" si="204"/>
        <v>cogs</v>
      </c>
      <c r="D1409" s="49">
        <v>8.49</v>
      </c>
      <c r="E1409">
        <f t="shared" si="205"/>
        <v>2024</v>
      </c>
      <c r="F1409">
        <f t="shared" si="206"/>
        <v>14</v>
      </c>
      <c r="G1409">
        <f t="shared" si="207"/>
        <v>7</v>
      </c>
      <c r="H1409" s="4" t="str">
        <f t="shared" si="208"/>
        <v>product 3</v>
      </c>
      <c r="I1409" s="5">
        <v>131</v>
      </c>
      <c r="J1409" s="5">
        <v>1112.19</v>
      </c>
    </row>
    <row r="1410" spans="1:10" ht="13.2" x14ac:dyDescent="0.25">
      <c r="A1410" s="3">
        <v>45487</v>
      </c>
      <c r="B1410" s="4" t="s">
        <v>10</v>
      </c>
      <c r="C1410" s="3" t="str">
        <f t="shared" ref="C1410:C1473" si="209">IFERROR(LEFT(B1410, FIND(":", B1410) -1),B1410)</f>
        <v>marketing</v>
      </c>
      <c r="D1410" s="50" t="s">
        <v>6</v>
      </c>
      <c r="E1410">
        <f t="shared" ref="E1410:E1473" si="210">YEAR(A1410)</f>
        <v>2024</v>
      </c>
      <c r="F1410">
        <f t="shared" ref="F1410:F1473" si="211">DAY(A1410)</f>
        <v>14</v>
      </c>
      <c r="G1410">
        <f t="shared" ref="G1410:G1473" si="212">MONTH(A1410)</f>
        <v>7</v>
      </c>
      <c r="H1410" s="4" t="str">
        <f t="shared" si="208"/>
        <v>N/A</v>
      </c>
      <c r="I1410" s="4" t="s">
        <v>6</v>
      </c>
      <c r="J1410" s="5">
        <v>100.01</v>
      </c>
    </row>
    <row r="1411" spans="1:10" ht="13.2" x14ac:dyDescent="0.25">
      <c r="A1411" s="3">
        <v>45487</v>
      </c>
      <c r="B1411" s="4" t="s">
        <v>11</v>
      </c>
      <c r="C1411" s="3" t="str">
        <f t="shared" si="209"/>
        <v>net sales</v>
      </c>
      <c r="D1411" s="49">
        <v>9.99</v>
      </c>
      <c r="E1411">
        <f t="shared" si="210"/>
        <v>2024</v>
      </c>
      <c r="F1411">
        <f t="shared" si="211"/>
        <v>14</v>
      </c>
      <c r="G1411">
        <f t="shared" si="212"/>
        <v>7</v>
      </c>
      <c r="H1411" s="4" t="str">
        <f t="shared" ref="H1411:H1474" si="213">IFERROR(RIGHT(B1411, LEN(B1411) - FIND(":", B1411)),"N/A")</f>
        <v>product 1</v>
      </c>
      <c r="I1411" s="5">
        <v>14</v>
      </c>
      <c r="J1411" s="5">
        <v>139.86000000000001</v>
      </c>
    </row>
    <row r="1412" spans="1:10" ht="13.2" x14ac:dyDescent="0.25">
      <c r="A1412" s="3">
        <v>45487</v>
      </c>
      <c r="B1412" s="4" t="s">
        <v>12</v>
      </c>
      <c r="C1412" s="3" t="str">
        <f t="shared" si="209"/>
        <v>net sales</v>
      </c>
      <c r="D1412" s="49">
        <v>24.99</v>
      </c>
      <c r="E1412">
        <f t="shared" si="210"/>
        <v>2024</v>
      </c>
      <c r="F1412">
        <f t="shared" si="211"/>
        <v>14</v>
      </c>
      <c r="G1412">
        <f t="shared" si="212"/>
        <v>7</v>
      </c>
      <c r="H1412" s="4" t="str">
        <f t="shared" si="213"/>
        <v>product 2</v>
      </c>
      <c r="I1412" s="5">
        <v>2</v>
      </c>
      <c r="J1412" s="5">
        <v>49.98</v>
      </c>
    </row>
    <row r="1413" spans="1:10" ht="13.2" x14ac:dyDescent="0.25">
      <c r="A1413" s="3">
        <v>45487</v>
      </c>
      <c r="B1413" s="4" t="s">
        <v>13</v>
      </c>
      <c r="C1413" s="3" t="str">
        <f t="shared" si="209"/>
        <v>net sales</v>
      </c>
      <c r="D1413" s="49">
        <v>12.49</v>
      </c>
      <c r="E1413">
        <f t="shared" si="210"/>
        <v>2024</v>
      </c>
      <c r="F1413">
        <f t="shared" si="211"/>
        <v>14</v>
      </c>
      <c r="G1413">
        <f t="shared" si="212"/>
        <v>7</v>
      </c>
      <c r="H1413" s="4" t="str">
        <f t="shared" si="213"/>
        <v>product 3</v>
      </c>
      <c r="I1413" s="5">
        <v>131</v>
      </c>
      <c r="J1413" s="5">
        <v>1636.19</v>
      </c>
    </row>
    <row r="1414" spans="1:10" ht="13.2" x14ac:dyDescent="0.25">
      <c r="A1414" s="3">
        <v>45488</v>
      </c>
      <c r="B1414" s="4" t="s">
        <v>7</v>
      </c>
      <c r="C1414" s="3" t="str">
        <f t="shared" si="209"/>
        <v>cogs</v>
      </c>
      <c r="D1414" s="49">
        <v>5.99</v>
      </c>
      <c r="E1414">
        <f t="shared" si="210"/>
        <v>2024</v>
      </c>
      <c r="F1414">
        <f t="shared" si="211"/>
        <v>15</v>
      </c>
      <c r="G1414">
        <f t="shared" si="212"/>
        <v>7</v>
      </c>
      <c r="H1414" s="4" t="str">
        <f t="shared" si="213"/>
        <v>product 1</v>
      </c>
      <c r="I1414" s="5">
        <v>29</v>
      </c>
      <c r="J1414" s="5">
        <v>173.71</v>
      </c>
    </row>
    <row r="1415" spans="1:10" ht="13.2" x14ac:dyDescent="0.25">
      <c r="A1415" s="3">
        <v>45488</v>
      </c>
      <c r="B1415" s="4" t="s">
        <v>8</v>
      </c>
      <c r="C1415" s="3" t="str">
        <f t="shared" si="209"/>
        <v>cogs</v>
      </c>
      <c r="D1415" s="49">
        <v>16.989999999999998</v>
      </c>
      <c r="E1415">
        <f t="shared" si="210"/>
        <v>2024</v>
      </c>
      <c r="F1415">
        <f t="shared" si="211"/>
        <v>15</v>
      </c>
      <c r="G1415">
        <f t="shared" si="212"/>
        <v>7</v>
      </c>
      <c r="H1415" s="4" t="str">
        <f t="shared" si="213"/>
        <v>product 2</v>
      </c>
      <c r="I1415" s="5">
        <v>5</v>
      </c>
      <c r="J1415" s="5">
        <v>84.949999999999989</v>
      </c>
    </row>
    <row r="1416" spans="1:10" ht="13.2" x14ac:dyDescent="0.25">
      <c r="A1416" s="3">
        <v>45488</v>
      </c>
      <c r="B1416" s="4" t="s">
        <v>9</v>
      </c>
      <c r="C1416" s="3" t="str">
        <f t="shared" si="209"/>
        <v>cogs</v>
      </c>
      <c r="D1416" s="49">
        <v>8.49</v>
      </c>
      <c r="E1416">
        <f t="shared" si="210"/>
        <v>2024</v>
      </c>
      <c r="F1416">
        <f t="shared" si="211"/>
        <v>15</v>
      </c>
      <c r="G1416">
        <f t="shared" si="212"/>
        <v>7</v>
      </c>
      <c r="H1416" s="4" t="str">
        <f t="shared" si="213"/>
        <v>product 3</v>
      </c>
      <c r="I1416" s="5">
        <v>58</v>
      </c>
      <c r="J1416" s="5">
        <v>492.42</v>
      </c>
    </row>
    <row r="1417" spans="1:10" ht="13.2" x14ac:dyDescent="0.25">
      <c r="A1417" s="3">
        <v>45488</v>
      </c>
      <c r="B1417" s="4" t="s">
        <v>16</v>
      </c>
      <c r="C1417" s="3" t="str">
        <f t="shared" si="209"/>
        <v>interest</v>
      </c>
      <c r="D1417" s="50" t="s">
        <v>6</v>
      </c>
      <c r="E1417">
        <f t="shared" si="210"/>
        <v>2024</v>
      </c>
      <c r="F1417">
        <f t="shared" si="211"/>
        <v>15</v>
      </c>
      <c r="G1417">
        <f t="shared" si="212"/>
        <v>7</v>
      </c>
      <c r="H1417" s="4" t="str">
        <f t="shared" si="213"/>
        <v>N/A</v>
      </c>
      <c r="I1417" s="4" t="s">
        <v>6</v>
      </c>
      <c r="J1417" s="5">
        <v>1258.28</v>
      </c>
    </row>
    <row r="1418" spans="1:10" ht="13.2" x14ac:dyDescent="0.25">
      <c r="A1418" s="3">
        <v>45488</v>
      </c>
      <c r="B1418" s="4" t="s">
        <v>10</v>
      </c>
      <c r="C1418" s="3" t="str">
        <f t="shared" si="209"/>
        <v>marketing</v>
      </c>
      <c r="D1418" s="50" t="s">
        <v>6</v>
      </c>
      <c r="E1418">
        <f t="shared" si="210"/>
        <v>2024</v>
      </c>
      <c r="F1418">
        <f t="shared" si="211"/>
        <v>15</v>
      </c>
      <c r="G1418">
        <f t="shared" si="212"/>
        <v>7</v>
      </c>
      <c r="H1418" s="4" t="str">
        <f t="shared" si="213"/>
        <v>N/A</v>
      </c>
      <c r="I1418" s="4" t="s">
        <v>6</v>
      </c>
      <c r="J1418" s="5">
        <v>99.97</v>
      </c>
    </row>
    <row r="1419" spans="1:10" ht="13.2" x14ac:dyDescent="0.25">
      <c r="A1419" s="3">
        <v>45488</v>
      </c>
      <c r="B1419" s="4" t="s">
        <v>11</v>
      </c>
      <c r="C1419" s="3" t="str">
        <f t="shared" si="209"/>
        <v>net sales</v>
      </c>
      <c r="D1419" s="49">
        <v>9.99</v>
      </c>
      <c r="E1419">
        <f t="shared" si="210"/>
        <v>2024</v>
      </c>
      <c r="F1419">
        <f t="shared" si="211"/>
        <v>15</v>
      </c>
      <c r="G1419">
        <f t="shared" si="212"/>
        <v>7</v>
      </c>
      <c r="H1419" s="4" t="str">
        <f t="shared" si="213"/>
        <v>product 1</v>
      </c>
      <c r="I1419" s="5">
        <v>29</v>
      </c>
      <c r="J1419" s="5">
        <v>289.70999999999998</v>
      </c>
    </row>
    <row r="1420" spans="1:10" ht="13.2" x14ac:dyDescent="0.25">
      <c r="A1420" s="3">
        <v>45488</v>
      </c>
      <c r="B1420" s="4" t="s">
        <v>12</v>
      </c>
      <c r="C1420" s="3" t="str">
        <f t="shared" si="209"/>
        <v>net sales</v>
      </c>
      <c r="D1420" s="49">
        <v>24.99</v>
      </c>
      <c r="E1420">
        <f t="shared" si="210"/>
        <v>2024</v>
      </c>
      <c r="F1420">
        <f t="shared" si="211"/>
        <v>15</v>
      </c>
      <c r="G1420">
        <f t="shared" si="212"/>
        <v>7</v>
      </c>
      <c r="H1420" s="4" t="str">
        <f t="shared" si="213"/>
        <v>product 2</v>
      </c>
      <c r="I1420" s="5">
        <v>5</v>
      </c>
      <c r="J1420" s="5">
        <v>124.94999999999999</v>
      </c>
    </row>
    <row r="1421" spans="1:10" ht="13.2" x14ac:dyDescent="0.25">
      <c r="A1421" s="3">
        <v>45488</v>
      </c>
      <c r="B1421" s="4" t="s">
        <v>13</v>
      </c>
      <c r="C1421" s="3" t="str">
        <f t="shared" si="209"/>
        <v>net sales</v>
      </c>
      <c r="D1421" s="49">
        <v>12.49</v>
      </c>
      <c r="E1421">
        <f t="shared" si="210"/>
        <v>2024</v>
      </c>
      <c r="F1421">
        <f t="shared" si="211"/>
        <v>15</v>
      </c>
      <c r="G1421">
        <f t="shared" si="212"/>
        <v>7</v>
      </c>
      <c r="H1421" s="4" t="str">
        <f t="shared" si="213"/>
        <v>product 3</v>
      </c>
      <c r="I1421" s="5">
        <v>58</v>
      </c>
      <c r="J1421" s="5">
        <v>724.42</v>
      </c>
    </row>
    <row r="1422" spans="1:10" ht="13.2" x14ac:dyDescent="0.25">
      <c r="A1422" s="3">
        <v>45488</v>
      </c>
      <c r="B1422" s="4" t="s">
        <v>14</v>
      </c>
      <c r="C1422" s="3" t="str">
        <f t="shared" si="209"/>
        <v>overhead</v>
      </c>
      <c r="D1422" s="50" t="s">
        <v>6</v>
      </c>
      <c r="E1422">
        <f t="shared" si="210"/>
        <v>2024</v>
      </c>
      <c r="F1422">
        <f t="shared" si="211"/>
        <v>15</v>
      </c>
      <c r="G1422">
        <f t="shared" si="212"/>
        <v>7</v>
      </c>
      <c r="H1422" s="4" t="str">
        <f t="shared" si="213"/>
        <v>N/A</v>
      </c>
      <c r="I1422" s="4" t="s">
        <v>6</v>
      </c>
      <c r="J1422" s="5">
        <v>314.57</v>
      </c>
    </row>
    <row r="1423" spans="1:10" ht="13.2" x14ac:dyDescent="0.25">
      <c r="A1423" s="3">
        <v>45489</v>
      </c>
      <c r="B1423" s="4" t="s">
        <v>7</v>
      </c>
      <c r="C1423" s="3" t="str">
        <f t="shared" si="209"/>
        <v>cogs</v>
      </c>
      <c r="D1423" s="49">
        <v>5.99</v>
      </c>
      <c r="E1423">
        <f t="shared" si="210"/>
        <v>2024</v>
      </c>
      <c r="F1423">
        <f t="shared" si="211"/>
        <v>16</v>
      </c>
      <c r="G1423">
        <f t="shared" si="212"/>
        <v>7</v>
      </c>
      <c r="H1423" s="4" t="str">
        <f t="shared" si="213"/>
        <v>product 1</v>
      </c>
      <c r="I1423" s="5">
        <v>33</v>
      </c>
      <c r="J1423" s="5">
        <v>197.67000000000002</v>
      </c>
    </row>
    <row r="1424" spans="1:10" ht="13.2" x14ac:dyDescent="0.25">
      <c r="A1424" s="3">
        <v>45489</v>
      </c>
      <c r="B1424" s="4" t="s">
        <v>8</v>
      </c>
      <c r="C1424" s="3" t="str">
        <f t="shared" si="209"/>
        <v>cogs</v>
      </c>
      <c r="D1424" s="49">
        <v>16.989999999999998</v>
      </c>
      <c r="E1424">
        <f t="shared" si="210"/>
        <v>2024</v>
      </c>
      <c r="F1424">
        <f t="shared" si="211"/>
        <v>16</v>
      </c>
      <c r="G1424">
        <f t="shared" si="212"/>
        <v>7</v>
      </c>
      <c r="H1424" s="4" t="str">
        <f t="shared" si="213"/>
        <v>product 2</v>
      </c>
      <c r="I1424" s="5">
        <v>7</v>
      </c>
      <c r="J1424" s="5">
        <v>118.92999999999999</v>
      </c>
    </row>
    <row r="1425" spans="1:10" ht="13.2" x14ac:dyDescent="0.25">
      <c r="A1425" s="3">
        <v>45489</v>
      </c>
      <c r="B1425" s="4" t="s">
        <v>9</v>
      </c>
      <c r="C1425" s="3" t="str">
        <f t="shared" si="209"/>
        <v>cogs</v>
      </c>
      <c r="D1425" s="49">
        <v>8.49</v>
      </c>
      <c r="E1425">
        <f t="shared" si="210"/>
        <v>2024</v>
      </c>
      <c r="F1425">
        <f t="shared" si="211"/>
        <v>16</v>
      </c>
      <c r="G1425">
        <f t="shared" si="212"/>
        <v>7</v>
      </c>
      <c r="H1425" s="4" t="str">
        <f t="shared" si="213"/>
        <v>product 3</v>
      </c>
      <c r="I1425" s="5">
        <v>24</v>
      </c>
      <c r="J1425" s="5">
        <v>203.76</v>
      </c>
    </row>
    <row r="1426" spans="1:10" ht="13.2" x14ac:dyDescent="0.25">
      <c r="A1426" s="3">
        <v>45489</v>
      </c>
      <c r="B1426" s="4" t="s">
        <v>10</v>
      </c>
      <c r="C1426" s="3" t="str">
        <f t="shared" si="209"/>
        <v>marketing</v>
      </c>
      <c r="D1426" s="50" t="s">
        <v>6</v>
      </c>
      <c r="E1426">
        <f t="shared" si="210"/>
        <v>2024</v>
      </c>
      <c r="F1426">
        <f t="shared" si="211"/>
        <v>16</v>
      </c>
      <c r="G1426">
        <f t="shared" si="212"/>
        <v>7</v>
      </c>
      <c r="H1426" s="4" t="str">
        <f t="shared" si="213"/>
        <v>N/A</v>
      </c>
      <c r="I1426" s="4" t="s">
        <v>6</v>
      </c>
      <c r="J1426" s="5">
        <v>100.05</v>
      </c>
    </row>
    <row r="1427" spans="1:10" ht="13.2" x14ac:dyDescent="0.25">
      <c r="A1427" s="3">
        <v>45489</v>
      </c>
      <c r="B1427" s="4" t="s">
        <v>11</v>
      </c>
      <c r="C1427" s="3" t="str">
        <f t="shared" si="209"/>
        <v>net sales</v>
      </c>
      <c r="D1427" s="49">
        <v>9.99</v>
      </c>
      <c r="E1427">
        <f t="shared" si="210"/>
        <v>2024</v>
      </c>
      <c r="F1427">
        <f t="shared" si="211"/>
        <v>16</v>
      </c>
      <c r="G1427">
        <f t="shared" si="212"/>
        <v>7</v>
      </c>
      <c r="H1427" s="4" t="str">
        <f t="shared" si="213"/>
        <v>product 1</v>
      </c>
      <c r="I1427" s="5">
        <v>33</v>
      </c>
      <c r="J1427" s="5">
        <v>329.67</v>
      </c>
    </row>
    <row r="1428" spans="1:10" ht="13.2" x14ac:dyDescent="0.25">
      <c r="A1428" s="3">
        <v>45489</v>
      </c>
      <c r="B1428" s="4" t="s">
        <v>12</v>
      </c>
      <c r="C1428" s="3" t="str">
        <f t="shared" si="209"/>
        <v>net sales</v>
      </c>
      <c r="D1428" s="49">
        <v>24.99</v>
      </c>
      <c r="E1428">
        <f t="shared" si="210"/>
        <v>2024</v>
      </c>
      <c r="F1428">
        <f t="shared" si="211"/>
        <v>16</v>
      </c>
      <c r="G1428">
        <f t="shared" si="212"/>
        <v>7</v>
      </c>
      <c r="H1428" s="4" t="str">
        <f t="shared" si="213"/>
        <v>product 2</v>
      </c>
      <c r="I1428" s="5">
        <v>7</v>
      </c>
      <c r="J1428" s="5">
        <v>174.92999999999998</v>
      </c>
    </row>
    <row r="1429" spans="1:10" ht="13.2" x14ac:dyDescent="0.25">
      <c r="A1429" s="3">
        <v>45489</v>
      </c>
      <c r="B1429" s="4" t="s">
        <v>13</v>
      </c>
      <c r="C1429" s="3" t="str">
        <f t="shared" si="209"/>
        <v>net sales</v>
      </c>
      <c r="D1429" s="49">
        <v>12.49</v>
      </c>
      <c r="E1429">
        <f t="shared" si="210"/>
        <v>2024</v>
      </c>
      <c r="F1429">
        <f t="shared" si="211"/>
        <v>16</v>
      </c>
      <c r="G1429">
        <f t="shared" si="212"/>
        <v>7</v>
      </c>
      <c r="H1429" s="4" t="str">
        <f t="shared" si="213"/>
        <v>product 3</v>
      </c>
      <c r="I1429" s="5">
        <v>24</v>
      </c>
      <c r="J1429" s="5">
        <v>299.76</v>
      </c>
    </row>
    <row r="1430" spans="1:10" ht="13.2" x14ac:dyDescent="0.25">
      <c r="A1430" s="3">
        <v>45490</v>
      </c>
      <c r="B1430" s="4" t="s">
        <v>7</v>
      </c>
      <c r="C1430" s="3" t="str">
        <f t="shared" si="209"/>
        <v>cogs</v>
      </c>
      <c r="D1430" s="49">
        <v>5.99</v>
      </c>
      <c r="E1430">
        <f t="shared" si="210"/>
        <v>2024</v>
      </c>
      <c r="F1430">
        <f t="shared" si="211"/>
        <v>17</v>
      </c>
      <c r="G1430">
        <f t="shared" si="212"/>
        <v>7</v>
      </c>
      <c r="H1430" s="4" t="str">
        <f t="shared" si="213"/>
        <v>product 1</v>
      </c>
      <c r="I1430" s="5">
        <v>24</v>
      </c>
      <c r="J1430" s="5">
        <v>143.76</v>
      </c>
    </row>
    <row r="1431" spans="1:10" ht="13.2" x14ac:dyDescent="0.25">
      <c r="A1431" s="3">
        <v>45490</v>
      </c>
      <c r="B1431" s="4" t="s">
        <v>8</v>
      </c>
      <c r="C1431" s="3" t="str">
        <f t="shared" si="209"/>
        <v>cogs</v>
      </c>
      <c r="D1431" s="49">
        <v>16.989999999999998</v>
      </c>
      <c r="E1431">
        <f t="shared" si="210"/>
        <v>2024</v>
      </c>
      <c r="F1431">
        <f t="shared" si="211"/>
        <v>17</v>
      </c>
      <c r="G1431">
        <f t="shared" si="212"/>
        <v>7</v>
      </c>
      <c r="H1431" s="4" t="str">
        <f t="shared" si="213"/>
        <v>product 2</v>
      </c>
      <c r="I1431" s="5">
        <v>1</v>
      </c>
      <c r="J1431" s="5">
        <v>16.989999999999998</v>
      </c>
    </row>
    <row r="1432" spans="1:10" ht="13.2" x14ac:dyDescent="0.25">
      <c r="A1432" s="3">
        <v>45490</v>
      </c>
      <c r="B1432" s="4" t="s">
        <v>9</v>
      </c>
      <c r="C1432" s="3" t="str">
        <f t="shared" si="209"/>
        <v>cogs</v>
      </c>
      <c r="D1432" s="49">
        <v>8.49</v>
      </c>
      <c r="E1432">
        <f t="shared" si="210"/>
        <v>2024</v>
      </c>
      <c r="F1432">
        <f t="shared" si="211"/>
        <v>17</v>
      </c>
      <c r="G1432">
        <f t="shared" si="212"/>
        <v>7</v>
      </c>
      <c r="H1432" s="4" t="str">
        <f t="shared" si="213"/>
        <v>product 3</v>
      </c>
      <c r="I1432" s="5">
        <v>166</v>
      </c>
      <c r="J1432" s="5">
        <v>1409.3400000000001</v>
      </c>
    </row>
    <row r="1433" spans="1:10" ht="13.2" x14ac:dyDescent="0.25">
      <c r="A1433" s="3">
        <v>45490</v>
      </c>
      <c r="B1433" s="4" t="s">
        <v>10</v>
      </c>
      <c r="C1433" s="3" t="str">
        <f t="shared" si="209"/>
        <v>marketing</v>
      </c>
      <c r="D1433" s="50" t="s">
        <v>6</v>
      </c>
      <c r="E1433">
        <f t="shared" si="210"/>
        <v>2024</v>
      </c>
      <c r="F1433">
        <f t="shared" si="211"/>
        <v>17</v>
      </c>
      <c r="G1433">
        <f t="shared" si="212"/>
        <v>7</v>
      </c>
      <c r="H1433" s="4" t="str">
        <f t="shared" si="213"/>
        <v>N/A</v>
      </c>
      <c r="I1433" s="4" t="s">
        <v>6</v>
      </c>
      <c r="J1433" s="5">
        <v>99.92</v>
      </c>
    </row>
    <row r="1434" spans="1:10" ht="13.2" x14ac:dyDescent="0.25">
      <c r="A1434" s="3">
        <v>45490</v>
      </c>
      <c r="B1434" s="4" t="s">
        <v>11</v>
      </c>
      <c r="C1434" s="3" t="str">
        <f t="shared" si="209"/>
        <v>net sales</v>
      </c>
      <c r="D1434" s="49">
        <v>9.99</v>
      </c>
      <c r="E1434">
        <f t="shared" si="210"/>
        <v>2024</v>
      </c>
      <c r="F1434">
        <f t="shared" si="211"/>
        <v>17</v>
      </c>
      <c r="G1434">
        <f t="shared" si="212"/>
        <v>7</v>
      </c>
      <c r="H1434" s="4" t="str">
        <f t="shared" si="213"/>
        <v>product 1</v>
      </c>
      <c r="I1434" s="5">
        <v>24</v>
      </c>
      <c r="J1434" s="5">
        <v>239.76</v>
      </c>
    </row>
    <row r="1435" spans="1:10" ht="13.2" x14ac:dyDescent="0.25">
      <c r="A1435" s="3">
        <v>45490</v>
      </c>
      <c r="B1435" s="4" t="s">
        <v>12</v>
      </c>
      <c r="C1435" s="3" t="str">
        <f t="shared" si="209"/>
        <v>net sales</v>
      </c>
      <c r="D1435" s="49">
        <v>24.99</v>
      </c>
      <c r="E1435">
        <f t="shared" si="210"/>
        <v>2024</v>
      </c>
      <c r="F1435">
        <f t="shared" si="211"/>
        <v>17</v>
      </c>
      <c r="G1435">
        <f t="shared" si="212"/>
        <v>7</v>
      </c>
      <c r="H1435" s="4" t="str">
        <f t="shared" si="213"/>
        <v>product 2</v>
      </c>
      <c r="I1435" s="5">
        <v>1</v>
      </c>
      <c r="J1435" s="5">
        <v>24.99</v>
      </c>
    </row>
    <row r="1436" spans="1:10" ht="13.2" x14ac:dyDescent="0.25">
      <c r="A1436" s="3">
        <v>45490</v>
      </c>
      <c r="B1436" s="4" t="s">
        <v>13</v>
      </c>
      <c r="C1436" s="3" t="str">
        <f t="shared" si="209"/>
        <v>net sales</v>
      </c>
      <c r="D1436" s="49">
        <v>12.49</v>
      </c>
      <c r="E1436">
        <f t="shared" si="210"/>
        <v>2024</v>
      </c>
      <c r="F1436">
        <f t="shared" si="211"/>
        <v>17</v>
      </c>
      <c r="G1436">
        <f t="shared" si="212"/>
        <v>7</v>
      </c>
      <c r="H1436" s="4" t="str">
        <f t="shared" si="213"/>
        <v>product 3</v>
      </c>
      <c r="I1436" s="5">
        <v>166</v>
      </c>
      <c r="J1436" s="5">
        <v>2073.34</v>
      </c>
    </row>
    <row r="1437" spans="1:10" ht="13.2" x14ac:dyDescent="0.25">
      <c r="A1437" s="3">
        <v>45491</v>
      </c>
      <c r="B1437" s="4" t="s">
        <v>7</v>
      </c>
      <c r="C1437" s="3" t="str">
        <f t="shared" si="209"/>
        <v>cogs</v>
      </c>
      <c r="D1437" s="49">
        <v>5.99</v>
      </c>
      <c r="E1437">
        <f t="shared" si="210"/>
        <v>2024</v>
      </c>
      <c r="F1437">
        <f t="shared" si="211"/>
        <v>18</v>
      </c>
      <c r="G1437">
        <f t="shared" si="212"/>
        <v>7</v>
      </c>
      <c r="H1437" s="4" t="str">
        <f t="shared" si="213"/>
        <v>product 1</v>
      </c>
      <c r="I1437" s="5">
        <v>35</v>
      </c>
      <c r="J1437" s="5">
        <v>209.65</v>
      </c>
    </row>
    <row r="1438" spans="1:10" ht="13.2" x14ac:dyDescent="0.25">
      <c r="A1438" s="3">
        <v>45491</v>
      </c>
      <c r="B1438" s="4" t="s">
        <v>8</v>
      </c>
      <c r="C1438" s="3" t="str">
        <f t="shared" si="209"/>
        <v>cogs</v>
      </c>
      <c r="D1438" s="49">
        <v>16.989999999999998</v>
      </c>
      <c r="E1438">
        <f t="shared" si="210"/>
        <v>2024</v>
      </c>
      <c r="F1438">
        <f t="shared" si="211"/>
        <v>18</v>
      </c>
      <c r="G1438">
        <f t="shared" si="212"/>
        <v>7</v>
      </c>
      <c r="H1438" s="4" t="str">
        <f t="shared" si="213"/>
        <v>product 2</v>
      </c>
      <c r="I1438" s="5">
        <v>9</v>
      </c>
      <c r="J1438" s="5">
        <v>152.91</v>
      </c>
    </row>
    <row r="1439" spans="1:10" ht="13.2" x14ac:dyDescent="0.25">
      <c r="A1439" s="3">
        <v>45491</v>
      </c>
      <c r="B1439" s="4" t="s">
        <v>9</v>
      </c>
      <c r="C1439" s="3" t="str">
        <f t="shared" si="209"/>
        <v>cogs</v>
      </c>
      <c r="D1439" s="49">
        <v>8.49</v>
      </c>
      <c r="E1439">
        <f t="shared" si="210"/>
        <v>2024</v>
      </c>
      <c r="F1439">
        <f t="shared" si="211"/>
        <v>18</v>
      </c>
      <c r="G1439">
        <f t="shared" si="212"/>
        <v>7</v>
      </c>
      <c r="H1439" s="4" t="str">
        <f t="shared" si="213"/>
        <v>product 3</v>
      </c>
      <c r="I1439" s="5">
        <v>217</v>
      </c>
      <c r="J1439" s="5">
        <v>1842.3300000000002</v>
      </c>
    </row>
    <row r="1440" spans="1:10" ht="13.2" x14ac:dyDescent="0.25">
      <c r="A1440" s="3">
        <v>45491</v>
      </c>
      <c r="B1440" s="4" t="s">
        <v>10</v>
      </c>
      <c r="C1440" s="3" t="str">
        <f t="shared" si="209"/>
        <v>marketing</v>
      </c>
      <c r="D1440" s="50" t="s">
        <v>6</v>
      </c>
      <c r="E1440">
        <f t="shared" si="210"/>
        <v>2024</v>
      </c>
      <c r="F1440">
        <f t="shared" si="211"/>
        <v>18</v>
      </c>
      <c r="G1440">
        <f t="shared" si="212"/>
        <v>7</v>
      </c>
      <c r="H1440" s="4" t="str">
        <f t="shared" si="213"/>
        <v>N/A</v>
      </c>
      <c r="I1440" s="4" t="s">
        <v>6</v>
      </c>
      <c r="J1440" s="5">
        <v>99.95</v>
      </c>
    </row>
    <row r="1441" spans="1:10" ht="13.2" x14ac:dyDescent="0.25">
      <c r="A1441" s="3">
        <v>45491</v>
      </c>
      <c r="B1441" s="4" t="s">
        <v>11</v>
      </c>
      <c r="C1441" s="3" t="str">
        <f t="shared" si="209"/>
        <v>net sales</v>
      </c>
      <c r="D1441" s="49">
        <v>9.99</v>
      </c>
      <c r="E1441">
        <f t="shared" si="210"/>
        <v>2024</v>
      </c>
      <c r="F1441">
        <f t="shared" si="211"/>
        <v>18</v>
      </c>
      <c r="G1441">
        <f t="shared" si="212"/>
        <v>7</v>
      </c>
      <c r="H1441" s="4" t="str">
        <f t="shared" si="213"/>
        <v>product 1</v>
      </c>
      <c r="I1441" s="5">
        <v>35</v>
      </c>
      <c r="J1441" s="5">
        <v>349.65000000000003</v>
      </c>
    </row>
    <row r="1442" spans="1:10" ht="13.2" x14ac:dyDescent="0.25">
      <c r="A1442" s="3">
        <v>45491</v>
      </c>
      <c r="B1442" s="4" t="s">
        <v>12</v>
      </c>
      <c r="C1442" s="3" t="str">
        <f t="shared" si="209"/>
        <v>net sales</v>
      </c>
      <c r="D1442" s="49">
        <v>24.99</v>
      </c>
      <c r="E1442">
        <f t="shared" si="210"/>
        <v>2024</v>
      </c>
      <c r="F1442">
        <f t="shared" si="211"/>
        <v>18</v>
      </c>
      <c r="G1442">
        <f t="shared" si="212"/>
        <v>7</v>
      </c>
      <c r="H1442" s="4" t="str">
        <f t="shared" si="213"/>
        <v>product 2</v>
      </c>
      <c r="I1442" s="5">
        <v>9</v>
      </c>
      <c r="J1442" s="5">
        <v>224.91</v>
      </c>
    </row>
    <row r="1443" spans="1:10" ht="13.2" x14ac:dyDescent="0.25">
      <c r="A1443" s="3">
        <v>45491</v>
      </c>
      <c r="B1443" s="4" t="s">
        <v>13</v>
      </c>
      <c r="C1443" s="3" t="str">
        <f t="shared" si="209"/>
        <v>net sales</v>
      </c>
      <c r="D1443" s="49">
        <v>12.49</v>
      </c>
      <c r="E1443">
        <f t="shared" si="210"/>
        <v>2024</v>
      </c>
      <c r="F1443">
        <f t="shared" si="211"/>
        <v>18</v>
      </c>
      <c r="G1443">
        <f t="shared" si="212"/>
        <v>7</v>
      </c>
      <c r="H1443" s="4" t="str">
        <f t="shared" si="213"/>
        <v>product 3</v>
      </c>
      <c r="I1443" s="5">
        <v>217</v>
      </c>
      <c r="J1443" s="5">
        <v>2710.33</v>
      </c>
    </row>
    <row r="1444" spans="1:10" ht="13.2" x14ac:dyDescent="0.25">
      <c r="A1444" s="3">
        <v>45492</v>
      </c>
      <c r="B1444" s="4" t="s">
        <v>7</v>
      </c>
      <c r="C1444" s="3" t="str">
        <f t="shared" si="209"/>
        <v>cogs</v>
      </c>
      <c r="D1444" s="49">
        <v>5.99</v>
      </c>
      <c r="E1444">
        <f t="shared" si="210"/>
        <v>2024</v>
      </c>
      <c r="F1444">
        <f t="shared" si="211"/>
        <v>19</v>
      </c>
      <c r="G1444">
        <f t="shared" si="212"/>
        <v>7</v>
      </c>
      <c r="H1444" s="4" t="str">
        <f t="shared" si="213"/>
        <v>product 1</v>
      </c>
      <c r="I1444" s="5">
        <v>6</v>
      </c>
      <c r="J1444" s="5">
        <v>35.94</v>
      </c>
    </row>
    <row r="1445" spans="1:10" ht="13.2" x14ac:dyDescent="0.25">
      <c r="A1445" s="3">
        <v>45492</v>
      </c>
      <c r="B1445" s="4" t="s">
        <v>8</v>
      </c>
      <c r="C1445" s="3" t="str">
        <f t="shared" si="209"/>
        <v>cogs</v>
      </c>
      <c r="D1445" s="49">
        <v>16.989999999999998</v>
      </c>
      <c r="E1445">
        <f t="shared" si="210"/>
        <v>2024</v>
      </c>
      <c r="F1445">
        <f t="shared" si="211"/>
        <v>19</v>
      </c>
      <c r="G1445">
        <f t="shared" si="212"/>
        <v>7</v>
      </c>
      <c r="H1445" s="4" t="str">
        <f t="shared" si="213"/>
        <v>product 2</v>
      </c>
      <c r="I1445" s="5">
        <v>7</v>
      </c>
      <c r="J1445" s="5">
        <v>118.92999999999999</v>
      </c>
    </row>
    <row r="1446" spans="1:10" ht="13.2" x14ac:dyDescent="0.25">
      <c r="A1446" s="3">
        <v>45492</v>
      </c>
      <c r="B1446" s="4" t="s">
        <v>9</v>
      </c>
      <c r="C1446" s="3" t="str">
        <f t="shared" si="209"/>
        <v>cogs</v>
      </c>
      <c r="D1446" s="49">
        <v>8.49</v>
      </c>
      <c r="E1446">
        <f t="shared" si="210"/>
        <v>2024</v>
      </c>
      <c r="F1446">
        <f t="shared" si="211"/>
        <v>19</v>
      </c>
      <c r="G1446">
        <f t="shared" si="212"/>
        <v>7</v>
      </c>
      <c r="H1446" s="4" t="str">
        <f t="shared" si="213"/>
        <v>product 3</v>
      </c>
      <c r="I1446" s="5">
        <v>113</v>
      </c>
      <c r="J1446" s="5">
        <v>959.37</v>
      </c>
    </row>
    <row r="1447" spans="1:10" ht="13.2" x14ac:dyDescent="0.25">
      <c r="A1447" s="3">
        <v>45492</v>
      </c>
      <c r="B1447" s="4" t="s">
        <v>10</v>
      </c>
      <c r="C1447" s="3" t="str">
        <f t="shared" si="209"/>
        <v>marketing</v>
      </c>
      <c r="D1447" s="50" t="s">
        <v>6</v>
      </c>
      <c r="E1447">
        <f t="shared" si="210"/>
        <v>2024</v>
      </c>
      <c r="F1447">
        <f t="shared" si="211"/>
        <v>19</v>
      </c>
      <c r="G1447">
        <f t="shared" si="212"/>
        <v>7</v>
      </c>
      <c r="H1447" s="4" t="str">
        <f t="shared" si="213"/>
        <v>N/A</v>
      </c>
      <c r="I1447" s="4" t="s">
        <v>6</v>
      </c>
      <c r="J1447" s="5">
        <v>100.03</v>
      </c>
    </row>
    <row r="1448" spans="1:10" ht="13.2" x14ac:dyDescent="0.25">
      <c r="A1448" s="3">
        <v>45492</v>
      </c>
      <c r="B1448" s="4" t="s">
        <v>11</v>
      </c>
      <c r="C1448" s="3" t="str">
        <f t="shared" si="209"/>
        <v>net sales</v>
      </c>
      <c r="D1448" s="49">
        <v>9.99</v>
      </c>
      <c r="E1448">
        <f t="shared" si="210"/>
        <v>2024</v>
      </c>
      <c r="F1448">
        <f t="shared" si="211"/>
        <v>19</v>
      </c>
      <c r="G1448">
        <f t="shared" si="212"/>
        <v>7</v>
      </c>
      <c r="H1448" s="4" t="str">
        <f t="shared" si="213"/>
        <v>product 1</v>
      </c>
      <c r="I1448" s="5">
        <v>6</v>
      </c>
      <c r="J1448" s="5">
        <v>59.94</v>
      </c>
    </row>
    <row r="1449" spans="1:10" ht="13.2" x14ac:dyDescent="0.25">
      <c r="A1449" s="3">
        <v>45492</v>
      </c>
      <c r="B1449" s="4" t="s">
        <v>12</v>
      </c>
      <c r="C1449" s="3" t="str">
        <f t="shared" si="209"/>
        <v>net sales</v>
      </c>
      <c r="D1449" s="49">
        <v>24.99</v>
      </c>
      <c r="E1449">
        <f t="shared" si="210"/>
        <v>2024</v>
      </c>
      <c r="F1449">
        <f t="shared" si="211"/>
        <v>19</v>
      </c>
      <c r="G1449">
        <f t="shared" si="212"/>
        <v>7</v>
      </c>
      <c r="H1449" s="4" t="str">
        <f t="shared" si="213"/>
        <v>product 2</v>
      </c>
      <c r="I1449" s="5">
        <v>7</v>
      </c>
      <c r="J1449" s="5">
        <v>174.92999999999998</v>
      </c>
    </row>
    <row r="1450" spans="1:10" ht="13.2" x14ac:dyDescent="0.25">
      <c r="A1450" s="3">
        <v>45492</v>
      </c>
      <c r="B1450" s="4" t="s">
        <v>13</v>
      </c>
      <c r="C1450" s="3" t="str">
        <f t="shared" si="209"/>
        <v>net sales</v>
      </c>
      <c r="D1450" s="49">
        <v>12.49</v>
      </c>
      <c r="E1450">
        <f t="shared" si="210"/>
        <v>2024</v>
      </c>
      <c r="F1450">
        <f t="shared" si="211"/>
        <v>19</v>
      </c>
      <c r="G1450">
        <f t="shared" si="212"/>
        <v>7</v>
      </c>
      <c r="H1450" s="4" t="str">
        <f t="shared" si="213"/>
        <v>product 3</v>
      </c>
      <c r="I1450" s="5">
        <v>113</v>
      </c>
      <c r="J1450" s="5">
        <v>1411.3700000000001</v>
      </c>
    </row>
    <row r="1451" spans="1:10" ht="13.2" x14ac:dyDescent="0.25">
      <c r="A1451" s="3">
        <v>45492</v>
      </c>
      <c r="B1451" s="4" t="s">
        <v>15</v>
      </c>
      <c r="C1451" s="3" t="str">
        <f t="shared" si="209"/>
        <v>payroll</v>
      </c>
      <c r="D1451" s="50" t="s">
        <v>6</v>
      </c>
      <c r="E1451">
        <f t="shared" si="210"/>
        <v>2024</v>
      </c>
      <c r="F1451">
        <f t="shared" si="211"/>
        <v>19</v>
      </c>
      <c r="G1451">
        <f t="shared" si="212"/>
        <v>7</v>
      </c>
      <c r="H1451" s="4" t="str">
        <f t="shared" si="213"/>
        <v>N/A</v>
      </c>
      <c r="I1451" s="4" t="s">
        <v>6</v>
      </c>
      <c r="J1451" s="5">
        <v>1200</v>
      </c>
    </row>
    <row r="1452" spans="1:10" ht="13.2" x14ac:dyDescent="0.25">
      <c r="A1452" s="3">
        <v>45493</v>
      </c>
      <c r="B1452" s="4" t="s">
        <v>7</v>
      </c>
      <c r="C1452" s="3" t="str">
        <f t="shared" si="209"/>
        <v>cogs</v>
      </c>
      <c r="D1452" s="49">
        <v>5.99</v>
      </c>
      <c r="E1452">
        <f t="shared" si="210"/>
        <v>2024</v>
      </c>
      <c r="F1452">
        <f t="shared" si="211"/>
        <v>20</v>
      </c>
      <c r="G1452">
        <f t="shared" si="212"/>
        <v>7</v>
      </c>
      <c r="H1452" s="4" t="str">
        <f t="shared" si="213"/>
        <v>product 1</v>
      </c>
      <c r="I1452" s="5">
        <v>41</v>
      </c>
      <c r="J1452" s="5">
        <v>245.59</v>
      </c>
    </row>
    <row r="1453" spans="1:10" ht="13.2" x14ac:dyDescent="0.25">
      <c r="A1453" s="3">
        <v>45493</v>
      </c>
      <c r="B1453" s="4" t="s">
        <v>8</v>
      </c>
      <c r="C1453" s="3" t="str">
        <f t="shared" si="209"/>
        <v>cogs</v>
      </c>
      <c r="D1453" s="49">
        <v>16.989999999999998</v>
      </c>
      <c r="E1453">
        <f t="shared" si="210"/>
        <v>2024</v>
      </c>
      <c r="F1453">
        <f t="shared" si="211"/>
        <v>20</v>
      </c>
      <c r="G1453">
        <f t="shared" si="212"/>
        <v>7</v>
      </c>
      <c r="H1453" s="4" t="str">
        <f t="shared" si="213"/>
        <v>product 2</v>
      </c>
      <c r="I1453" s="5">
        <v>8</v>
      </c>
      <c r="J1453" s="5">
        <v>135.91999999999999</v>
      </c>
    </row>
    <row r="1454" spans="1:10" ht="13.2" x14ac:dyDescent="0.25">
      <c r="A1454" s="3">
        <v>45493</v>
      </c>
      <c r="B1454" s="4" t="s">
        <v>9</v>
      </c>
      <c r="C1454" s="3" t="str">
        <f t="shared" si="209"/>
        <v>cogs</v>
      </c>
      <c r="D1454" s="49">
        <v>8.49</v>
      </c>
      <c r="E1454">
        <f t="shared" si="210"/>
        <v>2024</v>
      </c>
      <c r="F1454">
        <f t="shared" si="211"/>
        <v>20</v>
      </c>
      <c r="G1454">
        <f t="shared" si="212"/>
        <v>7</v>
      </c>
      <c r="H1454" s="4" t="str">
        <f t="shared" si="213"/>
        <v>product 3</v>
      </c>
      <c r="I1454" s="5">
        <v>17</v>
      </c>
      <c r="J1454" s="5">
        <v>144.33000000000001</v>
      </c>
    </row>
    <row r="1455" spans="1:10" ht="13.2" x14ac:dyDescent="0.25">
      <c r="A1455" s="3">
        <v>45493</v>
      </c>
      <c r="B1455" s="4" t="s">
        <v>10</v>
      </c>
      <c r="C1455" s="3" t="str">
        <f t="shared" si="209"/>
        <v>marketing</v>
      </c>
      <c r="D1455" s="50" t="s">
        <v>6</v>
      </c>
      <c r="E1455">
        <f t="shared" si="210"/>
        <v>2024</v>
      </c>
      <c r="F1455">
        <f t="shared" si="211"/>
        <v>20</v>
      </c>
      <c r="G1455">
        <f t="shared" si="212"/>
        <v>7</v>
      </c>
      <c r="H1455" s="4" t="str">
        <f t="shared" si="213"/>
        <v>N/A</v>
      </c>
      <c r="I1455" s="4" t="s">
        <v>6</v>
      </c>
      <c r="J1455" s="5">
        <v>99.97</v>
      </c>
    </row>
    <row r="1456" spans="1:10" ht="13.2" x14ac:dyDescent="0.25">
      <c r="A1456" s="3">
        <v>45493</v>
      </c>
      <c r="B1456" s="4" t="s">
        <v>11</v>
      </c>
      <c r="C1456" s="3" t="str">
        <f t="shared" si="209"/>
        <v>net sales</v>
      </c>
      <c r="D1456" s="49">
        <v>9.99</v>
      </c>
      <c r="E1456">
        <f t="shared" si="210"/>
        <v>2024</v>
      </c>
      <c r="F1456">
        <f t="shared" si="211"/>
        <v>20</v>
      </c>
      <c r="G1456">
        <f t="shared" si="212"/>
        <v>7</v>
      </c>
      <c r="H1456" s="4" t="str">
        <f t="shared" si="213"/>
        <v>product 1</v>
      </c>
      <c r="I1456" s="5">
        <v>41</v>
      </c>
      <c r="J1456" s="5">
        <v>409.59000000000003</v>
      </c>
    </row>
    <row r="1457" spans="1:10" ht="13.2" x14ac:dyDescent="0.25">
      <c r="A1457" s="3">
        <v>45493</v>
      </c>
      <c r="B1457" s="4" t="s">
        <v>12</v>
      </c>
      <c r="C1457" s="3" t="str">
        <f t="shared" si="209"/>
        <v>net sales</v>
      </c>
      <c r="D1457" s="49">
        <v>24.99</v>
      </c>
      <c r="E1457">
        <f t="shared" si="210"/>
        <v>2024</v>
      </c>
      <c r="F1457">
        <f t="shared" si="211"/>
        <v>20</v>
      </c>
      <c r="G1457">
        <f t="shared" si="212"/>
        <v>7</v>
      </c>
      <c r="H1457" s="4" t="str">
        <f t="shared" si="213"/>
        <v>product 2</v>
      </c>
      <c r="I1457" s="5">
        <v>8</v>
      </c>
      <c r="J1457" s="5">
        <v>199.92</v>
      </c>
    </row>
    <row r="1458" spans="1:10" ht="13.2" x14ac:dyDescent="0.25">
      <c r="A1458" s="3">
        <v>45493</v>
      </c>
      <c r="B1458" s="4" t="s">
        <v>13</v>
      </c>
      <c r="C1458" s="3" t="str">
        <f t="shared" si="209"/>
        <v>net sales</v>
      </c>
      <c r="D1458" s="49">
        <v>12.49</v>
      </c>
      <c r="E1458">
        <f t="shared" si="210"/>
        <v>2024</v>
      </c>
      <c r="F1458">
        <f t="shared" si="211"/>
        <v>20</v>
      </c>
      <c r="G1458">
        <f t="shared" si="212"/>
        <v>7</v>
      </c>
      <c r="H1458" s="4" t="str">
        <f t="shared" si="213"/>
        <v>product 3</v>
      </c>
      <c r="I1458" s="5">
        <v>17</v>
      </c>
      <c r="J1458" s="5">
        <v>212.33</v>
      </c>
    </row>
    <row r="1459" spans="1:10" ht="13.2" x14ac:dyDescent="0.25">
      <c r="A1459" s="3">
        <v>45494</v>
      </c>
      <c r="B1459" s="4" t="s">
        <v>7</v>
      </c>
      <c r="C1459" s="3" t="str">
        <f t="shared" si="209"/>
        <v>cogs</v>
      </c>
      <c r="D1459" s="49">
        <v>5.99</v>
      </c>
      <c r="E1459">
        <f t="shared" si="210"/>
        <v>2024</v>
      </c>
      <c r="F1459">
        <f t="shared" si="211"/>
        <v>21</v>
      </c>
      <c r="G1459">
        <f t="shared" si="212"/>
        <v>7</v>
      </c>
      <c r="H1459" s="4" t="str">
        <f t="shared" si="213"/>
        <v>product 1</v>
      </c>
      <c r="I1459" s="5">
        <v>40</v>
      </c>
      <c r="J1459" s="5">
        <v>239.60000000000002</v>
      </c>
    </row>
    <row r="1460" spans="1:10" ht="13.2" x14ac:dyDescent="0.25">
      <c r="A1460" s="3">
        <v>45494</v>
      </c>
      <c r="B1460" s="4" t="s">
        <v>8</v>
      </c>
      <c r="C1460" s="3" t="str">
        <f t="shared" si="209"/>
        <v>cogs</v>
      </c>
      <c r="D1460" s="49">
        <v>16.989999999999998</v>
      </c>
      <c r="E1460">
        <f t="shared" si="210"/>
        <v>2024</v>
      </c>
      <c r="F1460">
        <f t="shared" si="211"/>
        <v>21</v>
      </c>
      <c r="G1460">
        <f t="shared" si="212"/>
        <v>7</v>
      </c>
      <c r="H1460" s="4" t="str">
        <f t="shared" si="213"/>
        <v>product 2</v>
      </c>
      <c r="I1460" s="5">
        <v>7</v>
      </c>
      <c r="J1460" s="5">
        <v>118.92999999999999</v>
      </c>
    </row>
    <row r="1461" spans="1:10" ht="13.2" x14ac:dyDescent="0.25">
      <c r="A1461" s="3">
        <v>45494</v>
      </c>
      <c r="B1461" s="4" t="s">
        <v>9</v>
      </c>
      <c r="C1461" s="3" t="str">
        <f t="shared" si="209"/>
        <v>cogs</v>
      </c>
      <c r="D1461" s="49">
        <v>8.49</v>
      </c>
      <c r="E1461">
        <f t="shared" si="210"/>
        <v>2024</v>
      </c>
      <c r="F1461">
        <f t="shared" si="211"/>
        <v>21</v>
      </c>
      <c r="G1461">
        <f t="shared" si="212"/>
        <v>7</v>
      </c>
      <c r="H1461" s="4" t="str">
        <f t="shared" si="213"/>
        <v>product 3</v>
      </c>
      <c r="I1461" s="5">
        <v>238</v>
      </c>
      <c r="J1461" s="5">
        <v>2020.6200000000001</v>
      </c>
    </row>
    <row r="1462" spans="1:10" ht="13.2" x14ac:dyDescent="0.25">
      <c r="A1462" s="3">
        <v>45494</v>
      </c>
      <c r="B1462" s="4" t="s">
        <v>10</v>
      </c>
      <c r="C1462" s="3" t="str">
        <f t="shared" si="209"/>
        <v>marketing</v>
      </c>
      <c r="D1462" s="50" t="s">
        <v>6</v>
      </c>
      <c r="E1462">
        <f t="shared" si="210"/>
        <v>2024</v>
      </c>
      <c r="F1462">
        <f t="shared" si="211"/>
        <v>21</v>
      </c>
      <c r="G1462">
        <f t="shared" si="212"/>
        <v>7</v>
      </c>
      <c r="H1462" s="4" t="str">
        <f t="shared" si="213"/>
        <v>N/A</v>
      </c>
      <c r="I1462" s="4" t="s">
        <v>6</v>
      </c>
      <c r="J1462" s="5">
        <v>99.94</v>
      </c>
    </row>
    <row r="1463" spans="1:10" ht="13.2" x14ac:dyDescent="0.25">
      <c r="A1463" s="3">
        <v>45494</v>
      </c>
      <c r="B1463" s="4" t="s">
        <v>11</v>
      </c>
      <c r="C1463" s="3" t="str">
        <f t="shared" si="209"/>
        <v>net sales</v>
      </c>
      <c r="D1463" s="49">
        <v>9.99</v>
      </c>
      <c r="E1463">
        <f t="shared" si="210"/>
        <v>2024</v>
      </c>
      <c r="F1463">
        <f t="shared" si="211"/>
        <v>21</v>
      </c>
      <c r="G1463">
        <f t="shared" si="212"/>
        <v>7</v>
      </c>
      <c r="H1463" s="4" t="str">
        <f t="shared" si="213"/>
        <v>product 1</v>
      </c>
      <c r="I1463" s="5">
        <v>40</v>
      </c>
      <c r="J1463" s="5">
        <v>399.6</v>
      </c>
    </row>
    <row r="1464" spans="1:10" ht="13.2" x14ac:dyDescent="0.25">
      <c r="A1464" s="3">
        <v>45494</v>
      </c>
      <c r="B1464" s="4" t="s">
        <v>12</v>
      </c>
      <c r="C1464" s="3" t="str">
        <f t="shared" si="209"/>
        <v>net sales</v>
      </c>
      <c r="D1464" s="49">
        <v>24.99</v>
      </c>
      <c r="E1464">
        <f t="shared" si="210"/>
        <v>2024</v>
      </c>
      <c r="F1464">
        <f t="shared" si="211"/>
        <v>21</v>
      </c>
      <c r="G1464">
        <f t="shared" si="212"/>
        <v>7</v>
      </c>
      <c r="H1464" s="4" t="str">
        <f t="shared" si="213"/>
        <v>product 2</v>
      </c>
      <c r="I1464" s="5">
        <v>7</v>
      </c>
      <c r="J1464" s="5">
        <v>174.92999999999998</v>
      </c>
    </row>
    <row r="1465" spans="1:10" ht="13.2" x14ac:dyDescent="0.25">
      <c r="A1465" s="3">
        <v>45494</v>
      </c>
      <c r="B1465" s="4" t="s">
        <v>13</v>
      </c>
      <c r="C1465" s="3" t="str">
        <f t="shared" si="209"/>
        <v>net sales</v>
      </c>
      <c r="D1465" s="49">
        <v>12.49</v>
      </c>
      <c r="E1465">
        <f t="shared" si="210"/>
        <v>2024</v>
      </c>
      <c r="F1465">
        <f t="shared" si="211"/>
        <v>21</v>
      </c>
      <c r="G1465">
        <f t="shared" si="212"/>
        <v>7</v>
      </c>
      <c r="H1465" s="4" t="str">
        <f t="shared" si="213"/>
        <v>product 3</v>
      </c>
      <c r="I1465" s="5">
        <v>238</v>
      </c>
      <c r="J1465" s="5">
        <v>2972.62</v>
      </c>
    </row>
    <row r="1466" spans="1:10" ht="13.2" x14ac:dyDescent="0.25">
      <c r="A1466" s="3">
        <v>45495</v>
      </c>
      <c r="B1466" s="4" t="s">
        <v>7</v>
      </c>
      <c r="C1466" s="3" t="str">
        <f t="shared" si="209"/>
        <v>cogs</v>
      </c>
      <c r="D1466" s="49">
        <v>5.99</v>
      </c>
      <c r="E1466">
        <f t="shared" si="210"/>
        <v>2024</v>
      </c>
      <c r="F1466">
        <f t="shared" si="211"/>
        <v>22</v>
      </c>
      <c r="G1466">
        <f t="shared" si="212"/>
        <v>7</v>
      </c>
      <c r="H1466" s="4" t="str">
        <f t="shared" si="213"/>
        <v>product 1</v>
      </c>
      <c r="I1466" s="5">
        <v>58</v>
      </c>
      <c r="J1466" s="5">
        <v>347.42</v>
      </c>
    </row>
    <row r="1467" spans="1:10" ht="13.2" x14ac:dyDescent="0.25">
      <c r="A1467" s="3">
        <v>45495</v>
      </c>
      <c r="B1467" s="4" t="s">
        <v>8</v>
      </c>
      <c r="C1467" s="3" t="str">
        <f t="shared" si="209"/>
        <v>cogs</v>
      </c>
      <c r="D1467" s="49">
        <v>16.989999999999998</v>
      </c>
      <c r="E1467">
        <f t="shared" si="210"/>
        <v>2024</v>
      </c>
      <c r="F1467">
        <f t="shared" si="211"/>
        <v>22</v>
      </c>
      <c r="G1467">
        <f t="shared" si="212"/>
        <v>7</v>
      </c>
      <c r="H1467" s="4" t="str">
        <f t="shared" si="213"/>
        <v>product 2</v>
      </c>
      <c r="I1467" s="5">
        <v>5</v>
      </c>
      <c r="J1467" s="5">
        <v>84.949999999999989</v>
      </c>
    </row>
    <row r="1468" spans="1:10" ht="13.2" x14ac:dyDescent="0.25">
      <c r="A1468" s="3">
        <v>45495</v>
      </c>
      <c r="B1468" s="4" t="s">
        <v>9</v>
      </c>
      <c r="C1468" s="3" t="str">
        <f t="shared" si="209"/>
        <v>cogs</v>
      </c>
      <c r="D1468" s="49">
        <v>8.49</v>
      </c>
      <c r="E1468">
        <f t="shared" si="210"/>
        <v>2024</v>
      </c>
      <c r="F1468">
        <f t="shared" si="211"/>
        <v>22</v>
      </c>
      <c r="G1468">
        <f t="shared" si="212"/>
        <v>7</v>
      </c>
      <c r="H1468" s="4" t="str">
        <f t="shared" si="213"/>
        <v>product 3</v>
      </c>
      <c r="I1468" s="5">
        <v>125</v>
      </c>
      <c r="J1468" s="5">
        <v>1061.25</v>
      </c>
    </row>
    <row r="1469" spans="1:10" ht="13.2" x14ac:dyDescent="0.25">
      <c r="A1469" s="3">
        <v>45495</v>
      </c>
      <c r="B1469" s="4" t="s">
        <v>10</v>
      </c>
      <c r="C1469" s="3" t="str">
        <f t="shared" si="209"/>
        <v>marketing</v>
      </c>
      <c r="D1469" s="50" t="s">
        <v>6</v>
      </c>
      <c r="E1469">
        <f t="shared" si="210"/>
        <v>2024</v>
      </c>
      <c r="F1469">
        <f t="shared" si="211"/>
        <v>22</v>
      </c>
      <c r="G1469">
        <f t="shared" si="212"/>
        <v>7</v>
      </c>
      <c r="H1469" s="4" t="str">
        <f t="shared" si="213"/>
        <v>N/A</v>
      </c>
      <c r="I1469" s="4" t="s">
        <v>6</v>
      </c>
      <c r="J1469" s="5">
        <v>99.94</v>
      </c>
    </row>
    <row r="1470" spans="1:10" ht="13.2" x14ac:dyDescent="0.25">
      <c r="A1470" s="3">
        <v>45495</v>
      </c>
      <c r="B1470" s="4" t="s">
        <v>11</v>
      </c>
      <c r="C1470" s="3" t="str">
        <f t="shared" si="209"/>
        <v>net sales</v>
      </c>
      <c r="D1470" s="49">
        <v>9.99</v>
      </c>
      <c r="E1470">
        <f t="shared" si="210"/>
        <v>2024</v>
      </c>
      <c r="F1470">
        <f t="shared" si="211"/>
        <v>22</v>
      </c>
      <c r="G1470">
        <f t="shared" si="212"/>
        <v>7</v>
      </c>
      <c r="H1470" s="4" t="str">
        <f t="shared" si="213"/>
        <v>product 1</v>
      </c>
      <c r="I1470" s="5">
        <v>58</v>
      </c>
      <c r="J1470" s="5">
        <v>579.41999999999996</v>
      </c>
    </row>
    <row r="1471" spans="1:10" ht="13.2" x14ac:dyDescent="0.25">
      <c r="A1471" s="3">
        <v>45495</v>
      </c>
      <c r="B1471" s="4" t="s">
        <v>12</v>
      </c>
      <c r="C1471" s="3" t="str">
        <f t="shared" si="209"/>
        <v>net sales</v>
      </c>
      <c r="D1471" s="49">
        <v>24.99</v>
      </c>
      <c r="E1471">
        <f t="shared" si="210"/>
        <v>2024</v>
      </c>
      <c r="F1471">
        <f t="shared" si="211"/>
        <v>22</v>
      </c>
      <c r="G1471">
        <f t="shared" si="212"/>
        <v>7</v>
      </c>
      <c r="H1471" s="4" t="str">
        <f t="shared" si="213"/>
        <v>product 2</v>
      </c>
      <c r="I1471" s="5">
        <v>5</v>
      </c>
      <c r="J1471" s="5">
        <v>124.94999999999999</v>
      </c>
    </row>
    <row r="1472" spans="1:10" ht="13.2" x14ac:dyDescent="0.25">
      <c r="A1472" s="3">
        <v>45495</v>
      </c>
      <c r="B1472" s="4" t="s">
        <v>13</v>
      </c>
      <c r="C1472" s="3" t="str">
        <f t="shared" si="209"/>
        <v>net sales</v>
      </c>
      <c r="D1472" s="49">
        <v>12.49</v>
      </c>
      <c r="E1472">
        <f t="shared" si="210"/>
        <v>2024</v>
      </c>
      <c r="F1472">
        <f t="shared" si="211"/>
        <v>22</v>
      </c>
      <c r="G1472">
        <f t="shared" si="212"/>
        <v>7</v>
      </c>
      <c r="H1472" s="4" t="str">
        <f t="shared" si="213"/>
        <v>product 3</v>
      </c>
      <c r="I1472" s="5">
        <v>125</v>
      </c>
      <c r="J1472" s="5">
        <v>1561.25</v>
      </c>
    </row>
    <row r="1473" spans="1:10" ht="13.2" x14ac:dyDescent="0.25">
      <c r="A1473" s="3">
        <v>45496</v>
      </c>
      <c r="B1473" s="4" t="s">
        <v>7</v>
      </c>
      <c r="C1473" s="3" t="str">
        <f t="shared" si="209"/>
        <v>cogs</v>
      </c>
      <c r="D1473" s="49">
        <v>5.99</v>
      </c>
      <c r="E1473">
        <f t="shared" si="210"/>
        <v>2024</v>
      </c>
      <c r="F1473">
        <f t="shared" si="211"/>
        <v>23</v>
      </c>
      <c r="G1473">
        <f t="shared" si="212"/>
        <v>7</v>
      </c>
      <c r="H1473" s="4" t="str">
        <f t="shared" si="213"/>
        <v>product 1</v>
      </c>
      <c r="I1473" s="5">
        <v>45</v>
      </c>
      <c r="J1473" s="5">
        <v>269.55</v>
      </c>
    </row>
    <row r="1474" spans="1:10" ht="13.2" x14ac:dyDescent="0.25">
      <c r="A1474" s="3">
        <v>45496</v>
      </c>
      <c r="B1474" s="4" t="s">
        <v>8</v>
      </c>
      <c r="C1474" s="3" t="str">
        <f t="shared" ref="C1474:C1537" si="214">IFERROR(LEFT(B1474, FIND(":", B1474) -1),B1474)</f>
        <v>cogs</v>
      </c>
      <c r="D1474" s="49">
        <v>16.989999999999998</v>
      </c>
      <c r="E1474">
        <f t="shared" ref="E1474:E1537" si="215">YEAR(A1474)</f>
        <v>2024</v>
      </c>
      <c r="F1474">
        <f t="shared" ref="F1474:F1537" si="216">DAY(A1474)</f>
        <v>23</v>
      </c>
      <c r="G1474">
        <f t="shared" ref="G1474:G1537" si="217">MONTH(A1474)</f>
        <v>7</v>
      </c>
      <c r="H1474" s="4" t="str">
        <f t="shared" si="213"/>
        <v>product 2</v>
      </c>
      <c r="I1474" s="5">
        <v>9</v>
      </c>
      <c r="J1474" s="5">
        <v>152.91</v>
      </c>
    </row>
    <row r="1475" spans="1:10" ht="13.2" x14ac:dyDescent="0.25">
      <c r="A1475" s="3">
        <v>45496</v>
      </c>
      <c r="B1475" s="4" t="s">
        <v>9</v>
      </c>
      <c r="C1475" s="3" t="str">
        <f t="shared" si="214"/>
        <v>cogs</v>
      </c>
      <c r="D1475" s="49">
        <v>8.49</v>
      </c>
      <c r="E1475">
        <f t="shared" si="215"/>
        <v>2024</v>
      </c>
      <c r="F1475">
        <f t="shared" si="216"/>
        <v>23</v>
      </c>
      <c r="G1475">
        <f t="shared" si="217"/>
        <v>7</v>
      </c>
      <c r="H1475" s="4" t="str">
        <f t="shared" ref="H1475:H1538" si="218">IFERROR(RIGHT(B1475, LEN(B1475) - FIND(":", B1475)),"N/A")</f>
        <v>product 3</v>
      </c>
      <c r="I1475" s="5">
        <v>108</v>
      </c>
      <c r="J1475" s="5">
        <v>916.92000000000007</v>
      </c>
    </row>
    <row r="1476" spans="1:10" ht="13.2" x14ac:dyDescent="0.25">
      <c r="A1476" s="3">
        <v>45496</v>
      </c>
      <c r="B1476" s="4" t="s">
        <v>10</v>
      </c>
      <c r="C1476" s="3" t="str">
        <f t="shared" si="214"/>
        <v>marketing</v>
      </c>
      <c r="D1476" s="50" t="s">
        <v>6</v>
      </c>
      <c r="E1476">
        <f t="shared" si="215"/>
        <v>2024</v>
      </c>
      <c r="F1476">
        <f t="shared" si="216"/>
        <v>23</v>
      </c>
      <c r="G1476">
        <f t="shared" si="217"/>
        <v>7</v>
      </c>
      <c r="H1476" s="4" t="str">
        <f t="shared" si="218"/>
        <v>N/A</v>
      </c>
      <c r="I1476" s="4" t="s">
        <v>6</v>
      </c>
      <c r="J1476" s="5">
        <v>99.990000000000009</v>
      </c>
    </row>
    <row r="1477" spans="1:10" ht="13.2" x14ac:dyDescent="0.25">
      <c r="A1477" s="3">
        <v>45496</v>
      </c>
      <c r="B1477" s="4" t="s">
        <v>11</v>
      </c>
      <c r="C1477" s="3" t="str">
        <f t="shared" si="214"/>
        <v>net sales</v>
      </c>
      <c r="D1477" s="49">
        <v>9.99</v>
      </c>
      <c r="E1477">
        <f t="shared" si="215"/>
        <v>2024</v>
      </c>
      <c r="F1477">
        <f t="shared" si="216"/>
        <v>23</v>
      </c>
      <c r="G1477">
        <f t="shared" si="217"/>
        <v>7</v>
      </c>
      <c r="H1477" s="4" t="str">
        <f t="shared" si="218"/>
        <v>product 1</v>
      </c>
      <c r="I1477" s="5">
        <v>45</v>
      </c>
      <c r="J1477" s="5">
        <v>449.55</v>
      </c>
    </row>
    <row r="1478" spans="1:10" ht="13.2" x14ac:dyDescent="0.25">
      <c r="A1478" s="3">
        <v>45496</v>
      </c>
      <c r="B1478" s="4" t="s">
        <v>12</v>
      </c>
      <c r="C1478" s="3" t="str">
        <f t="shared" si="214"/>
        <v>net sales</v>
      </c>
      <c r="D1478" s="49">
        <v>24.99</v>
      </c>
      <c r="E1478">
        <f t="shared" si="215"/>
        <v>2024</v>
      </c>
      <c r="F1478">
        <f t="shared" si="216"/>
        <v>23</v>
      </c>
      <c r="G1478">
        <f t="shared" si="217"/>
        <v>7</v>
      </c>
      <c r="H1478" s="4" t="str">
        <f t="shared" si="218"/>
        <v>product 2</v>
      </c>
      <c r="I1478" s="5">
        <v>9</v>
      </c>
      <c r="J1478" s="5">
        <v>224.91</v>
      </c>
    </row>
    <row r="1479" spans="1:10" ht="13.2" x14ac:dyDescent="0.25">
      <c r="A1479" s="3">
        <v>45496</v>
      </c>
      <c r="B1479" s="4" t="s">
        <v>13</v>
      </c>
      <c r="C1479" s="3" t="str">
        <f t="shared" si="214"/>
        <v>net sales</v>
      </c>
      <c r="D1479" s="49">
        <v>12.49</v>
      </c>
      <c r="E1479">
        <f t="shared" si="215"/>
        <v>2024</v>
      </c>
      <c r="F1479">
        <f t="shared" si="216"/>
        <v>23</v>
      </c>
      <c r="G1479">
        <f t="shared" si="217"/>
        <v>7</v>
      </c>
      <c r="H1479" s="4" t="str">
        <f t="shared" si="218"/>
        <v>product 3</v>
      </c>
      <c r="I1479" s="5">
        <v>108</v>
      </c>
      <c r="J1479" s="5">
        <v>1348.92</v>
      </c>
    </row>
    <row r="1480" spans="1:10" ht="13.2" x14ac:dyDescent="0.25">
      <c r="A1480" s="3">
        <v>45497</v>
      </c>
      <c r="B1480" s="4" t="s">
        <v>7</v>
      </c>
      <c r="C1480" s="3" t="str">
        <f t="shared" si="214"/>
        <v>cogs</v>
      </c>
      <c r="D1480" s="49">
        <v>5.99</v>
      </c>
      <c r="E1480">
        <f t="shared" si="215"/>
        <v>2024</v>
      </c>
      <c r="F1480">
        <f t="shared" si="216"/>
        <v>24</v>
      </c>
      <c r="G1480">
        <f t="shared" si="217"/>
        <v>7</v>
      </c>
      <c r="H1480" s="4" t="str">
        <f t="shared" si="218"/>
        <v>product 1</v>
      </c>
      <c r="I1480" s="5">
        <v>34</v>
      </c>
      <c r="J1480" s="5">
        <v>203.66</v>
      </c>
    </row>
    <row r="1481" spans="1:10" ht="13.2" x14ac:dyDescent="0.25">
      <c r="A1481" s="3">
        <v>45497</v>
      </c>
      <c r="B1481" s="4" t="s">
        <v>8</v>
      </c>
      <c r="C1481" s="3" t="str">
        <f t="shared" si="214"/>
        <v>cogs</v>
      </c>
      <c r="D1481" s="49">
        <v>16.989999999999998</v>
      </c>
      <c r="E1481">
        <f t="shared" si="215"/>
        <v>2024</v>
      </c>
      <c r="F1481">
        <f t="shared" si="216"/>
        <v>24</v>
      </c>
      <c r="G1481">
        <f t="shared" si="217"/>
        <v>7</v>
      </c>
      <c r="H1481" s="4" t="str">
        <f t="shared" si="218"/>
        <v>product 2</v>
      </c>
      <c r="I1481" s="5">
        <v>3</v>
      </c>
      <c r="J1481" s="5">
        <v>50.97</v>
      </c>
    </row>
    <row r="1482" spans="1:10" ht="13.2" x14ac:dyDescent="0.25">
      <c r="A1482" s="3">
        <v>45497</v>
      </c>
      <c r="B1482" s="4" t="s">
        <v>9</v>
      </c>
      <c r="C1482" s="3" t="str">
        <f t="shared" si="214"/>
        <v>cogs</v>
      </c>
      <c r="D1482" s="49">
        <v>8.49</v>
      </c>
      <c r="E1482">
        <f t="shared" si="215"/>
        <v>2024</v>
      </c>
      <c r="F1482">
        <f t="shared" si="216"/>
        <v>24</v>
      </c>
      <c r="G1482">
        <f t="shared" si="217"/>
        <v>7</v>
      </c>
      <c r="H1482" s="4" t="str">
        <f t="shared" si="218"/>
        <v>product 3</v>
      </c>
      <c r="I1482" s="5">
        <v>0</v>
      </c>
      <c r="J1482" s="4">
        <v>0</v>
      </c>
    </row>
    <row r="1483" spans="1:10" ht="13.2" x14ac:dyDescent="0.25">
      <c r="A1483" s="3">
        <v>45497</v>
      </c>
      <c r="B1483" s="4" t="s">
        <v>10</v>
      </c>
      <c r="C1483" s="3" t="str">
        <f t="shared" si="214"/>
        <v>marketing</v>
      </c>
      <c r="D1483" s="50" t="s">
        <v>6</v>
      </c>
      <c r="E1483">
        <f t="shared" si="215"/>
        <v>2024</v>
      </c>
      <c r="F1483">
        <f t="shared" si="216"/>
        <v>24</v>
      </c>
      <c r="G1483">
        <f t="shared" si="217"/>
        <v>7</v>
      </c>
      <c r="H1483" s="4" t="str">
        <f t="shared" si="218"/>
        <v>N/A</v>
      </c>
      <c r="I1483" s="4" t="s">
        <v>6</v>
      </c>
      <c r="J1483" s="5">
        <v>99.93</v>
      </c>
    </row>
    <row r="1484" spans="1:10" ht="13.2" x14ac:dyDescent="0.25">
      <c r="A1484" s="3">
        <v>45497</v>
      </c>
      <c r="B1484" s="4" t="s">
        <v>11</v>
      </c>
      <c r="C1484" s="3" t="str">
        <f t="shared" si="214"/>
        <v>net sales</v>
      </c>
      <c r="D1484" s="49">
        <v>9.99</v>
      </c>
      <c r="E1484">
        <f t="shared" si="215"/>
        <v>2024</v>
      </c>
      <c r="F1484">
        <f t="shared" si="216"/>
        <v>24</v>
      </c>
      <c r="G1484">
        <f t="shared" si="217"/>
        <v>7</v>
      </c>
      <c r="H1484" s="4" t="str">
        <f t="shared" si="218"/>
        <v>product 1</v>
      </c>
      <c r="I1484" s="5">
        <v>34</v>
      </c>
      <c r="J1484" s="5">
        <v>339.66</v>
      </c>
    </row>
    <row r="1485" spans="1:10" ht="13.2" x14ac:dyDescent="0.25">
      <c r="A1485" s="3">
        <v>45497</v>
      </c>
      <c r="B1485" s="4" t="s">
        <v>12</v>
      </c>
      <c r="C1485" s="3" t="str">
        <f t="shared" si="214"/>
        <v>net sales</v>
      </c>
      <c r="D1485" s="49">
        <v>24.99</v>
      </c>
      <c r="E1485">
        <f t="shared" si="215"/>
        <v>2024</v>
      </c>
      <c r="F1485">
        <f t="shared" si="216"/>
        <v>24</v>
      </c>
      <c r="G1485">
        <f t="shared" si="217"/>
        <v>7</v>
      </c>
      <c r="H1485" s="4" t="str">
        <f t="shared" si="218"/>
        <v>product 2</v>
      </c>
      <c r="I1485" s="5">
        <v>3</v>
      </c>
      <c r="J1485" s="5">
        <v>74.97</v>
      </c>
    </row>
    <row r="1486" spans="1:10" ht="13.2" x14ac:dyDescent="0.25">
      <c r="A1486" s="3">
        <v>45497</v>
      </c>
      <c r="B1486" s="4" t="s">
        <v>13</v>
      </c>
      <c r="C1486" s="3" t="str">
        <f t="shared" si="214"/>
        <v>net sales</v>
      </c>
      <c r="D1486" s="49">
        <v>12.49</v>
      </c>
      <c r="E1486">
        <f t="shared" si="215"/>
        <v>2024</v>
      </c>
      <c r="F1486">
        <f t="shared" si="216"/>
        <v>24</v>
      </c>
      <c r="G1486">
        <f t="shared" si="217"/>
        <v>7</v>
      </c>
      <c r="H1486" s="4" t="str">
        <f t="shared" si="218"/>
        <v>product 3</v>
      </c>
      <c r="I1486" s="5">
        <v>0</v>
      </c>
      <c r="J1486" s="4">
        <v>0</v>
      </c>
    </row>
    <row r="1487" spans="1:10" ht="13.2" x14ac:dyDescent="0.25">
      <c r="A1487" s="3">
        <v>45498</v>
      </c>
      <c r="B1487" s="4" t="s">
        <v>7</v>
      </c>
      <c r="C1487" s="3" t="str">
        <f t="shared" si="214"/>
        <v>cogs</v>
      </c>
      <c r="D1487" s="49">
        <v>5.99</v>
      </c>
      <c r="E1487">
        <f t="shared" si="215"/>
        <v>2024</v>
      </c>
      <c r="F1487">
        <f t="shared" si="216"/>
        <v>25</v>
      </c>
      <c r="G1487">
        <f t="shared" si="217"/>
        <v>7</v>
      </c>
      <c r="H1487" s="4" t="str">
        <f t="shared" si="218"/>
        <v>product 1</v>
      </c>
      <c r="I1487" s="5">
        <v>99</v>
      </c>
      <c r="J1487" s="5">
        <v>593.01</v>
      </c>
    </row>
    <row r="1488" spans="1:10" ht="13.2" x14ac:dyDescent="0.25">
      <c r="A1488" s="3">
        <v>45498</v>
      </c>
      <c r="B1488" s="4" t="s">
        <v>8</v>
      </c>
      <c r="C1488" s="3" t="str">
        <f t="shared" si="214"/>
        <v>cogs</v>
      </c>
      <c r="D1488" s="49">
        <v>16.989999999999998</v>
      </c>
      <c r="E1488">
        <f t="shared" si="215"/>
        <v>2024</v>
      </c>
      <c r="F1488">
        <f t="shared" si="216"/>
        <v>25</v>
      </c>
      <c r="G1488">
        <f t="shared" si="217"/>
        <v>7</v>
      </c>
      <c r="H1488" s="4" t="str">
        <f t="shared" si="218"/>
        <v>product 2</v>
      </c>
      <c r="I1488" s="5">
        <v>4</v>
      </c>
      <c r="J1488" s="5">
        <v>67.959999999999994</v>
      </c>
    </row>
    <row r="1489" spans="1:10" ht="13.2" x14ac:dyDescent="0.25">
      <c r="A1489" s="3">
        <v>45498</v>
      </c>
      <c r="B1489" s="4" t="s">
        <v>9</v>
      </c>
      <c r="C1489" s="3" t="str">
        <f t="shared" si="214"/>
        <v>cogs</v>
      </c>
      <c r="D1489" s="49">
        <v>8.49</v>
      </c>
      <c r="E1489">
        <f t="shared" si="215"/>
        <v>2024</v>
      </c>
      <c r="F1489">
        <f t="shared" si="216"/>
        <v>25</v>
      </c>
      <c r="G1489">
        <f t="shared" si="217"/>
        <v>7</v>
      </c>
      <c r="H1489" s="4" t="str">
        <f t="shared" si="218"/>
        <v>product 3</v>
      </c>
      <c r="I1489" s="5">
        <v>2</v>
      </c>
      <c r="J1489" s="5">
        <v>16.98</v>
      </c>
    </row>
    <row r="1490" spans="1:10" ht="13.2" x14ac:dyDescent="0.25">
      <c r="A1490" s="3">
        <v>45498</v>
      </c>
      <c r="B1490" s="4" t="s">
        <v>10</v>
      </c>
      <c r="C1490" s="3" t="str">
        <f t="shared" si="214"/>
        <v>marketing</v>
      </c>
      <c r="D1490" s="50" t="s">
        <v>6</v>
      </c>
      <c r="E1490">
        <f t="shared" si="215"/>
        <v>2024</v>
      </c>
      <c r="F1490">
        <f t="shared" si="216"/>
        <v>25</v>
      </c>
      <c r="G1490">
        <f t="shared" si="217"/>
        <v>7</v>
      </c>
      <c r="H1490" s="4" t="str">
        <f t="shared" si="218"/>
        <v>N/A</v>
      </c>
      <c r="I1490" s="4" t="s">
        <v>6</v>
      </c>
      <c r="J1490" s="5">
        <v>100.01</v>
      </c>
    </row>
    <row r="1491" spans="1:10" ht="13.2" x14ac:dyDescent="0.25">
      <c r="A1491" s="3">
        <v>45498</v>
      </c>
      <c r="B1491" s="4" t="s">
        <v>11</v>
      </c>
      <c r="C1491" s="3" t="str">
        <f t="shared" si="214"/>
        <v>net sales</v>
      </c>
      <c r="D1491" s="49">
        <v>9.99</v>
      </c>
      <c r="E1491">
        <f t="shared" si="215"/>
        <v>2024</v>
      </c>
      <c r="F1491">
        <f t="shared" si="216"/>
        <v>25</v>
      </c>
      <c r="G1491">
        <f t="shared" si="217"/>
        <v>7</v>
      </c>
      <c r="H1491" s="4" t="str">
        <f t="shared" si="218"/>
        <v>product 1</v>
      </c>
      <c r="I1491" s="5">
        <v>99</v>
      </c>
      <c r="J1491" s="5">
        <v>989.01</v>
      </c>
    </row>
    <row r="1492" spans="1:10" ht="13.2" x14ac:dyDescent="0.25">
      <c r="A1492" s="3">
        <v>45498</v>
      </c>
      <c r="B1492" s="4" t="s">
        <v>12</v>
      </c>
      <c r="C1492" s="3" t="str">
        <f t="shared" si="214"/>
        <v>net sales</v>
      </c>
      <c r="D1492" s="49">
        <v>24.99</v>
      </c>
      <c r="E1492">
        <f t="shared" si="215"/>
        <v>2024</v>
      </c>
      <c r="F1492">
        <f t="shared" si="216"/>
        <v>25</v>
      </c>
      <c r="G1492">
        <f t="shared" si="217"/>
        <v>7</v>
      </c>
      <c r="H1492" s="4" t="str">
        <f t="shared" si="218"/>
        <v>product 2</v>
      </c>
      <c r="I1492" s="5">
        <v>4</v>
      </c>
      <c r="J1492" s="5">
        <v>99.96</v>
      </c>
    </row>
    <row r="1493" spans="1:10" ht="13.2" x14ac:dyDescent="0.25">
      <c r="A1493" s="3">
        <v>45498</v>
      </c>
      <c r="B1493" s="4" t="s">
        <v>13</v>
      </c>
      <c r="C1493" s="3" t="str">
        <f t="shared" si="214"/>
        <v>net sales</v>
      </c>
      <c r="D1493" s="49">
        <v>12.49</v>
      </c>
      <c r="E1493">
        <f t="shared" si="215"/>
        <v>2024</v>
      </c>
      <c r="F1493">
        <f t="shared" si="216"/>
        <v>25</v>
      </c>
      <c r="G1493">
        <f t="shared" si="217"/>
        <v>7</v>
      </c>
      <c r="H1493" s="4" t="str">
        <f t="shared" si="218"/>
        <v>product 3</v>
      </c>
      <c r="I1493" s="5">
        <v>2</v>
      </c>
      <c r="J1493" s="5">
        <v>24.98</v>
      </c>
    </row>
    <row r="1494" spans="1:10" ht="13.2" x14ac:dyDescent="0.25">
      <c r="A1494" s="3">
        <v>45499</v>
      </c>
      <c r="B1494" s="4" t="s">
        <v>7</v>
      </c>
      <c r="C1494" s="3" t="str">
        <f t="shared" si="214"/>
        <v>cogs</v>
      </c>
      <c r="D1494" s="49">
        <v>5.99</v>
      </c>
      <c r="E1494">
        <f t="shared" si="215"/>
        <v>2024</v>
      </c>
      <c r="F1494">
        <f t="shared" si="216"/>
        <v>26</v>
      </c>
      <c r="G1494">
        <f t="shared" si="217"/>
        <v>7</v>
      </c>
      <c r="H1494" s="4" t="str">
        <f t="shared" si="218"/>
        <v>product 1</v>
      </c>
      <c r="I1494" s="5">
        <v>87</v>
      </c>
      <c r="J1494" s="5">
        <v>521.13</v>
      </c>
    </row>
    <row r="1495" spans="1:10" ht="13.2" x14ac:dyDescent="0.25">
      <c r="A1495" s="3">
        <v>45499</v>
      </c>
      <c r="B1495" s="4" t="s">
        <v>8</v>
      </c>
      <c r="C1495" s="3" t="str">
        <f t="shared" si="214"/>
        <v>cogs</v>
      </c>
      <c r="D1495" s="49">
        <v>16.989999999999998</v>
      </c>
      <c r="E1495">
        <f t="shared" si="215"/>
        <v>2024</v>
      </c>
      <c r="F1495">
        <f t="shared" si="216"/>
        <v>26</v>
      </c>
      <c r="G1495">
        <f t="shared" si="217"/>
        <v>7</v>
      </c>
      <c r="H1495" s="4" t="str">
        <f t="shared" si="218"/>
        <v>product 2</v>
      </c>
      <c r="I1495" s="5">
        <v>5</v>
      </c>
      <c r="J1495" s="5">
        <v>84.949999999999989</v>
      </c>
    </row>
    <row r="1496" spans="1:10" ht="13.2" x14ac:dyDescent="0.25">
      <c r="A1496" s="3">
        <v>45499</v>
      </c>
      <c r="B1496" s="4" t="s">
        <v>9</v>
      </c>
      <c r="C1496" s="3" t="str">
        <f t="shared" si="214"/>
        <v>cogs</v>
      </c>
      <c r="D1496" s="49">
        <v>8.49</v>
      </c>
      <c r="E1496">
        <f t="shared" si="215"/>
        <v>2024</v>
      </c>
      <c r="F1496">
        <f t="shared" si="216"/>
        <v>26</v>
      </c>
      <c r="G1496">
        <f t="shared" si="217"/>
        <v>7</v>
      </c>
      <c r="H1496" s="4" t="str">
        <f t="shared" si="218"/>
        <v>product 3</v>
      </c>
      <c r="I1496" s="5">
        <v>50</v>
      </c>
      <c r="J1496" s="5">
        <v>424.5</v>
      </c>
    </row>
    <row r="1497" spans="1:10" ht="13.2" x14ac:dyDescent="0.25">
      <c r="A1497" s="3">
        <v>45499</v>
      </c>
      <c r="B1497" s="4" t="s">
        <v>10</v>
      </c>
      <c r="C1497" s="3" t="str">
        <f t="shared" si="214"/>
        <v>marketing</v>
      </c>
      <c r="D1497" s="50" t="s">
        <v>6</v>
      </c>
      <c r="E1497">
        <f t="shared" si="215"/>
        <v>2024</v>
      </c>
      <c r="F1497">
        <f t="shared" si="216"/>
        <v>26</v>
      </c>
      <c r="G1497">
        <f t="shared" si="217"/>
        <v>7</v>
      </c>
      <c r="H1497" s="4" t="str">
        <f t="shared" si="218"/>
        <v>N/A</v>
      </c>
      <c r="I1497" s="4" t="s">
        <v>6</v>
      </c>
      <c r="J1497" s="5">
        <v>100.10000000000001</v>
      </c>
    </row>
    <row r="1498" spans="1:10" ht="13.2" x14ac:dyDescent="0.25">
      <c r="A1498" s="3">
        <v>45499</v>
      </c>
      <c r="B1498" s="4" t="s">
        <v>11</v>
      </c>
      <c r="C1498" s="3" t="str">
        <f t="shared" si="214"/>
        <v>net sales</v>
      </c>
      <c r="D1498" s="49">
        <v>9.99</v>
      </c>
      <c r="E1498">
        <f t="shared" si="215"/>
        <v>2024</v>
      </c>
      <c r="F1498">
        <f t="shared" si="216"/>
        <v>26</v>
      </c>
      <c r="G1498">
        <f t="shared" si="217"/>
        <v>7</v>
      </c>
      <c r="H1498" s="4" t="str">
        <f t="shared" si="218"/>
        <v>product 1</v>
      </c>
      <c r="I1498" s="5">
        <v>87</v>
      </c>
      <c r="J1498" s="5">
        <v>869.13</v>
      </c>
    </row>
    <row r="1499" spans="1:10" ht="13.2" x14ac:dyDescent="0.25">
      <c r="A1499" s="3">
        <v>45499</v>
      </c>
      <c r="B1499" s="4" t="s">
        <v>12</v>
      </c>
      <c r="C1499" s="3" t="str">
        <f t="shared" si="214"/>
        <v>net sales</v>
      </c>
      <c r="D1499" s="49">
        <v>24.99</v>
      </c>
      <c r="E1499">
        <f t="shared" si="215"/>
        <v>2024</v>
      </c>
      <c r="F1499">
        <f t="shared" si="216"/>
        <v>26</v>
      </c>
      <c r="G1499">
        <f t="shared" si="217"/>
        <v>7</v>
      </c>
      <c r="H1499" s="4" t="str">
        <f t="shared" si="218"/>
        <v>product 2</v>
      </c>
      <c r="I1499" s="5">
        <v>5</v>
      </c>
      <c r="J1499" s="5">
        <v>124.94999999999999</v>
      </c>
    </row>
    <row r="1500" spans="1:10" ht="13.2" x14ac:dyDescent="0.25">
      <c r="A1500" s="3">
        <v>45499</v>
      </c>
      <c r="B1500" s="4" t="s">
        <v>13</v>
      </c>
      <c r="C1500" s="3" t="str">
        <f t="shared" si="214"/>
        <v>net sales</v>
      </c>
      <c r="D1500" s="49">
        <v>12.49</v>
      </c>
      <c r="E1500">
        <f t="shared" si="215"/>
        <v>2024</v>
      </c>
      <c r="F1500">
        <f t="shared" si="216"/>
        <v>26</v>
      </c>
      <c r="G1500">
        <f t="shared" si="217"/>
        <v>7</v>
      </c>
      <c r="H1500" s="4" t="str">
        <f t="shared" si="218"/>
        <v>product 3</v>
      </c>
      <c r="I1500" s="5">
        <v>50</v>
      </c>
      <c r="J1500" s="5">
        <v>624.5</v>
      </c>
    </row>
    <row r="1501" spans="1:10" ht="13.2" x14ac:dyDescent="0.25">
      <c r="A1501" s="3">
        <v>45500</v>
      </c>
      <c r="B1501" s="4" t="s">
        <v>7</v>
      </c>
      <c r="C1501" s="3" t="str">
        <f t="shared" si="214"/>
        <v>cogs</v>
      </c>
      <c r="D1501" s="49">
        <v>5.99</v>
      </c>
      <c r="E1501">
        <f t="shared" si="215"/>
        <v>2024</v>
      </c>
      <c r="F1501">
        <f t="shared" si="216"/>
        <v>27</v>
      </c>
      <c r="G1501">
        <f t="shared" si="217"/>
        <v>7</v>
      </c>
      <c r="H1501" s="4" t="str">
        <f t="shared" si="218"/>
        <v>product 1</v>
      </c>
      <c r="I1501" s="5">
        <v>63</v>
      </c>
      <c r="J1501" s="5">
        <v>377.37</v>
      </c>
    </row>
    <row r="1502" spans="1:10" ht="13.2" x14ac:dyDescent="0.25">
      <c r="A1502" s="3">
        <v>45500</v>
      </c>
      <c r="B1502" s="4" t="s">
        <v>8</v>
      </c>
      <c r="C1502" s="3" t="str">
        <f t="shared" si="214"/>
        <v>cogs</v>
      </c>
      <c r="D1502" s="49">
        <v>16.989999999999998</v>
      </c>
      <c r="E1502">
        <f t="shared" si="215"/>
        <v>2024</v>
      </c>
      <c r="F1502">
        <f t="shared" si="216"/>
        <v>27</v>
      </c>
      <c r="G1502">
        <f t="shared" si="217"/>
        <v>7</v>
      </c>
      <c r="H1502" s="4" t="str">
        <f t="shared" si="218"/>
        <v>product 2</v>
      </c>
      <c r="I1502" s="5">
        <v>10</v>
      </c>
      <c r="J1502" s="5">
        <v>169.89999999999998</v>
      </c>
    </row>
    <row r="1503" spans="1:10" ht="13.2" x14ac:dyDescent="0.25">
      <c r="A1503" s="3">
        <v>45500</v>
      </c>
      <c r="B1503" s="4" t="s">
        <v>9</v>
      </c>
      <c r="C1503" s="3" t="str">
        <f t="shared" si="214"/>
        <v>cogs</v>
      </c>
      <c r="D1503" s="49">
        <v>8.49</v>
      </c>
      <c r="E1503">
        <f t="shared" si="215"/>
        <v>2024</v>
      </c>
      <c r="F1503">
        <f t="shared" si="216"/>
        <v>27</v>
      </c>
      <c r="G1503">
        <f t="shared" si="217"/>
        <v>7</v>
      </c>
      <c r="H1503" s="4" t="str">
        <f t="shared" si="218"/>
        <v>product 3</v>
      </c>
      <c r="I1503" s="5">
        <v>200</v>
      </c>
      <c r="J1503" s="5">
        <v>1698</v>
      </c>
    </row>
    <row r="1504" spans="1:10" ht="13.2" x14ac:dyDescent="0.25">
      <c r="A1504" s="3">
        <v>45500</v>
      </c>
      <c r="B1504" s="4" t="s">
        <v>10</v>
      </c>
      <c r="C1504" s="3" t="str">
        <f t="shared" si="214"/>
        <v>marketing</v>
      </c>
      <c r="D1504" s="50" t="s">
        <v>6</v>
      </c>
      <c r="E1504">
        <f t="shared" si="215"/>
        <v>2024</v>
      </c>
      <c r="F1504">
        <f t="shared" si="216"/>
        <v>27</v>
      </c>
      <c r="G1504">
        <f t="shared" si="217"/>
        <v>7</v>
      </c>
      <c r="H1504" s="4" t="str">
        <f t="shared" si="218"/>
        <v>N/A</v>
      </c>
      <c r="I1504" s="4" t="s">
        <v>6</v>
      </c>
      <c r="J1504" s="5">
        <v>99.94</v>
      </c>
    </row>
    <row r="1505" spans="1:10" ht="13.2" x14ac:dyDescent="0.25">
      <c r="A1505" s="3">
        <v>45500</v>
      </c>
      <c r="B1505" s="4" t="s">
        <v>11</v>
      </c>
      <c r="C1505" s="3" t="str">
        <f t="shared" si="214"/>
        <v>net sales</v>
      </c>
      <c r="D1505" s="49">
        <v>9.99</v>
      </c>
      <c r="E1505">
        <f t="shared" si="215"/>
        <v>2024</v>
      </c>
      <c r="F1505">
        <f t="shared" si="216"/>
        <v>27</v>
      </c>
      <c r="G1505">
        <f t="shared" si="217"/>
        <v>7</v>
      </c>
      <c r="H1505" s="4" t="str">
        <f t="shared" si="218"/>
        <v>product 1</v>
      </c>
      <c r="I1505" s="5">
        <v>63</v>
      </c>
      <c r="J1505" s="5">
        <v>629.37</v>
      </c>
    </row>
    <row r="1506" spans="1:10" ht="13.2" x14ac:dyDescent="0.25">
      <c r="A1506" s="3">
        <v>45500</v>
      </c>
      <c r="B1506" s="4" t="s">
        <v>12</v>
      </c>
      <c r="C1506" s="3" t="str">
        <f t="shared" si="214"/>
        <v>net sales</v>
      </c>
      <c r="D1506" s="49">
        <v>24.99</v>
      </c>
      <c r="E1506">
        <f t="shared" si="215"/>
        <v>2024</v>
      </c>
      <c r="F1506">
        <f t="shared" si="216"/>
        <v>27</v>
      </c>
      <c r="G1506">
        <f t="shared" si="217"/>
        <v>7</v>
      </c>
      <c r="H1506" s="4" t="str">
        <f t="shared" si="218"/>
        <v>product 2</v>
      </c>
      <c r="I1506" s="5">
        <v>10</v>
      </c>
      <c r="J1506" s="5">
        <v>249.89999999999998</v>
      </c>
    </row>
    <row r="1507" spans="1:10" ht="13.2" x14ac:dyDescent="0.25">
      <c r="A1507" s="3">
        <v>45500</v>
      </c>
      <c r="B1507" s="4" t="s">
        <v>13</v>
      </c>
      <c r="C1507" s="3" t="str">
        <f t="shared" si="214"/>
        <v>net sales</v>
      </c>
      <c r="D1507" s="49">
        <v>12.49</v>
      </c>
      <c r="E1507">
        <f t="shared" si="215"/>
        <v>2024</v>
      </c>
      <c r="F1507">
        <f t="shared" si="216"/>
        <v>27</v>
      </c>
      <c r="G1507">
        <f t="shared" si="217"/>
        <v>7</v>
      </c>
      <c r="H1507" s="4" t="str">
        <f t="shared" si="218"/>
        <v>product 3</v>
      </c>
      <c r="I1507" s="5">
        <v>200</v>
      </c>
      <c r="J1507" s="5">
        <v>2498</v>
      </c>
    </row>
    <row r="1508" spans="1:10" ht="13.2" x14ac:dyDescent="0.25">
      <c r="A1508" s="3">
        <v>45501</v>
      </c>
      <c r="B1508" s="4" t="s">
        <v>7</v>
      </c>
      <c r="C1508" s="3" t="str">
        <f t="shared" si="214"/>
        <v>cogs</v>
      </c>
      <c r="D1508" s="49">
        <v>5.99</v>
      </c>
      <c r="E1508">
        <f t="shared" si="215"/>
        <v>2024</v>
      </c>
      <c r="F1508">
        <f t="shared" si="216"/>
        <v>28</v>
      </c>
      <c r="G1508">
        <f t="shared" si="217"/>
        <v>7</v>
      </c>
      <c r="H1508" s="4" t="str">
        <f t="shared" si="218"/>
        <v>product 1</v>
      </c>
      <c r="I1508" s="5">
        <v>90</v>
      </c>
      <c r="J1508" s="5">
        <v>539.1</v>
      </c>
    </row>
    <row r="1509" spans="1:10" ht="13.2" x14ac:dyDescent="0.25">
      <c r="A1509" s="3">
        <v>45501</v>
      </c>
      <c r="B1509" s="4" t="s">
        <v>8</v>
      </c>
      <c r="C1509" s="3" t="str">
        <f t="shared" si="214"/>
        <v>cogs</v>
      </c>
      <c r="D1509" s="49">
        <v>16.989999999999998</v>
      </c>
      <c r="E1509">
        <f t="shared" si="215"/>
        <v>2024</v>
      </c>
      <c r="F1509">
        <f t="shared" si="216"/>
        <v>28</v>
      </c>
      <c r="G1509">
        <f t="shared" si="217"/>
        <v>7</v>
      </c>
      <c r="H1509" s="4" t="str">
        <f t="shared" si="218"/>
        <v>product 2</v>
      </c>
      <c r="I1509" s="5">
        <v>4</v>
      </c>
      <c r="J1509" s="5">
        <v>67.959999999999994</v>
      </c>
    </row>
    <row r="1510" spans="1:10" ht="13.2" x14ac:dyDescent="0.25">
      <c r="A1510" s="3">
        <v>45501</v>
      </c>
      <c r="B1510" s="4" t="s">
        <v>9</v>
      </c>
      <c r="C1510" s="3" t="str">
        <f t="shared" si="214"/>
        <v>cogs</v>
      </c>
      <c r="D1510" s="49">
        <v>8.49</v>
      </c>
      <c r="E1510">
        <f t="shared" si="215"/>
        <v>2024</v>
      </c>
      <c r="F1510">
        <f t="shared" si="216"/>
        <v>28</v>
      </c>
      <c r="G1510">
        <f t="shared" si="217"/>
        <v>7</v>
      </c>
      <c r="H1510" s="4" t="str">
        <f t="shared" si="218"/>
        <v>product 3</v>
      </c>
      <c r="I1510" s="5">
        <v>76</v>
      </c>
      <c r="J1510" s="5">
        <v>645.24</v>
      </c>
    </row>
    <row r="1511" spans="1:10" ht="13.2" x14ac:dyDescent="0.25">
      <c r="A1511" s="3">
        <v>45501</v>
      </c>
      <c r="B1511" s="4" t="s">
        <v>10</v>
      </c>
      <c r="C1511" s="3" t="str">
        <f t="shared" si="214"/>
        <v>marketing</v>
      </c>
      <c r="D1511" s="50" t="s">
        <v>6</v>
      </c>
      <c r="E1511">
        <f t="shared" si="215"/>
        <v>2024</v>
      </c>
      <c r="F1511">
        <f t="shared" si="216"/>
        <v>28</v>
      </c>
      <c r="G1511">
        <f t="shared" si="217"/>
        <v>7</v>
      </c>
      <c r="H1511" s="4" t="str">
        <f t="shared" si="218"/>
        <v>N/A</v>
      </c>
      <c r="I1511" s="4" t="s">
        <v>6</v>
      </c>
      <c r="J1511" s="5">
        <v>99.9</v>
      </c>
    </row>
    <row r="1512" spans="1:10" ht="13.2" x14ac:dyDescent="0.25">
      <c r="A1512" s="3">
        <v>45501</v>
      </c>
      <c r="B1512" s="4" t="s">
        <v>11</v>
      </c>
      <c r="C1512" s="3" t="str">
        <f t="shared" si="214"/>
        <v>net sales</v>
      </c>
      <c r="D1512" s="49">
        <v>9.99</v>
      </c>
      <c r="E1512">
        <f t="shared" si="215"/>
        <v>2024</v>
      </c>
      <c r="F1512">
        <f t="shared" si="216"/>
        <v>28</v>
      </c>
      <c r="G1512">
        <f t="shared" si="217"/>
        <v>7</v>
      </c>
      <c r="H1512" s="4" t="str">
        <f t="shared" si="218"/>
        <v>product 1</v>
      </c>
      <c r="I1512" s="5">
        <v>90</v>
      </c>
      <c r="J1512" s="5">
        <v>899.1</v>
      </c>
    </row>
    <row r="1513" spans="1:10" ht="13.2" x14ac:dyDescent="0.25">
      <c r="A1513" s="3">
        <v>45501</v>
      </c>
      <c r="B1513" s="4" t="s">
        <v>12</v>
      </c>
      <c r="C1513" s="3" t="str">
        <f t="shared" si="214"/>
        <v>net sales</v>
      </c>
      <c r="D1513" s="49">
        <v>24.99</v>
      </c>
      <c r="E1513">
        <f t="shared" si="215"/>
        <v>2024</v>
      </c>
      <c r="F1513">
        <f t="shared" si="216"/>
        <v>28</v>
      </c>
      <c r="G1513">
        <f t="shared" si="217"/>
        <v>7</v>
      </c>
      <c r="H1513" s="4" t="str">
        <f t="shared" si="218"/>
        <v>product 2</v>
      </c>
      <c r="I1513" s="5">
        <v>4</v>
      </c>
      <c r="J1513" s="5">
        <v>99.96</v>
      </c>
    </row>
    <row r="1514" spans="1:10" ht="13.2" x14ac:dyDescent="0.25">
      <c r="A1514" s="3">
        <v>45501</v>
      </c>
      <c r="B1514" s="4" t="s">
        <v>13</v>
      </c>
      <c r="C1514" s="3" t="str">
        <f t="shared" si="214"/>
        <v>net sales</v>
      </c>
      <c r="D1514" s="49">
        <v>12.49</v>
      </c>
      <c r="E1514">
        <f t="shared" si="215"/>
        <v>2024</v>
      </c>
      <c r="F1514">
        <f t="shared" si="216"/>
        <v>28</v>
      </c>
      <c r="G1514">
        <f t="shared" si="217"/>
        <v>7</v>
      </c>
      <c r="H1514" s="4" t="str">
        <f t="shared" si="218"/>
        <v>product 3</v>
      </c>
      <c r="I1514" s="5">
        <v>76</v>
      </c>
      <c r="J1514" s="5">
        <v>949.24</v>
      </c>
    </row>
    <row r="1515" spans="1:10" ht="13.2" x14ac:dyDescent="0.25">
      <c r="A1515" s="3">
        <v>45502</v>
      </c>
      <c r="B1515" s="4" t="s">
        <v>7</v>
      </c>
      <c r="C1515" s="3" t="str">
        <f t="shared" si="214"/>
        <v>cogs</v>
      </c>
      <c r="D1515" s="49">
        <v>5.99</v>
      </c>
      <c r="E1515">
        <f t="shared" si="215"/>
        <v>2024</v>
      </c>
      <c r="F1515">
        <f t="shared" si="216"/>
        <v>29</v>
      </c>
      <c r="G1515">
        <f t="shared" si="217"/>
        <v>7</v>
      </c>
      <c r="H1515" s="4" t="str">
        <f t="shared" si="218"/>
        <v>product 1</v>
      </c>
      <c r="I1515" s="5">
        <v>71</v>
      </c>
      <c r="J1515" s="5">
        <v>425.29</v>
      </c>
    </row>
    <row r="1516" spans="1:10" ht="13.2" x14ac:dyDescent="0.25">
      <c r="A1516" s="3">
        <v>45502</v>
      </c>
      <c r="B1516" s="4" t="s">
        <v>8</v>
      </c>
      <c r="C1516" s="3" t="str">
        <f t="shared" si="214"/>
        <v>cogs</v>
      </c>
      <c r="D1516" s="49">
        <v>16.989999999999998</v>
      </c>
      <c r="E1516">
        <f t="shared" si="215"/>
        <v>2024</v>
      </c>
      <c r="F1516">
        <f t="shared" si="216"/>
        <v>29</v>
      </c>
      <c r="G1516">
        <f t="shared" si="217"/>
        <v>7</v>
      </c>
      <c r="H1516" s="4" t="str">
        <f t="shared" si="218"/>
        <v>product 2</v>
      </c>
      <c r="I1516" s="5">
        <v>0</v>
      </c>
      <c r="J1516" s="4">
        <v>0</v>
      </c>
    </row>
    <row r="1517" spans="1:10" ht="13.2" x14ac:dyDescent="0.25">
      <c r="A1517" s="3">
        <v>45502</v>
      </c>
      <c r="B1517" s="4" t="s">
        <v>9</v>
      </c>
      <c r="C1517" s="3" t="str">
        <f t="shared" si="214"/>
        <v>cogs</v>
      </c>
      <c r="D1517" s="49">
        <v>8.49</v>
      </c>
      <c r="E1517">
        <f t="shared" si="215"/>
        <v>2024</v>
      </c>
      <c r="F1517">
        <f t="shared" si="216"/>
        <v>29</v>
      </c>
      <c r="G1517">
        <f t="shared" si="217"/>
        <v>7</v>
      </c>
      <c r="H1517" s="4" t="str">
        <f t="shared" si="218"/>
        <v>product 3</v>
      </c>
      <c r="I1517" s="5">
        <v>205</v>
      </c>
      <c r="J1517" s="5">
        <v>1740.45</v>
      </c>
    </row>
    <row r="1518" spans="1:10" ht="13.2" x14ac:dyDescent="0.25">
      <c r="A1518" s="3">
        <v>45502</v>
      </c>
      <c r="B1518" s="4" t="s">
        <v>10</v>
      </c>
      <c r="C1518" s="3" t="str">
        <f t="shared" si="214"/>
        <v>marketing</v>
      </c>
      <c r="D1518" s="50" t="s">
        <v>6</v>
      </c>
      <c r="E1518">
        <f t="shared" si="215"/>
        <v>2024</v>
      </c>
      <c r="F1518">
        <f t="shared" si="216"/>
        <v>29</v>
      </c>
      <c r="G1518">
        <f t="shared" si="217"/>
        <v>7</v>
      </c>
      <c r="H1518" s="4" t="str">
        <f t="shared" si="218"/>
        <v>N/A</v>
      </c>
      <c r="I1518" s="4" t="s">
        <v>6</v>
      </c>
      <c r="J1518" s="5">
        <v>99.93</v>
      </c>
    </row>
    <row r="1519" spans="1:10" ht="13.2" x14ac:dyDescent="0.25">
      <c r="A1519" s="3">
        <v>45502</v>
      </c>
      <c r="B1519" s="4" t="s">
        <v>11</v>
      </c>
      <c r="C1519" s="3" t="str">
        <f t="shared" si="214"/>
        <v>net sales</v>
      </c>
      <c r="D1519" s="49">
        <v>9.99</v>
      </c>
      <c r="E1519">
        <f t="shared" si="215"/>
        <v>2024</v>
      </c>
      <c r="F1519">
        <f t="shared" si="216"/>
        <v>29</v>
      </c>
      <c r="G1519">
        <f t="shared" si="217"/>
        <v>7</v>
      </c>
      <c r="H1519" s="4" t="str">
        <f t="shared" si="218"/>
        <v>product 1</v>
      </c>
      <c r="I1519" s="5">
        <v>71</v>
      </c>
      <c r="J1519" s="5">
        <v>709.29</v>
      </c>
    </row>
    <row r="1520" spans="1:10" ht="13.2" x14ac:dyDescent="0.25">
      <c r="A1520" s="3">
        <v>45502</v>
      </c>
      <c r="B1520" s="4" t="s">
        <v>12</v>
      </c>
      <c r="C1520" s="3" t="str">
        <f t="shared" si="214"/>
        <v>net sales</v>
      </c>
      <c r="D1520" s="49">
        <v>24.99</v>
      </c>
      <c r="E1520">
        <f t="shared" si="215"/>
        <v>2024</v>
      </c>
      <c r="F1520">
        <f t="shared" si="216"/>
        <v>29</v>
      </c>
      <c r="G1520">
        <f t="shared" si="217"/>
        <v>7</v>
      </c>
      <c r="H1520" s="4" t="str">
        <f t="shared" si="218"/>
        <v>product 2</v>
      </c>
      <c r="I1520" s="5">
        <v>0</v>
      </c>
      <c r="J1520" s="4">
        <v>0</v>
      </c>
    </row>
    <row r="1521" spans="1:10" ht="13.2" x14ac:dyDescent="0.25">
      <c r="A1521" s="3">
        <v>45502</v>
      </c>
      <c r="B1521" s="4" t="s">
        <v>13</v>
      </c>
      <c r="C1521" s="3" t="str">
        <f t="shared" si="214"/>
        <v>net sales</v>
      </c>
      <c r="D1521" s="49">
        <v>12.49</v>
      </c>
      <c r="E1521">
        <f t="shared" si="215"/>
        <v>2024</v>
      </c>
      <c r="F1521">
        <f t="shared" si="216"/>
        <v>29</v>
      </c>
      <c r="G1521">
        <f t="shared" si="217"/>
        <v>7</v>
      </c>
      <c r="H1521" s="4" t="str">
        <f t="shared" si="218"/>
        <v>product 3</v>
      </c>
      <c r="I1521" s="5">
        <v>205</v>
      </c>
      <c r="J1521" s="5">
        <v>2560.4499999999998</v>
      </c>
    </row>
    <row r="1522" spans="1:10" ht="13.2" x14ac:dyDescent="0.25">
      <c r="A1522" s="3">
        <v>45503</v>
      </c>
      <c r="B1522" s="4" t="s">
        <v>7</v>
      </c>
      <c r="C1522" s="3" t="str">
        <f t="shared" si="214"/>
        <v>cogs</v>
      </c>
      <c r="D1522" s="49">
        <v>5.99</v>
      </c>
      <c r="E1522">
        <f t="shared" si="215"/>
        <v>2024</v>
      </c>
      <c r="F1522">
        <f t="shared" si="216"/>
        <v>30</v>
      </c>
      <c r="G1522">
        <f t="shared" si="217"/>
        <v>7</v>
      </c>
      <c r="H1522" s="4" t="str">
        <f t="shared" si="218"/>
        <v>product 1</v>
      </c>
      <c r="I1522" s="5">
        <v>36</v>
      </c>
      <c r="J1522" s="5">
        <v>215.64000000000001</v>
      </c>
    </row>
    <row r="1523" spans="1:10" ht="13.2" x14ac:dyDescent="0.25">
      <c r="A1523" s="3">
        <v>45503</v>
      </c>
      <c r="B1523" s="4" t="s">
        <v>8</v>
      </c>
      <c r="C1523" s="3" t="str">
        <f t="shared" si="214"/>
        <v>cogs</v>
      </c>
      <c r="D1523" s="49">
        <v>16.989999999999998</v>
      </c>
      <c r="E1523">
        <f t="shared" si="215"/>
        <v>2024</v>
      </c>
      <c r="F1523">
        <f t="shared" si="216"/>
        <v>30</v>
      </c>
      <c r="G1523">
        <f t="shared" si="217"/>
        <v>7</v>
      </c>
      <c r="H1523" s="4" t="str">
        <f t="shared" si="218"/>
        <v>product 2</v>
      </c>
      <c r="I1523" s="5">
        <v>1</v>
      </c>
      <c r="J1523" s="5">
        <v>16.989999999999998</v>
      </c>
    </row>
    <row r="1524" spans="1:10" ht="13.2" x14ac:dyDescent="0.25">
      <c r="A1524" s="3">
        <v>45503</v>
      </c>
      <c r="B1524" s="4" t="s">
        <v>9</v>
      </c>
      <c r="C1524" s="3" t="str">
        <f t="shared" si="214"/>
        <v>cogs</v>
      </c>
      <c r="D1524" s="49">
        <v>8.49</v>
      </c>
      <c r="E1524">
        <f t="shared" si="215"/>
        <v>2024</v>
      </c>
      <c r="F1524">
        <f t="shared" si="216"/>
        <v>30</v>
      </c>
      <c r="G1524">
        <f t="shared" si="217"/>
        <v>7</v>
      </c>
      <c r="H1524" s="4" t="str">
        <f t="shared" si="218"/>
        <v>product 3</v>
      </c>
      <c r="I1524" s="5">
        <v>80</v>
      </c>
      <c r="J1524" s="5">
        <v>679.2</v>
      </c>
    </row>
    <row r="1525" spans="1:10" ht="13.2" x14ac:dyDescent="0.25">
      <c r="A1525" s="3">
        <v>45503</v>
      </c>
      <c r="B1525" s="4" t="s">
        <v>10</v>
      </c>
      <c r="C1525" s="3" t="str">
        <f t="shared" si="214"/>
        <v>marketing</v>
      </c>
      <c r="D1525" s="50" t="s">
        <v>6</v>
      </c>
      <c r="E1525">
        <f t="shared" si="215"/>
        <v>2024</v>
      </c>
      <c r="F1525">
        <f t="shared" si="216"/>
        <v>30</v>
      </c>
      <c r="G1525">
        <f t="shared" si="217"/>
        <v>7</v>
      </c>
      <c r="H1525" s="4" t="str">
        <f t="shared" si="218"/>
        <v>N/A</v>
      </c>
      <c r="I1525" s="4" t="s">
        <v>6</v>
      </c>
      <c r="J1525" s="5">
        <v>100.03</v>
      </c>
    </row>
    <row r="1526" spans="1:10" ht="13.2" x14ac:dyDescent="0.25">
      <c r="A1526" s="3">
        <v>45503</v>
      </c>
      <c r="B1526" s="4" t="s">
        <v>11</v>
      </c>
      <c r="C1526" s="3" t="str">
        <f t="shared" si="214"/>
        <v>net sales</v>
      </c>
      <c r="D1526" s="49">
        <v>9.99</v>
      </c>
      <c r="E1526">
        <f t="shared" si="215"/>
        <v>2024</v>
      </c>
      <c r="F1526">
        <f t="shared" si="216"/>
        <v>30</v>
      </c>
      <c r="G1526">
        <f t="shared" si="217"/>
        <v>7</v>
      </c>
      <c r="H1526" s="4" t="str">
        <f t="shared" si="218"/>
        <v>product 1</v>
      </c>
      <c r="I1526" s="5">
        <v>36</v>
      </c>
      <c r="J1526" s="5">
        <v>359.64</v>
      </c>
    </row>
    <row r="1527" spans="1:10" ht="13.2" x14ac:dyDescent="0.25">
      <c r="A1527" s="3">
        <v>45503</v>
      </c>
      <c r="B1527" s="4" t="s">
        <v>12</v>
      </c>
      <c r="C1527" s="3" t="str">
        <f t="shared" si="214"/>
        <v>net sales</v>
      </c>
      <c r="D1527" s="49">
        <v>24.99</v>
      </c>
      <c r="E1527">
        <f t="shared" si="215"/>
        <v>2024</v>
      </c>
      <c r="F1527">
        <f t="shared" si="216"/>
        <v>30</v>
      </c>
      <c r="G1527">
        <f t="shared" si="217"/>
        <v>7</v>
      </c>
      <c r="H1527" s="4" t="str">
        <f t="shared" si="218"/>
        <v>product 2</v>
      </c>
      <c r="I1527" s="5">
        <v>1</v>
      </c>
      <c r="J1527" s="5">
        <v>24.99</v>
      </c>
    </row>
    <row r="1528" spans="1:10" ht="13.2" x14ac:dyDescent="0.25">
      <c r="A1528" s="3">
        <v>45503</v>
      </c>
      <c r="B1528" s="4" t="s">
        <v>13</v>
      </c>
      <c r="C1528" s="3" t="str">
        <f t="shared" si="214"/>
        <v>net sales</v>
      </c>
      <c r="D1528" s="49">
        <v>12.49</v>
      </c>
      <c r="E1528">
        <f t="shared" si="215"/>
        <v>2024</v>
      </c>
      <c r="F1528">
        <f t="shared" si="216"/>
        <v>30</v>
      </c>
      <c r="G1528">
        <f t="shared" si="217"/>
        <v>7</v>
      </c>
      <c r="H1528" s="4" t="str">
        <f t="shared" si="218"/>
        <v>product 3</v>
      </c>
      <c r="I1528" s="5">
        <v>80</v>
      </c>
      <c r="J1528" s="5">
        <v>999.2</v>
      </c>
    </row>
    <row r="1529" spans="1:10" ht="13.2" x14ac:dyDescent="0.25">
      <c r="A1529" s="3">
        <v>45504</v>
      </c>
      <c r="B1529" s="4" t="s">
        <v>7</v>
      </c>
      <c r="C1529" s="3" t="str">
        <f t="shared" si="214"/>
        <v>cogs</v>
      </c>
      <c r="D1529" s="49">
        <v>5.99</v>
      </c>
      <c r="E1529">
        <f t="shared" si="215"/>
        <v>2024</v>
      </c>
      <c r="F1529">
        <f t="shared" si="216"/>
        <v>31</v>
      </c>
      <c r="G1529">
        <f t="shared" si="217"/>
        <v>7</v>
      </c>
      <c r="H1529" s="4" t="str">
        <f t="shared" si="218"/>
        <v>product 1</v>
      </c>
      <c r="I1529" s="5">
        <v>66</v>
      </c>
      <c r="J1529" s="5">
        <v>395.34000000000003</v>
      </c>
    </row>
    <row r="1530" spans="1:10" ht="13.2" x14ac:dyDescent="0.25">
      <c r="A1530" s="3">
        <v>45504</v>
      </c>
      <c r="B1530" s="4" t="s">
        <v>8</v>
      </c>
      <c r="C1530" s="3" t="str">
        <f t="shared" si="214"/>
        <v>cogs</v>
      </c>
      <c r="D1530" s="49">
        <v>16.989999999999998</v>
      </c>
      <c r="E1530">
        <f t="shared" si="215"/>
        <v>2024</v>
      </c>
      <c r="F1530">
        <f t="shared" si="216"/>
        <v>31</v>
      </c>
      <c r="G1530">
        <f t="shared" si="217"/>
        <v>7</v>
      </c>
      <c r="H1530" s="4" t="str">
        <f t="shared" si="218"/>
        <v>product 2</v>
      </c>
      <c r="I1530" s="5">
        <v>6</v>
      </c>
      <c r="J1530" s="5">
        <v>101.94</v>
      </c>
    </row>
    <row r="1531" spans="1:10" ht="13.2" x14ac:dyDescent="0.25">
      <c r="A1531" s="3">
        <v>45504</v>
      </c>
      <c r="B1531" s="4" t="s">
        <v>9</v>
      </c>
      <c r="C1531" s="3" t="str">
        <f t="shared" si="214"/>
        <v>cogs</v>
      </c>
      <c r="D1531" s="49">
        <v>8.49</v>
      </c>
      <c r="E1531">
        <f t="shared" si="215"/>
        <v>2024</v>
      </c>
      <c r="F1531">
        <f t="shared" si="216"/>
        <v>31</v>
      </c>
      <c r="G1531">
        <f t="shared" si="217"/>
        <v>7</v>
      </c>
      <c r="H1531" s="4" t="str">
        <f t="shared" si="218"/>
        <v>product 3</v>
      </c>
      <c r="I1531" s="5">
        <v>1</v>
      </c>
      <c r="J1531" s="5">
        <v>8.49</v>
      </c>
    </row>
    <row r="1532" spans="1:10" ht="13.2" x14ac:dyDescent="0.25">
      <c r="A1532" s="3">
        <v>45504</v>
      </c>
      <c r="B1532" s="4" t="s">
        <v>10</v>
      </c>
      <c r="C1532" s="3" t="str">
        <f t="shared" si="214"/>
        <v>marketing</v>
      </c>
      <c r="D1532" s="50" t="s">
        <v>6</v>
      </c>
      <c r="E1532">
        <f t="shared" si="215"/>
        <v>2024</v>
      </c>
      <c r="F1532">
        <f t="shared" si="216"/>
        <v>31</v>
      </c>
      <c r="G1532">
        <f t="shared" si="217"/>
        <v>7</v>
      </c>
      <c r="H1532" s="4" t="str">
        <f t="shared" si="218"/>
        <v>N/A</v>
      </c>
      <c r="I1532" s="4" t="s">
        <v>6</v>
      </c>
      <c r="J1532" s="5">
        <v>99.95</v>
      </c>
    </row>
    <row r="1533" spans="1:10" ht="13.2" x14ac:dyDescent="0.25">
      <c r="A1533" s="3">
        <v>45504</v>
      </c>
      <c r="B1533" s="4" t="s">
        <v>11</v>
      </c>
      <c r="C1533" s="3" t="str">
        <f t="shared" si="214"/>
        <v>net sales</v>
      </c>
      <c r="D1533" s="49">
        <v>9.99</v>
      </c>
      <c r="E1533">
        <f t="shared" si="215"/>
        <v>2024</v>
      </c>
      <c r="F1533">
        <f t="shared" si="216"/>
        <v>31</v>
      </c>
      <c r="G1533">
        <f t="shared" si="217"/>
        <v>7</v>
      </c>
      <c r="H1533" s="4" t="str">
        <f t="shared" si="218"/>
        <v>product 1</v>
      </c>
      <c r="I1533" s="5">
        <v>66</v>
      </c>
      <c r="J1533" s="5">
        <v>659.34</v>
      </c>
    </row>
    <row r="1534" spans="1:10" ht="13.2" x14ac:dyDescent="0.25">
      <c r="A1534" s="3">
        <v>45504</v>
      </c>
      <c r="B1534" s="4" t="s">
        <v>12</v>
      </c>
      <c r="C1534" s="3" t="str">
        <f t="shared" si="214"/>
        <v>net sales</v>
      </c>
      <c r="D1534" s="49">
        <v>24.99</v>
      </c>
      <c r="E1534">
        <f t="shared" si="215"/>
        <v>2024</v>
      </c>
      <c r="F1534">
        <f t="shared" si="216"/>
        <v>31</v>
      </c>
      <c r="G1534">
        <f t="shared" si="217"/>
        <v>7</v>
      </c>
      <c r="H1534" s="4" t="str">
        <f t="shared" si="218"/>
        <v>product 2</v>
      </c>
      <c r="I1534" s="5">
        <v>6</v>
      </c>
      <c r="J1534" s="5">
        <v>149.94</v>
      </c>
    </row>
    <row r="1535" spans="1:10" ht="13.2" x14ac:dyDescent="0.25">
      <c r="A1535" s="3">
        <v>45504</v>
      </c>
      <c r="B1535" s="4" t="s">
        <v>13</v>
      </c>
      <c r="C1535" s="3" t="str">
        <f t="shared" si="214"/>
        <v>net sales</v>
      </c>
      <c r="D1535" s="49">
        <v>12.49</v>
      </c>
      <c r="E1535">
        <f t="shared" si="215"/>
        <v>2024</v>
      </c>
      <c r="F1535">
        <f t="shared" si="216"/>
        <v>31</v>
      </c>
      <c r="G1535">
        <f t="shared" si="217"/>
        <v>7</v>
      </c>
      <c r="H1535" s="4" t="str">
        <f t="shared" si="218"/>
        <v>product 3</v>
      </c>
      <c r="I1535" s="5">
        <v>1</v>
      </c>
      <c r="J1535" s="5">
        <v>12.49</v>
      </c>
    </row>
    <row r="1536" spans="1:10" ht="13.2" x14ac:dyDescent="0.25">
      <c r="A1536" s="3">
        <v>45505</v>
      </c>
      <c r="B1536" s="4" t="s">
        <v>5</v>
      </c>
      <c r="C1536" s="3" t="str">
        <f t="shared" si="214"/>
        <v>amortization</v>
      </c>
      <c r="D1536" s="50" t="s">
        <v>6</v>
      </c>
      <c r="E1536">
        <f t="shared" si="215"/>
        <v>2024</v>
      </c>
      <c r="F1536">
        <f t="shared" si="216"/>
        <v>1</v>
      </c>
      <c r="G1536">
        <f t="shared" si="217"/>
        <v>8</v>
      </c>
      <c r="H1536" s="4" t="str">
        <f t="shared" si="218"/>
        <v>N/A</v>
      </c>
      <c r="I1536" s="4" t="s">
        <v>6</v>
      </c>
      <c r="J1536" s="5">
        <v>50</v>
      </c>
    </row>
    <row r="1537" spans="1:10" ht="13.2" x14ac:dyDescent="0.25">
      <c r="A1537" s="3">
        <v>45505</v>
      </c>
      <c r="B1537" s="4" t="s">
        <v>7</v>
      </c>
      <c r="C1537" s="3" t="str">
        <f t="shared" si="214"/>
        <v>cogs</v>
      </c>
      <c r="D1537" s="49">
        <v>5.99</v>
      </c>
      <c r="E1537">
        <f t="shared" si="215"/>
        <v>2024</v>
      </c>
      <c r="F1537">
        <f t="shared" si="216"/>
        <v>1</v>
      </c>
      <c r="G1537">
        <f t="shared" si="217"/>
        <v>8</v>
      </c>
      <c r="H1537" s="4" t="str">
        <f t="shared" si="218"/>
        <v>product 1</v>
      </c>
      <c r="I1537" s="5">
        <v>59</v>
      </c>
      <c r="J1537" s="5">
        <v>353.41</v>
      </c>
    </row>
    <row r="1538" spans="1:10" ht="13.2" x14ac:dyDescent="0.25">
      <c r="A1538" s="3">
        <v>45505</v>
      </c>
      <c r="B1538" s="4" t="s">
        <v>8</v>
      </c>
      <c r="C1538" s="3" t="str">
        <f t="shared" ref="C1538:C1601" si="219">IFERROR(LEFT(B1538, FIND(":", B1538) -1),B1538)</f>
        <v>cogs</v>
      </c>
      <c r="D1538" s="49">
        <v>16.989999999999998</v>
      </c>
      <c r="E1538">
        <f t="shared" ref="E1538:E1601" si="220">YEAR(A1538)</f>
        <v>2024</v>
      </c>
      <c r="F1538">
        <f t="shared" ref="F1538:F1601" si="221">DAY(A1538)</f>
        <v>1</v>
      </c>
      <c r="G1538">
        <f t="shared" ref="G1538:G1601" si="222">MONTH(A1538)</f>
        <v>8</v>
      </c>
      <c r="H1538" s="4" t="str">
        <f t="shared" si="218"/>
        <v>product 2</v>
      </c>
      <c r="I1538" s="5">
        <v>4</v>
      </c>
      <c r="J1538" s="5">
        <v>67.959999999999994</v>
      </c>
    </row>
    <row r="1539" spans="1:10" ht="13.2" x14ac:dyDescent="0.25">
      <c r="A1539" s="3">
        <v>45505</v>
      </c>
      <c r="B1539" s="4" t="s">
        <v>9</v>
      </c>
      <c r="C1539" s="3" t="str">
        <f t="shared" si="219"/>
        <v>cogs</v>
      </c>
      <c r="D1539" s="49">
        <v>8.49</v>
      </c>
      <c r="E1539">
        <f t="shared" si="220"/>
        <v>2024</v>
      </c>
      <c r="F1539">
        <f t="shared" si="221"/>
        <v>1</v>
      </c>
      <c r="G1539">
        <f t="shared" si="222"/>
        <v>8</v>
      </c>
      <c r="H1539" s="4" t="str">
        <f t="shared" ref="H1539:H1602" si="223">IFERROR(RIGHT(B1539, LEN(B1539) - FIND(":", B1539)),"N/A")</f>
        <v>product 3</v>
      </c>
      <c r="I1539" s="5">
        <v>138</v>
      </c>
      <c r="J1539" s="5">
        <v>1171.6200000000001</v>
      </c>
    </row>
    <row r="1540" spans="1:10" ht="13.2" x14ac:dyDescent="0.25">
      <c r="A1540" s="3">
        <v>45505</v>
      </c>
      <c r="B1540" s="4" t="s">
        <v>10</v>
      </c>
      <c r="C1540" s="3" t="str">
        <f t="shared" si="219"/>
        <v>marketing</v>
      </c>
      <c r="D1540" s="50" t="s">
        <v>6</v>
      </c>
      <c r="E1540">
        <f t="shared" si="220"/>
        <v>2024</v>
      </c>
      <c r="F1540">
        <f t="shared" si="221"/>
        <v>1</v>
      </c>
      <c r="G1540">
        <f t="shared" si="222"/>
        <v>8</v>
      </c>
      <c r="H1540" s="4" t="str">
        <f t="shared" si="223"/>
        <v>N/A</v>
      </c>
      <c r="I1540" s="4" t="s">
        <v>6</v>
      </c>
      <c r="J1540" s="5">
        <v>100.07000000000001</v>
      </c>
    </row>
    <row r="1541" spans="1:10" ht="13.2" x14ac:dyDescent="0.25">
      <c r="A1541" s="3">
        <v>45505</v>
      </c>
      <c r="B1541" s="4" t="s">
        <v>11</v>
      </c>
      <c r="C1541" s="3" t="str">
        <f t="shared" si="219"/>
        <v>net sales</v>
      </c>
      <c r="D1541" s="49">
        <v>9.99</v>
      </c>
      <c r="E1541">
        <f t="shared" si="220"/>
        <v>2024</v>
      </c>
      <c r="F1541">
        <f t="shared" si="221"/>
        <v>1</v>
      </c>
      <c r="G1541">
        <f t="shared" si="222"/>
        <v>8</v>
      </c>
      <c r="H1541" s="4" t="str">
        <f t="shared" si="223"/>
        <v>product 1</v>
      </c>
      <c r="I1541" s="5">
        <v>59</v>
      </c>
      <c r="J1541" s="5">
        <v>589.41</v>
      </c>
    </row>
    <row r="1542" spans="1:10" ht="13.2" x14ac:dyDescent="0.25">
      <c r="A1542" s="3">
        <v>45505</v>
      </c>
      <c r="B1542" s="4" t="s">
        <v>12</v>
      </c>
      <c r="C1542" s="3" t="str">
        <f t="shared" si="219"/>
        <v>net sales</v>
      </c>
      <c r="D1542" s="49">
        <v>24.99</v>
      </c>
      <c r="E1542">
        <f t="shared" si="220"/>
        <v>2024</v>
      </c>
      <c r="F1542">
        <f t="shared" si="221"/>
        <v>1</v>
      </c>
      <c r="G1542">
        <f t="shared" si="222"/>
        <v>8</v>
      </c>
      <c r="H1542" s="4" t="str">
        <f t="shared" si="223"/>
        <v>product 2</v>
      </c>
      <c r="I1542" s="5">
        <v>4</v>
      </c>
      <c r="J1542" s="5">
        <v>99.96</v>
      </c>
    </row>
    <row r="1543" spans="1:10" ht="13.2" x14ac:dyDescent="0.25">
      <c r="A1543" s="3">
        <v>45505</v>
      </c>
      <c r="B1543" s="4" t="s">
        <v>13</v>
      </c>
      <c r="C1543" s="3" t="str">
        <f t="shared" si="219"/>
        <v>net sales</v>
      </c>
      <c r="D1543" s="49">
        <v>12.49</v>
      </c>
      <c r="E1543">
        <f t="shared" si="220"/>
        <v>2024</v>
      </c>
      <c r="F1543">
        <f t="shared" si="221"/>
        <v>1</v>
      </c>
      <c r="G1543">
        <f t="shared" si="222"/>
        <v>8</v>
      </c>
      <c r="H1543" s="4" t="str">
        <f t="shared" si="223"/>
        <v>product 3</v>
      </c>
      <c r="I1543" s="5">
        <v>138</v>
      </c>
      <c r="J1543" s="5">
        <v>1723.6200000000001</v>
      </c>
    </row>
    <row r="1544" spans="1:10" ht="13.2" x14ac:dyDescent="0.25">
      <c r="A1544" s="3">
        <v>45505</v>
      </c>
      <c r="B1544" s="4" t="s">
        <v>14</v>
      </c>
      <c r="C1544" s="3" t="str">
        <f t="shared" si="219"/>
        <v>overhead</v>
      </c>
      <c r="D1544" s="50" t="s">
        <v>6</v>
      </c>
      <c r="E1544">
        <f t="shared" si="220"/>
        <v>2024</v>
      </c>
      <c r="F1544">
        <f t="shared" si="221"/>
        <v>1</v>
      </c>
      <c r="G1544">
        <f t="shared" si="222"/>
        <v>8</v>
      </c>
      <c r="H1544" s="4" t="str">
        <f t="shared" si="223"/>
        <v>N/A</v>
      </c>
      <c r="I1544" s="4" t="s">
        <v>6</v>
      </c>
      <c r="J1544" s="5">
        <v>2000</v>
      </c>
    </row>
    <row r="1545" spans="1:10" ht="13.2" x14ac:dyDescent="0.25">
      <c r="A1545" s="3">
        <v>45506</v>
      </c>
      <c r="B1545" s="4" t="s">
        <v>7</v>
      </c>
      <c r="C1545" s="3" t="str">
        <f t="shared" si="219"/>
        <v>cogs</v>
      </c>
      <c r="D1545" s="49">
        <v>5.99</v>
      </c>
      <c r="E1545">
        <f t="shared" si="220"/>
        <v>2024</v>
      </c>
      <c r="F1545">
        <f t="shared" si="221"/>
        <v>2</v>
      </c>
      <c r="G1545">
        <f t="shared" si="222"/>
        <v>8</v>
      </c>
      <c r="H1545" s="4" t="str">
        <f t="shared" si="223"/>
        <v>product 1</v>
      </c>
      <c r="I1545" s="5">
        <v>2</v>
      </c>
      <c r="J1545" s="5">
        <v>11.98</v>
      </c>
    </row>
    <row r="1546" spans="1:10" ht="13.2" x14ac:dyDescent="0.25">
      <c r="A1546" s="3">
        <v>45506</v>
      </c>
      <c r="B1546" s="4" t="s">
        <v>8</v>
      </c>
      <c r="C1546" s="3" t="str">
        <f t="shared" si="219"/>
        <v>cogs</v>
      </c>
      <c r="D1546" s="49">
        <v>16.989999999999998</v>
      </c>
      <c r="E1546">
        <f t="shared" si="220"/>
        <v>2024</v>
      </c>
      <c r="F1546">
        <f t="shared" si="221"/>
        <v>2</v>
      </c>
      <c r="G1546">
        <f t="shared" si="222"/>
        <v>8</v>
      </c>
      <c r="H1546" s="4" t="str">
        <f t="shared" si="223"/>
        <v>product 2</v>
      </c>
      <c r="I1546" s="5">
        <v>6</v>
      </c>
      <c r="J1546" s="5">
        <v>101.94</v>
      </c>
    </row>
    <row r="1547" spans="1:10" ht="13.2" x14ac:dyDescent="0.25">
      <c r="A1547" s="3">
        <v>45506</v>
      </c>
      <c r="B1547" s="4" t="s">
        <v>9</v>
      </c>
      <c r="C1547" s="3" t="str">
        <f t="shared" si="219"/>
        <v>cogs</v>
      </c>
      <c r="D1547" s="49">
        <v>8.49</v>
      </c>
      <c r="E1547">
        <f t="shared" si="220"/>
        <v>2024</v>
      </c>
      <c r="F1547">
        <f t="shared" si="221"/>
        <v>2</v>
      </c>
      <c r="G1547">
        <f t="shared" si="222"/>
        <v>8</v>
      </c>
      <c r="H1547" s="4" t="str">
        <f t="shared" si="223"/>
        <v>product 3</v>
      </c>
      <c r="I1547" s="5">
        <v>66</v>
      </c>
      <c r="J1547" s="5">
        <v>560.34</v>
      </c>
    </row>
    <row r="1548" spans="1:10" ht="13.2" x14ac:dyDescent="0.25">
      <c r="A1548" s="3">
        <v>45506</v>
      </c>
      <c r="B1548" s="4" t="s">
        <v>10</v>
      </c>
      <c r="C1548" s="3" t="str">
        <f t="shared" si="219"/>
        <v>marketing</v>
      </c>
      <c r="D1548" s="50" t="s">
        <v>6</v>
      </c>
      <c r="E1548">
        <f t="shared" si="220"/>
        <v>2024</v>
      </c>
      <c r="F1548">
        <f t="shared" si="221"/>
        <v>2</v>
      </c>
      <c r="G1548">
        <f t="shared" si="222"/>
        <v>8</v>
      </c>
      <c r="H1548" s="4" t="str">
        <f t="shared" si="223"/>
        <v>N/A</v>
      </c>
      <c r="I1548" s="4" t="s">
        <v>6</v>
      </c>
      <c r="J1548" s="5">
        <v>100.04</v>
      </c>
    </row>
    <row r="1549" spans="1:10" ht="13.2" x14ac:dyDescent="0.25">
      <c r="A1549" s="3">
        <v>45506</v>
      </c>
      <c r="B1549" s="4" t="s">
        <v>11</v>
      </c>
      <c r="C1549" s="3" t="str">
        <f t="shared" si="219"/>
        <v>net sales</v>
      </c>
      <c r="D1549" s="49">
        <v>9.99</v>
      </c>
      <c r="E1549">
        <f t="shared" si="220"/>
        <v>2024</v>
      </c>
      <c r="F1549">
        <f t="shared" si="221"/>
        <v>2</v>
      </c>
      <c r="G1549">
        <f t="shared" si="222"/>
        <v>8</v>
      </c>
      <c r="H1549" s="4" t="str">
        <f t="shared" si="223"/>
        <v>product 1</v>
      </c>
      <c r="I1549" s="5">
        <v>2</v>
      </c>
      <c r="J1549" s="5">
        <v>19.98</v>
      </c>
    </row>
    <row r="1550" spans="1:10" ht="13.2" x14ac:dyDescent="0.25">
      <c r="A1550" s="3">
        <v>45506</v>
      </c>
      <c r="B1550" s="4" t="s">
        <v>12</v>
      </c>
      <c r="C1550" s="3" t="str">
        <f t="shared" si="219"/>
        <v>net sales</v>
      </c>
      <c r="D1550" s="49">
        <v>24.99</v>
      </c>
      <c r="E1550">
        <f t="shared" si="220"/>
        <v>2024</v>
      </c>
      <c r="F1550">
        <f t="shared" si="221"/>
        <v>2</v>
      </c>
      <c r="G1550">
        <f t="shared" si="222"/>
        <v>8</v>
      </c>
      <c r="H1550" s="4" t="str">
        <f t="shared" si="223"/>
        <v>product 2</v>
      </c>
      <c r="I1550" s="5">
        <v>6</v>
      </c>
      <c r="J1550" s="5">
        <v>149.94</v>
      </c>
    </row>
    <row r="1551" spans="1:10" ht="13.2" x14ac:dyDescent="0.25">
      <c r="A1551" s="3">
        <v>45506</v>
      </c>
      <c r="B1551" s="4" t="s">
        <v>13</v>
      </c>
      <c r="C1551" s="3" t="str">
        <f t="shared" si="219"/>
        <v>net sales</v>
      </c>
      <c r="D1551" s="49">
        <v>12.49</v>
      </c>
      <c r="E1551">
        <f t="shared" si="220"/>
        <v>2024</v>
      </c>
      <c r="F1551">
        <f t="shared" si="221"/>
        <v>2</v>
      </c>
      <c r="G1551">
        <f t="shared" si="222"/>
        <v>8</v>
      </c>
      <c r="H1551" s="4" t="str">
        <f t="shared" si="223"/>
        <v>product 3</v>
      </c>
      <c r="I1551" s="5">
        <v>66</v>
      </c>
      <c r="J1551" s="5">
        <v>824.34</v>
      </c>
    </row>
    <row r="1552" spans="1:10" ht="13.2" x14ac:dyDescent="0.25">
      <c r="A1552" s="3">
        <v>45506</v>
      </c>
      <c r="B1552" s="4" t="s">
        <v>15</v>
      </c>
      <c r="C1552" s="3" t="str">
        <f t="shared" si="219"/>
        <v>payroll</v>
      </c>
      <c r="D1552" s="50" t="s">
        <v>6</v>
      </c>
      <c r="E1552">
        <f t="shared" si="220"/>
        <v>2024</v>
      </c>
      <c r="F1552">
        <f t="shared" si="221"/>
        <v>2</v>
      </c>
      <c r="G1552">
        <f t="shared" si="222"/>
        <v>8</v>
      </c>
      <c r="H1552" s="4" t="str">
        <f t="shared" si="223"/>
        <v>N/A</v>
      </c>
      <c r="I1552" s="4" t="s">
        <v>6</v>
      </c>
      <c r="J1552" s="5">
        <v>1200</v>
      </c>
    </row>
    <row r="1553" spans="1:10" ht="13.2" x14ac:dyDescent="0.25">
      <c r="A1553" s="3">
        <v>45507</v>
      </c>
      <c r="B1553" s="4" t="s">
        <v>7</v>
      </c>
      <c r="C1553" s="3" t="str">
        <f t="shared" si="219"/>
        <v>cogs</v>
      </c>
      <c r="D1553" s="49">
        <v>5.99</v>
      </c>
      <c r="E1553">
        <f t="shared" si="220"/>
        <v>2024</v>
      </c>
      <c r="F1553">
        <f t="shared" si="221"/>
        <v>3</v>
      </c>
      <c r="G1553">
        <f t="shared" si="222"/>
        <v>8</v>
      </c>
      <c r="H1553" s="4" t="str">
        <f t="shared" si="223"/>
        <v>product 1</v>
      </c>
      <c r="I1553" s="5">
        <v>22</v>
      </c>
      <c r="J1553" s="5">
        <v>131.78</v>
      </c>
    </row>
    <row r="1554" spans="1:10" ht="13.2" x14ac:dyDescent="0.25">
      <c r="A1554" s="3">
        <v>45507</v>
      </c>
      <c r="B1554" s="4" t="s">
        <v>8</v>
      </c>
      <c r="C1554" s="3" t="str">
        <f t="shared" si="219"/>
        <v>cogs</v>
      </c>
      <c r="D1554" s="49">
        <v>16.989999999999998</v>
      </c>
      <c r="E1554">
        <f t="shared" si="220"/>
        <v>2024</v>
      </c>
      <c r="F1554">
        <f t="shared" si="221"/>
        <v>3</v>
      </c>
      <c r="G1554">
        <f t="shared" si="222"/>
        <v>8</v>
      </c>
      <c r="H1554" s="4" t="str">
        <f t="shared" si="223"/>
        <v>product 2</v>
      </c>
      <c r="I1554" s="5">
        <v>3</v>
      </c>
      <c r="J1554" s="5">
        <v>50.97</v>
      </c>
    </row>
    <row r="1555" spans="1:10" ht="13.2" x14ac:dyDescent="0.25">
      <c r="A1555" s="3">
        <v>45507</v>
      </c>
      <c r="B1555" s="4" t="s">
        <v>9</v>
      </c>
      <c r="C1555" s="3" t="str">
        <f t="shared" si="219"/>
        <v>cogs</v>
      </c>
      <c r="D1555" s="49">
        <v>8.49</v>
      </c>
      <c r="E1555">
        <f t="shared" si="220"/>
        <v>2024</v>
      </c>
      <c r="F1555">
        <f t="shared" si="221"/>
        <v>3</v>
      </c>
      <c r="G1555">
        <f t="shared" si="222"/>
        <v>8</v>
      </c>
      <c r="H1555" s="4" t="str">
        <f t="shared" si="223"/>
        <v>product 3</v>
      </c>
      <c r="I1555" s="5">
        <v>181</v>
      </c>
      <c r="J1555" s="5">
        <v>1536.69</v>
      </c>
    </row>
    <row r="1556" spans="1:10" ht="13.2" x14ac:dyDescent="0.25">
      <c r="A1556" s="3">
        <v>45507</v>
      </c>
      <c r="B1556" s="4" t="s">
        <v>10</v>
      </c>
      <c r="C1556" s="3" t="str">
        <f t="shared" si="219"/>
        <v>marketing</v>
      </c>
      <c r="D1556" s="50" t="s">
        <v>6</v>
      </c>
      <c r="E1556">
        <f t="shared" si="220"/>
        <v>2024</v>
      </c>
      <c r="F1556">
        <f t="shared" si="221"/>
        <v>3</v>
      </c>
      <c r="G1556">
        <f t="shared" si="222"/>
        <v>8</v>
      </c>
      <c r="H1556" s="4" t="str">
        <f t="shared" si="223"/>
        <v>N/A</v>
      </c>
      <c r="I1556" s="4" t="s">
        <v>6</v>
      </c>
      <c r="J1556" s="5">
        <v>99.95</v>
      </c>
    </row>
    <row r="1557" spans="1:10" ht="13.2" x14ac:dyDescent="0.25">
      <c r="A1557" s="3">
        <v>45507</v>
      </c>
      <c r="B1557" s="4" t="s">
        <v>11</v>
      </c>
      <c r="C1557" s="3" t="str">
        <f t="shared" si="219"/>
        <v>net sales</v>
      </c>
      <c r="D1557" s="49">
        <v>9.99</v>
      </c>
      <c r="E1557">
        <f t="shared" si="220"/>
        <v>2024</v>
      </c>
      <c r="F1557">
        <f t="shared" si="221"/>
        <v>3</v>
      </c>
      <c r="G1557">
        <f t="shared" si="222"/>
        <v>8</v>
      </c>
      <c r="H1557" s="4" t="str">
        <f t="shared" si="223"/>
        <v>product 1</v>
      </c>
      <c r="I1557" s="5">
        <v>22</v>
      </c>
      <c r="J1557" s="5">
        <v>219.78</v>
      </c>
    </row>
    <row r="1558" spans="1:10" ht="13.2" x14ac:dyDescent="0.25">
      <c r="A1558" s="3">
        <v>45507</v>
      </c>
      <c r="B1558" s="4" t="s">
        <v>12</v>
      </c>
      <c r="C1558" s="3" t="str">
        <f t="shared" si="219"/>
        <v>net sales</v>
      </c>
      <c r="D1558" s="49">
        <v>24.99</v>
      </c>
      <c r="E1558">
        <f t="shared" si="220"/>
        <v>2024</v>
      </c>
      <c r="F1558">
        <f t="shared" si="221"/>
        <v>3</v>
      </c>
      <c r="G1558">
        <f t="shared" si="222"/>
        <v>8</v>
      </c>
      <c r="H1558" s="4" t="str">
        <f t="shared" si="223"/>
        <v>product 2</v>
      </c>
      <c r="I1558" s="5">
        <v>3</v>
      </c>
      <c r="J1558" s="5">
        <v>74.97</v>
      </c>
    </row>
    <row r="1559" spans="1:10" ht="13.2" x14ac:dyDescent="0.25">
      <c r="A1559" s="3">
        <v>45507</v>
      </c>
      <c r="B1559" s="4" t="s">
        <v>13</v>
      </c>
      <c r="C1559" s="3" t="str">
        <f t="shared" si="219"/>
        <v>net sales</v>
      </c>
      <c r="D1559" s="49">
        <v>12.49</v>
      </c>
      <c r="E1559">
        <f t="shared" si="220"/>
        <v>2024</v>
      </c>
      <c r="F1559">
        <f t="shared" si="221"/>
        <v>3</v>
      </c>
      <c r="G1559">
        <f t="shared" si="222"/>
        <v>8</v>
      </c>
      <c r="H1559" s="4" t="str">
        <f t="shared" si="223"/>
        <v>product 3</v>
      </c>
      <c r="I1559" s="5">
        <v>181</v>
      </c>
      <c r="J1559" s="5">
        <v>2260.69</v>
      </c>
    </row>
    <row r="1560" spans="1:10" ht="13.2" x14ac:dyDescent="0.25">
      <c r="A1560" s="3">
        <v>45508</v>
      </c>
      <c r="B1560" s="4" t="s">
        <v>7</v>
      </c>
      <c r="C1560" s="3" t="str">
        <f t="shared" si="219"/>
        <v>cogs</v>
      </c>
      <c r="D1560" s="49">
        <v>5.99</v>
      </c>
      <c r="E1560">
        <f t="shared" si="220"/>
        <v>2024</v>
      </c>
      <c r="F1560">
        <f t="shared" si="221"/>
        <v>4</v>
      </c>
      <c r="G1560">
        <f t="shared" si="222"/>
        <v>8</v>
      </c>
      <c r="H1560" s="4" t="str">
        <f t="shared" si="223"/>
        <v>product 1</v>
      </c>
      <c r="I1560" s="5">
        <v>17</v>
      </c>
      <c r="J1560" s="5">
        <v>101.83</v>
      </c>
    </row>
    <row r="1561" spans="1:10" ht="13.2" x14ac:dyDescent="0.25">
      <c r="A1561" s="3">
        <v>45508</v>
      </c>
      <c r="B1561" s="4" t="s">
        <v>8</v>
      </c>
      <c r="C1561" s="3" t="str">
        <f t="shared" si="219"/>
        <v>cogs</v>
      </c>
      <c r="D1561" s="49">
        <v>16.989999999999998</v>
      </c>
      <c r="E1561">
        <f t="shared" si="220"/>
        <v>2024</v>
      </c>
      <c r="F1561">
        <f t="shared" si="221"/>
        <v>4</v>
      </c>
      <c r="G1561">
        <f t="shared" si="222"/>
        <v>8</v>
      </c>
      <c r="H1561" s="4" t="str">
        <f t="shared" si="223"/>
        <v>product 2</v>
      </c>
      <c r="I1561" s="5">
        <v>0</v>
      </c>
      <c r="J1561" s="4">
        <v>0</v>
      </c>
    </row>
    <row r="1562" spans="1:10" ht="13.2" x14ac:dyDescent="0.25">
      <c r="A1562" s="3">
        <v>45508</v>
      </c>
      <c r="B1562" s="4" t="s">
        <v>9</v>
      </c>
      <c r="C1562" s="3" t="str">
        <f t="shared" si="219"/>
        <v>cogs</v>
      </c>
      <c r="D1562" s="49">
        <v>8.49</v>
      </c>
      <c r="E1562">
        <f t="shared" si="220"/>
        <v>2024</v>
      </c>
      <c r="F1562">
        <f t="shared" si="221"/>
        <v>4</v>
      </c>
      <c r="G1562">
        <f t="shared" si="222"/>
        <v>8</v>
      </c>
      <c r="H1562" s="4" t="str">
        <f t="shared" si="223"/>
        <v>product 3</v>
      </c>
      <c r="I1562" s="5">
        <v>103</v>
      </c>
      <c r="J1562" s="5">
        <v>874.47</v>
      </c>
    </row>
    <row r="1563" spans="1:10" ht="13.2" x14ac:dyDescent="0.25">
      <c r="A1563" s="3">
        <v>45508</v>
      </c>
      <c r="B1563" s="4" t="s">
        <v>10</v>
      </c>
      <c r="C1563" s="3" t="str">
        <f t="shared" si="219"/>
        <v>marketing</v>
      </c>
      <c r="D1563" s="50" t="s">
        <v>6</v>
      </c>
      <c r="E1563">
        <f t="shared" si="220"/>
        <v>2024</v>
      </c>
      <c r="F1563">
        <f t="shared" si="221"/>
        <v>4</v>
      </c>
      <c r="G1563">
        <f t="shared" si="222"/>
        <v>8</v>
      </c>
      <c r="H1563" s="4" t="str">
        <f t="shared" si="223"/>
        <v>N/A</v>
      </c>
      <c r="I1563" s="4" t="s">
        <v>6</v>
      </c>
      <c r="J1563" s="5">
        <v>100.08</v>
      </c>
    </row>
    <row r="1564" spans="1:10" ht="13.2" x14ac:dyDescent="0.25">
      <c r="A1564" s="3">
        <v>45508</v>
      </c>
      <c r="B1564" s="4" t="s">
        <v>11</v>
      </c>
      <c r="C1564" s="3" t="str">
        <f t="shared" si="219"/>
        <v>net sales</v>
      </c>
      <c r="D1564" s="49">
        <v>9.99</v>
      </c>
      <c r="E1564">
        <f t="shared" si="220"/>
        <v>2024</v>
      </c>
      <c r="F1564">
        <f t="shared" si="221"/>
        <v>4</v>
      </c>
      <c r="G1564">
        <f t="shared" si="222"/>
        <v>8</v>
      </c>
      <c r="H1564" s="4" t="str">
        <f t="shared" si="223"/>
        <v>product 1</v>
      </c>
      <c r="I1564" s="5">
        <v>17</v>
      </c>
      <c r="J1564" s="5">
        <v>169.83</v>
      </c>
    </row>
    <row r="1565" spans="1:10" ht="13.2" x14ac:dyDescent="0.25">
      <c r="A1565" s="3">
        <v>45508</v>
      </c>
      <c r="B1565" s="4" t="s">
        <v>12</v>
      </c>
      <c r="C1565" s="3" t="str">
        <f t="shared" si="219"/>
        <v>net sales</v>
      </c>
      <c r="D1565" s="49">
        <v>24.99</v>
      </c>
      <c r="E1565">
        <f t="shared" si="220"/>
        <v>2024</v>
      </c>
      <c r="F1565">
        <f t="shared" si="221"/>
        <v>4</v>
      </c>
      <c r="G1565">
        <f t="shared" si="222"/>
        <v>8</v>
      </c>
      <c r="H1565" s="4" t="str">
        <f t="shared" si="223"/>
        <v>product 2</v>
      </c>
      <c r="I1565" s="5">
        <v>0</v>
      </c>
      <c r="J1565" s="4">
        <v>0</v>
      </c>
    </row>
    <row r="1566" spans="1:10" ht="13.2" x14ac:dyDescent="0.25">
      <c r="A1566" s="3">
        <v>45508</v>
      </c>
      <c r="B1566" s="4" t="s">
        <v>13</v>
      </c>
      <c r="C1566" s="3" t="str">
        <f t="shared" si="219"/>
        <v>net sales</v>
      </c>
      <c r="D1566" s="49">
        <v>12.49</v>
      </c>
      <c r="E1566">
        <f t="shared" si="220"/>
        <v>2024</v>
      </c>
      <c r="F1566">
        <f t="shared" si="221"/>
        <v>4</v>
      </c>
      <c r="G1566">
        <f t="shared" si="222"/>
        <v>8</v>
      </c>
      <c r="H1566" s="4" t="str">
        <f t="shared" si="223"/>
        <v>product 3</v>
      </c>
      <c r="I1566" s="5">
        <v>103</v>
      </c>
      <c r="J1566" s="5">
        <v>1286.47</v>
      </c>
    </row>
    <row r="1567" spans="1:10" ht="13.2" x14ac:dyDescent="0.25">
      <c r="A1567" s="3">
        <v>45509</v>
      </c>
      <c r="B1567" s="4" t="s">
        <v>7</v>
      </c>
      <c r="C1567" s="3" t="str">
        <f t="shared" si="219"/>
        <v>cogs</v>
      </c>
      <c r="D1567" s="49">
        <v>5.99</v>
      </c>
      <c r="E1567">
        <f t="shared" si="220"/>
        <v>2024</v>
      </c>
      <c r="F1567">
        <f t="shared" si="221"/>
        <v>5</v>
      </c>
      <c r="G1567">
        <f t="shared" si="222"/>
        <v>8</v>
      </c>
      <c r="H1567" s="4" t="str">
        <f t="shared" si="223"/>
        <v>product 1</v>
      </c>
      <c r="I1567" s="5">
        <v>13</v>
      </c>
      <c r="J1567" s="5">
        <v>77.87</v>
      </c>
    </row>
    <row r="1568" spans="1:10" ht="13.2" x14ac:dyDescent="0.25">
      <c r="A1568" s="3">
        <v>45509</v>
      </c>
      <c r="B1568" s="4" t="s">
        <v>8</v>
      </c>
      <c r="C1568" s="3" t="str">
        <f t="shared" si="219"/>
        <v>cogs</v>
      </c>
      <c r="D1568" s="49">
        <v>16.989999999999998</v>
      </c>
      <c r="E1568">
        <f t="shared" si="220"/>
        <v>2024</v>
      </c>
      <c r="F1568">
        <f t="shared" si="221"/>
        <v>5</v>
      </c>
      <c r="G1568">
        <f t="shared" si="222"/>
        <v>8</v>
      </c>
      <c r="H1568" s="4" t="str">
        <f t="shared" si="223"/>
        <v>product 2</v>
      </c>
      <c r="I1568" s="5">
        <v>7</v>
      </c>
      <c r="J1568" s="5">
        <v>118.92999999999999</v>
      </c>
    </row>
    <row r="1569" spans="1:10" ht="13.2" x14ac:dyDescent="0.25">
      <c r="A1569" s="3">
        <v>45509</v>
      </c>
      <c r="B1569" s="4" t="s">
        <v>9</v>
      </c>
      <c r="C1569" s="3" t="str">
        <f t="shared" si="219"/>
        <v>cogs</v>
      </c>
      <c r="D1569" s="49">
        <v>8.49</v>
      </c>
      <c r="E1569">
        <f t="shared" si="220"/>
        <v>2024</v>
      </c>
      <c r="F1569">
        <f t="shared" si="221"/>
        <v>5</v>
      </c>
      <c r="G1569">
        <f t="shared" si="222"/>
        <v>8</v>
      </c>
      <c r="H1569" s="4" t="str">
        <f t="shared" si="223"/>
        <v>product 3</v>
      </c>
      <c r="I1569" s="5">
        <v>138</v>
      </c>
      <c r="J1569" s="5">
        <v>1171.6200000000001</v>
      </c>
    </row>
    <row r="1570" spans="1:10" ht="13.2" x14ac:dyDescent="0.25">
      <c r="A1570" s="3">
        <v>45509</v>
      </c>
      <c r="B1570" s="4" t="s">
        <v>10</v>
      </c>
      <c r="C1570" s="3" t="str">
        <f t="shared" si="219"/>
        <v>marketing</v>
      </c>
      <c r="D1570" s="50" t="s">
        <v>6</v>
      </c>
      <c r="E1570">
        <f t="shared" si="220"/>
        <v>2024</v>
      </c>
      <c r="F1570">
        <f t="shared" si="221"/>
        <v>5</v>
      </c>
      <c r="G1570">
        <f t="shared" si="222"/>
        <v>8</v>
      </c>
      <c r="H1570" s="4" t="str">
        <f t="shared" si="223"/>
        <v>N/A</v>
      </c>
      <c r="I1570" s="4" t="s">
        <v>6</v>
      </c>
      <c r="J1570" s="5">
        <v>100.02</v>
      </c>
    </row>
    <row r="1571" spans="1:10" ht="13.2" x14ac:dyDescent="0.25">
      <c r="A1571" s="3">
        <v>45509</v>
      </c>
      <c r="B1571" s="4" t="s">
        <v>11</v>
      </c>
      <c r="C1571" s="3" t="str">
        <f t="shared" si="219"/>
        <v>net sales</v>
      </c>
      <c r="D1571" s="49">
        <v>9.99</v>
      </c>
      <c r="E1571">
        <f t="shared" si="220"/>
        <v>2024</v>
      </c>
      <c r="F1571">
        <f t="shared" si="221"/>
        <v>5</v>
      </c>
      <c r="G1571">
        <f t="shared" si="222"/>
        <v>8</v>
      </c>
      <c r="H1571" s="4" t="str">
        <f t="shared" si="223"/>
        <v>product 1</v>
      </c>
      <c r="I1571" s="5">
        <v>13</v>
      </c>
      <c r="J1571" s="5">
        <v>129.87</v>
      </c>
    </row>
    <row r="1572" spans="1:10" ht="13.2" x14ac:dyDescent="0.25">
      <c r="A1572" s="3">
        <v>45509</v>
      </c>
      <c r="B1572" s="4" t="s">
        <v>12</v>
      </c>
      <c r="C1572" s="3" t="str">
        <f t="shared" si="219"/>
        <v>net sales</v>
      </c>
      <c r="D1572" s="49">
        <v>24.99</v>
      </c>
      <c r="E1572">
        <f t="shared" si="220"/>
        <v>2024</v>
      </c>
      <c r="F1572">
        <f t="shared" si="221"/>
        <v>5</v>
      </c>
      <c r="G1572">
        <f t="shared" si="222"/>
        <v>8</v>
      </c>
      <c r="H1572" s="4" t="str">
        <f t="shared" si="223"/>
        <v>product 2</v>
      </c>
      <c r="I1572" s="5">
        <v>7</v>
      </c>
      <c r="J1572" s="5">
        <v>174.92999999999998</v>
      </c>
    </row>
    <row r="1573" spans="1:10" ht="13.2" x14ac:dyDescent="0.25">
      <c r="A1573" s="3">
        <v>45509</v>
      </c>
      <c r="B1573" s="4" t="s">
        <v>13</v>
      </c>
      <c r="C1573" s="3" t="str">
        <f t="shared" si="219"/>
        <v>net sales</v>
      </c>
      <c r="D1573" s="49">
        <v>12.49</v>
      </c>
      <c r="E1573">
        <f t="shared" si="220"/>
        <v>2024</v>
      </c>
      <c r="F1573">
        <f t="shared" si="221"/>
        <v>5</v>
      </c>
      <c r="G1573">
        <f t="shared" si="222"/>
        <v>8</v>
      </c>
      <c r="H1573" s="4" t="str">
        <f t="shared" si="223"/>
        <v>product 3</v>
      </c>
      <c r="I1573" s="5">
        <v>138</v>
      </c>
      <c r="J1573" s="5">
        <v>1723.6200000000001</v>
      </c>
    </row>
    <row r="1574" spans="1:10" ht="13.2" x14ac:dyDescent="0.25">
      <c r="A1574" s="3">
        <v>45510</v>
      </c>
      <c r="B1574" s="4" t="s">
        <v>7</v>
      </c>
      <c r="C1574" s="3" t="str">
        <f t="shared" si="219"/>
        <v>cogs</v>
      </c>
      <c r="D1574" s="49">
        <v>5.99</v>
      </c>
      <c r="E1574">
        <f t="shared" si="220"/>
        <v>2024</v>
      </c>
      <c r="F1574">
        <f t="shared" si="221"/>
        <v>6</v>
      </c>
      <c r="G1574">
        <f t="shared" si="222"/>
        <v>8</v>
      </c>
      <c r="H1574" s="4" t="str">
        <f t="shared" si="223"/>
        <v>product 1</v>
      </c>
      <c r="I1574" s="5">
        <v>81</v>
      </c>
      <c r="J1574" s="5">
        <v>485.19</v>
      </c>
    </row>
    <row r="1575" spans="1:10" ht="13.2" x14ac:dyDescent="0.25">
      <c r="A1575" s="3">
        <v>45510</v>
      </c>
      <c r="B1575" s="4" t="s">
        <v>8</v>
      </c>
      <c r="C1575" s="3" t="str">
        <f t="shared" si="219"/>
        <v>cogs</v>
      </c>
      <c r="D1575" s="49">
        <v>16.989999999999998</v>
      </c>
      <c r="E1575">
        <f t="shared" si="220"/>
        <v>2024</v>
      </c>
      <c r="F1575">
        <f t="shared" si="221"/>
        <v>6</v>
      </c>
      <c r="G1575">
        <f t="shared" si="222"/>
        <v>8</v>
      </c>
      <c r="H1575" s="4" t="str">
        <f t="shared" si="223"/>
        <v>product 2</v>
      </c>
      <c r="I1575" s="5">
        <v>4</v>
      </c>
      <c r="J1575" s="5">
        <v>67.959999999999994</v>
      </c>
    </row>
    <row r="1576" spans="1:10" ht="13.2" x14ac:dyDescent="0.25">
      <c r="A1576" s="3">
        <v>45510</v>
      </c>
      <c r="B1576" s="4" t="s">
        <v>9</v>
      </c>
      <c r="C1576" s="3" t="str">
        <f t="shared" si="219"/>
        <v>cogs</v>
      </c>
      <c r="D1576" s="49">
        <v>8.49</v>
      </c>
      <c r="E1576">
        <f t="shared" si="220"/>
        <v>2024</v>
      </c>
      <c r="F1576">
        <f t="shared" si="221"/>
        <v>6</v>
      </c>
      <c r="G1576">
        <f t="shared" si="222"/>
        <v>8</v>
      </c>
      <c r="H1576" s="4" t="str">
        <f t="shared" si="223"/>
        <v>product 3</v>
      </c>
      <c r="I1576" s="5">
        <v>18</v>
      </c>
      <c r="J1576" s="5">
        <v>152.82</v>
      </c>
    </row>
    <row r="1577" spans="1:10" ht="13.2" x14ac:dyDescent="0.25">
      <c r="A1577" s="3">
        <v>45510</v>
      </c>
      <c r="B1577" s="4" t="s">
        <v>10</v>
      </c>
      <c r="C1577" s="3" t="str">
        <f t="shared" si="219"/>
        <v>marketing</v>
      </c>
      <c r="D1577" s="50" t="s">
        <v>6</v>
      </c>
      <c r="E1577">
        <f t="shared" si="220"/>
        <v>2024</v>
      </c>
      <c r="F1577">
        <f t="shared" si="221"/>
        <v>6</v>
      </c>
      <c r="G1577">
        <f t="shared" si="222"/>
        <v>8</v>
      </c>
      <c r="H1577" s="4" t="str">
        <f t="shared" si="223"/>
        <v>N/A</v>
      </c>
      <c r="I1577" s="4" t="s">
        <v>6</v>
      </c>
      <c r="J1577" s="5">
        <v>99.97</v>
      </c>
    </row>
    <row r="1578" spans="1:10" ht="13.2" x14ac:dyDescent="0.25">
      <c r="A1578" s="3">
        <v>45510</v>
      </c>
      <c r="B1578" s="4" t="s">
        <v>11</v>
      </c>
      <c r="C1578" s="3" t="str">
        <f t="shared" si="219"/>
        <v>net sales</v>
      </c>
      <c r="D1578" s="49">
        <v>9.99</v>
      </c>
      <c r="E1578">
        <f t="shared" si="220"/>
        <v>2024</v>
      </c>
      <c r="F1578">
        <f t="shared" si="221"/>
        <v>6</v>
      </c>
      <c r="G1578">
        <f t="shared" si="222"/>
        <v>8</v>
      </c>
      <c r="H1578" s="4" t="str">
        <f t="shared" si="223"/>
        <v>product 1</v>
      </c>
      <c r="I1578" s="5">
        <v>81</v>
      </c>
      <c r="J1578" s="5">
        <v>809.19</v>
      </c>
    </row>
    <row r="1579" spans="1:10" ht="13.2" x14ac:dyDescent="0.25">
      <c r="A1579" s="3">
        <v>45510</v>
      </c>
      <c r="B1579" s="4" t="s">
        <v>12</v>
      </c>
      <c r="C1579" s="3" t="str">
        <f t="shared" si="219"/>
        <v>net sales</v>
      </c>
      <c r="D1579" s="49">
        <v>24.99</v>
      </c>
      <c r="E1579">
        <f t="shared" si="220"/>
        <v>2024</v>
      </c>
      <c r="F1579">
        <f t="shared" si="221"/>
        <v>6</v>
      </c>
      <c r="G1579">
        <f t="shared" si="222"/>
        <v>8</v>
      </c>
      <c r="H1579" s="4" t="str">
        <f t="shared" si="223"/>
        <v>product 2</v>
      </c>
      <c r="I1579" s="5">
        <v>4</v>
      </c>
      <c r="J1579" s="5">
        <v>99.96</v>
      </c>
    </row>
    <row r="1580" spans="1:10" ht="13.2" x14ac:dyDescent="0.25">
      <c r="A1580" s="3">
        <v>45510</v>
      </c>
      <c r="B1580" s="4" t="s">
        <v>13</v>
      </c>
      <c r="C1580" s="3" t="str">
        <f t="shared" si="219"/>
        <v>net sales</v>
      </c>
      <c r="D1580" s="49">
        <v>12.49</v>
      </c>
      <c r="E1580">
        <f t="shared" si="220"/>
        <v>2024</v>
      </c>
      <c r="F1580">
        <f t="shared" si="221"/>
        <v>6</v>
      </c>
      <c r="G1580">
        <f t="shared" si="222"/>
        <v>8</v>
      </c>
      <c r="H1580" s="4" t="str">
        <f t="shared" si="223"/>
        <v>product 3</v>
      </c>
      <c r="I1580" s="5">
        <v>18</v>
      </c>
      <c r="J1580" s="5">
        <v>224.82</v>
      </c>
    </row>
    <row r="1581" spans="1:10" ht="13.2" x14ac:dyDescent="0.25">
      <c r="A1581" s="3">
        <v>45511</v>
      </c>
      <c r="B1581" s="4" t="s">
        <v>7</v>
      </c>
      <c r="C1581" s="3" t="str">
        <f t="shared" si="219"/>
        <v>cogs</v>
      </c>
      <c r="D1581" s="49">
        <v>5.99</v>
      </c>
      <c r="E1581">
        <f t="shared" si="220"/>
        <v>2024</v>
      </c>
      <c r="F1581">
        <f t="shared" si="221"/>
        <v>7</v>
      </c>
      <c r="G1581">
        <f t="shared" si="222"/>
        <v>8</v>
      </c>
      <c r="H1581" s="4" t="str">
        <f t="shared" si="223"/>
        <v>product 1</v>
      </c>
      <c r="I1581" s="5">
        <v>10</v>
      </c>
      <c r="J1581" s="5">
        <v>59.900000000000006</v>
      </c>
    </row>
    <row r="1582" spans="1:10" ht="13.2" x14ac:dyDescent="0.25">
      <c r="A1582" s="3">
        <v>45511</v>
      </c>
      <c r="B1582" s="4" t="s">
        <v>8</v>
      </c>
      <c r="C1582" s="3" t="str">
        <f t="shared" si="219"/>
        <v>cogs</v>
      </c>
      <c r="D1582" s="49">
        <v>16.989999999999998</v>
      </c>
      <c r="E1582">
        <f t="shared" si="220"/>
        <v>2024</v>
      </c>
      <c r="F1582">
        <f t="shared" si="221"/>
        <v>7</v>
      </c>
      <c r="G1582">
        <f t="shared" si="222"/>
        <v>8</v>
      </c>
      <c r="H1582" s="4" t="str">
        <f t="shared" si="223"/>
        <v>product 2</v>
      </c>
      <c r="I1582" s="5">
        <v>7</v>
      </c>
      <c r="J1582" s="5">
        <v>118.92999999999999</v>
      </c>
    </row>
    <row r="1583" spans="1:10" ht="13.2" x14ac:dyDescent="0.25">
      <c r="A1583" s="3">
        <v>45511</v>
      </c>
      <c r="B1583" s="4" t="s">
        <v>9</v>
      </c>
      <c r="C1583" s="3" t="str">
        <f t="shared" si="219"/>
        <v>cogs</v>
      </c>
      <c r="D1583" s="49">
        <v>8.49</v>
      </c>
      <c r="E1583">
        <f t="shared" si="220"/>
        <v>2024</v>
      </c>
      <c r="F1583">
        <f t="shared" si="221"/>
        <v>7</v>
      </c>
      <c r="G1583">
        <f t="shared" si="222"/>
        <v>8</v>
      </c>
      <c r="H1583" s="4" t="str">
        <f t="shared" si="223"/>
        <v>product 3</v>
      </c>
      <c r="I1583" s="5">
        <v>47</v>
      </c>
      <c r="J1583" s="5">
        <v>399.03000000000003</v>
      </c>
    </row>
    <row r="1584" spans="1:10" ht="13.2" x14ac:dyDescent="0.25">
      <c r="A1584" s="3">
        <v>45511</v>
      </c>
      <c r="B1584" s="4" t="s">
        <v>10</v>
      </c>
      <c r="C1584" s="3" t="str">
        <f t="shared" si="219"/>
        <v>marketing</v>
      </c>
      <c r="D1584" s="50" t="s">
        <v>6</v>
      </c>
      <c r="E1584">
        <f t="shared" si="220"/>
        <v>2024</v>
      </c>
      <c r="F1584">
        <f t="shared" si="221"/>
        <v>7</v>
      </c>
      <c r="G1584">
        <f t="shared" si="222"/>
        <v>8</v>
      </c>
      <c r="H1584" s="4" t="str">
        <f t="shared" si="223"/>
        <v>N/A</v>
      </c>
      <c r="I1584" s="4" t="s">
        <v>6</v>
      </c>
      <c r="J1584" s="5">
        <v>100</v>
      </c>
    </row>
    <row r="1585" spans="1:10" ht="13.2" x14ac:dyDescent="0.25">
      <c r="A1585" s="3">
        <v>45511</v>
      </c>
      <c r="B1585" s="4" t="s">
        <v>11</v>
      </c>
      <c r="C1585" s="3" t="str">
        <f t="shared" si="219"/>
        <v>net sales</v>
      </c>
      <c r="D1585" s="49">
        <v>9.99</v>
      </c>
      <c r="E1585">
        <f t="shared" si="220"/>
        <v>2024</v>
      </c>
      <c r="F1585">
        <f t="shared" si="221"/>
        <v>7</v>
      </c>
      <c r="G1585">
        <f t="shared" si="222"/>
        <v>8</v>
      </c>
      <c r="H1585" s="4" t="str">
        <f t="shared" si="223"/>
        <v>product 1</v>
      </c>
      <c r="I1585" s="5">
        <v>10</v>
      </c>
      <c r="J1585" s="5">
        <v>99.9</v>
      </c>
    </row>
    <row r="1586" spans="1:10" ht="13.2" x14ac:dyDescent="0.25">
      <c r="A1586" s="3">
        <v>45511</v>
      </c>
      <c r="B1586" s="4" t="s">
        <v>12</v>
      </c>
      <c r="C1586" s="3" t="str">
        <f t="shared" si="219"/>
        <v>net sales</v>
      </c>
      <c r="D1586" s="49">
        <v>24.99</v>
      </c>
      <c r="E1586">
        <f t="shared" si="220"/>
        <v>2024</v>
      </c>
      <c r="F1586">
        <f t="shared" si="221"/>
        <v>7</v>
      </c>
      <c r="G1586">
        <f t="shared" si="222"/>
        <v>8</v>
      </c>
      <c r="H1586" s="4" t="str">
        <f t="shared" si="223"/>
        <v>product 2</v>
      </c>
      <c r="I1586" s="5">
        <v>7</v>
      </c>
      <c r="J1586" s="5">
        <v>174.92999999999998</v>
      </c>
    </row>
    <row r="1587" spans="1:10" ht="13.2" x14ac:dyDescent="0.25">
      <c r="A1587" s="3">
        <v>45511</v>
      </c>
      <c r="B1587" s="4" t="s">
        <v>13</v>
      </c>
      <c r="C1587" s="3" t="str">
        <f t="shared" si="219"/>
        <v>net sales</v>
      </c>
      <c r="D1587" s="49">
        <v>12.49</v>
      </c>
      <c r="E1587">
        <f t="shared" si="220"/>
        <v>2024</v>
      </c>
      <c r="F1587">
        <f t="shared" si="221"/>
        <v>7</v>
      </c>
      <c r="G1587">
        <f t="shared" si="222"/>
        <v>8</v>
      </c>
      <c r="H1587" s="4" t="str">
        <f t="shared" si="223"/>
        <v>product 3</v>
      </c>
      <c r="I1587" s="5">
        <v>47</v>
      </c>
      <c r="J1587" s="5">
        <v>587.03</v>
      </c>
    </row>
    <row r="1588" spans="1:10" ht="13.2" x14ac:dyDescent="0.25">
      <c r="A1588" s="3">
        <v>45512</v>
      </c>
      <c r="B1588" s="4" t="s">
        <v>7</v>
      </c>
      <c r="C1588" s="3" t="str">
        <f t="shared" si="219"/>
        <v>cogs</v>
      </c>
      <c r="D1588" s="49">
        <v>5.99</v>
      </c>
      <c r="E1588">
        <f t="shared" si="220"/>
        <v>2024</v>
      </c>
      <c r="F1588">
        <f t="shared" si="221"/>
        <v>8</v>
      </c>
      <c r="G1588">
        <f t="shared" si="222"/>
        <v>8</v>
      </c>
      <c r="H1588" s="4" t="str">
        <f t="shared" si="223"/>
        <v>product 1</v>
      </c>
      <c r="I1588" s="5">
        <v>3</v>
      </c>
      <c r="J1588" s="5">
        <v>17.97</v>
      </c>
    </row>
    <row r="1589" spans="1:10" ht="13.2" x14ac:dyDescent="0.25">
      <c r="A1589" s="3">
        <v>45512</v>
      </c>
      <c r="B1589" s="4" t="s">
        <v>8</v>
      </c>
      <c r="C1589" s="3" t="str">
        <f t="shared" si="219"/>
        <v>cogs</v>
      </c>
      <c r="D1589" s="49">
        <v>16.989999999999998</v>
      </c>
      <c r="E1589">
        <f t="shared" si="220"/>
        <v>2024</v>
      </c>
      <c r="F1589">
        <f t="shared" si="221"/>
        <v>8</v>
      </c>
      <c r="G1589">
        <f t="shared" si="222"/>
        <v>8</v>
      </c>
      <c r="H1589" s="4" t="str">
        <f t="shared" si="223"/>
        <v>product 2</v>
      </c>
      <c r="I1589" s="5">
        <v>9</v>
      </c>
      <c r="J1589" s="5">
        <v>152.91</v>
      </c>
    </row>
    <row r="1590" spans="1:10" ht="13.2" x14ac:dyDescent="0.25">
      <c r="A1590" s="3">
        <v>45512</v>
      </c>
      <c r="B1590" s="4" t="s">
        <v>9</v>
      </c>
      <c r="C1590" s="3" t="str">
        <f t="shared" si="219"/>
        <v>cogs</v>
      </c>
      <c r="D1590" s="49">
        <v>8.49</v>
      </c>
      <c r="E1590">
        <f t="shared" si="220"/>
        <v>2024</v>
      </c>
      <c r="F1590">
        <f t="shared" si="221"/>
        <v>8</v>
      </c>
      <c r="G1590">
        <f t="shared" si="222"/>
        <v>8</v>
      </c>
      <c r="H1590" s="4" t="str">
        <f t="shared" si="223"/>
        <v>product 3</v>
      </c>
      <c r="I1590" s="5">
        <v>118</v>
      </c>
      <c r="J1590" s="5">
        <v>1001.82</v>
      </c>
    </row>
    <row r="1591" spans="1:10" ht="13.2" x14ac:dyDescent="0.25">
      <c r="A1591" s="3">
        <v>45512</v>
      </c>
      <c r="B1591" s="4" t="s">
        <v>10</v>
      </c>
      <c r="C1591" s="3" t="str">
        <f t="shared" si="219"/>
        <v>marketing</v>
      </c>
      <c r="D1591" s="50" t="s">
        <v>6</v>
      </c>
      <c r="E1591">
        <f t="shared" si="220"/>
        <v>2024</v>
      </c>
      <c r="F1591">
        <f t="shared" si="221"/>
        <v>8</v>
      </c>
      <c r="G1591">
        <f t="shared" si="222"/>
        <v>8</v>
      </c>
      <c r="H1591" s="4" t="str">
        <f t="shared" si="223"/>
        <v>N/A</v>
      </c>
      <c r="I1591" s="4" t="s">
        <v>6</v>
      </c>
      <c r="J1591" s="5">
        <v>100.02</v>
      </c>
    </row>
    <row r="1592" spans="1:10" ht="13.2" x14ac:dyDescent="0.25">
      <c r="A1592" s="3">
        <v>45512</v>
      </c>
      <c r="B1592" s="4" t="s">
        <v>11</v>
      </c>
      <c r="C1592" s="3" t="str">
        <f t="shared" si="219"/>
        <v>net sales</v>
      </c>
      <c r="D1592" s="49">
        <v>9.99</v>
      </c>
      <c r="E1592">
        <f t="shared" si="220"/>
        <v>2024</v>
      </c>
      <c r="F1592">
        <f t="shared" si="221"/>
        <v>8</v>
      </c>
      <c r="G1592">
        <f t="shared" si="222"/>
        <v>8</v>
      </c>
      <c r="H1592" s="4" t="str">
        <f t="shared" si="223"/>
        <v>product 1</v>
      </c>
      <c r="I1592" s="5">
        <v>3</v>
      </c>
      <c r="J1592" s="5">
        <v>29.97</v>
      </c>
    </row>
    <row r="1593" spans="1:10" ht="13.2" x14ac:dyDescent="0.25">
      <c r="A1593" s="3">
        <v>45512</v>
      </c>
      <c r="B1593" s="4" t="s">
        <v>12</v>
      </c>
      <c r="C1593" s="3" t="str">
        <f t="shared" si="219"/>
        <v>net sales</v>
      </c>
      <c r="D1593" s="49">
        <v>24.99</v>
      </c>
      <c r="E1593">
        <f t="shared" si="220"/>
        <v>2024</v>
      </c>
      <c r="F1593">
        <f t="shared" si="221"/>
        <v>8</v>
      </c>
      <c r="G1593">
        <f t="shared" si="222"/>
        <v>8</v>
      </c>
      <c r="H1593" s="4" t="str">
        <f t="shared" si="223"/>
        <v>product 2</v>
      </c>
      <c r="I1593" s="5">
        <v>9</v>
      </c>
      <c r="J1593" s="5">
        <v>224.91</v>
      </c>
    </row>
    <row r="1594" spans="1:10" ht="13.2" x14ac:dyDescent="0.25">
      <c r="A1594" s="3">
        <v>45512</v>
      </c>
      <c r="B1594" s="4" t="s">
        <v>13</v>
      </c>
      <c r="C1594" s="3" t="str">
        <f t="shared" si="219"/>
        <v>net sales</v>
      </c>
      <c r="D1594" s="49">
        <v>12.49</v>
      </c>
      <c r="E1594">
        <f t="shared" si="220"/>
        <v>2024</v>
      </c>
      <c r="F1594">
        <f t="shared" si="221"/>
        <v>8</v>
      </c>
      <c r="G1594">
        <f t="shared" si="222"/>
        <v>8</v>
      </c>
      <c r="H1594" s="4" t="str">
        <f t="shared" si="223"/>
        <v>product 3</v>
      </c>
      <c r="I1594" s="5">
        <v>118</v>
      </c>
      <c r="J1594" s="5">
        <v>1473.82</v>
      </c>
    </row>
    <row r="1595" spans="1:10" ht="13.2" x14ac:dyDescent="0.25">
      <c r="A1595" s="3">
        <v>45513</v>
      </c>
      <c r="B1595" s="4" t="s">
        <v>7</v>
      </c>
      <c r="C1595" s="3" t="str">
        <f t="shared" si="219"/>
        <v>cogs</v>
      </c>
      <c r="D1595" s="49">
        <v>5.99</v>
      </c>
      <c r="E1595">
        <f t="shared" si="220"/>
        <v>2024</v>
      </c>
      <c r="F1595">
        <f t="shared" si="221"/>
        <v>9</v>
      </c>
      <c r="G1595">
        <f t="shared" si="222"/>
        <v>8</v>
      </c>
      <c r="H1595" s="4" t="str">
        <f t="shared" si="223"/>
        <v>product 1</v>
      </c>
      <c r="I1595" s="5">
        <v>80</v>
      </c>
      <c r="J1595" s="5">
        <v>479.20000000000005</v>
      </c>
    </row>
    <row r="1596" spans="1:10" ht="13.2" x14ac:dyDescent="0.25">
      <c r="A1596" s="3">
        <v>45513</v>
      </c>
      <c r="B1596" s="4" t="s">
        <v>8</v>
      </c>
      <c r="C1596" s="3" t="str">
        <f t="shared" si="219"/>
        <v>cogs</v>
      </c>
      <c r="D1596" s="49">
        <v>16.989999999999998</v>
      </c>
      <c r="E1596">
        <f t="shared" si="220"/>
        <v>2024</v>
      </c>
      <c r="F1596">
        <f t="shared" si="221"/>
        <v>9</v>
      </c>
      <c r="G1596">
        <f t="shared" si="222"/>
        <v>8</v>
      </c>
      <c r="H1596" s="4" t="str">
        <f t="shared" si="223"/>
        <v>product 2</v>
      </c>
      <c r="I1596" s="5">
        <v>6</v>
      </c>
      <c r="J1596" s="5">
        <v>101.94</v>
      </c>
    </row>
    <row r="1597" spans="1:10" ht="13.2" x14ac:dyDescent="0.25">
      <c r="A1597" s="3">
        <v>45513</v>
      </c>
      <c r="B1597" s="4" t="s">
        <v>9</v>
      </c>
      <c r="C1597" s="3" t="str">
        <f t="shared" si="219"/>
        <v>cogs</v>
      </c>
      <c r="D1597" s="49">
        <v>8.49</v>
      </c>
      <c r="E1597">
        <f t="shared" si="220"/>
        <v>2024</v>
      </c>
      <c r="F1597">
        <f t="shared" si="221"/>
        <v>9</v>
      </c>
      <c r="G1597">
        <f t="shared" si="222"/>
        <v>8</v>
      </c>
      <c r="H1597" s="4" t="str">
        <f t="shared" si="223"/>
        <v>product 3</v>
      </c>
      <c r="I1597" s="5">
        <v>0</v>
      </c>
      <c r="J1597" s="4">
        <v>0</v>
      </c>
    </row>
    <row r="1598" spans="1:10" ht="13.2" x14ac:dyDescent="0.25">
      <c r="A1598" s="3">
        <v>45513</v>
      </c>
      <c r="B1598" s="4" t="s">
        <v>10</v>
      </c>
      <c r="C1598" s="3" t="str">
        <f t="shared" si="219"/>
        <v>marketing</v>
      </c>
      <c r="D1598" s="50" t="s">
        <v>6</v>
      </c>
      <c r="E1598">
        <f t="shared" si="220"/>
        <v>2024</v>
      </c>
      <c r="F1598">
        <f t="shared" si="221"/>
        <v>9</v>
      </c>
      <c r="G1598">
        <f t="shared" si="222"/>
        <v>8</v>
      </c>
      <c r="H1598" s="4" t="str">
        <f t="shared" si="223"/>
        <v>N/A</v>
      </c>
      <c r="I1598" s="4" t="s">
        <v>6</v>
      </c>
      <c r="J1598" s="5">
        <v>100</v>
      </c>
    </row>
    <row r="1599" spans="1:10" ht="13.2" x14ac:dyDescent="0.25">
      <c r="A1599" s="3">
        <v>45513</v>
      </c>
      <c r="B1599" s="4" t="s">
        <v>11</v>
      </c>
      <c r="C1599" s="3" t="str">
        <f t="shared" si="219"/>
        <v>net sales</v>
      </c>
      <c r="D1599" s="49">
        <v>9.99</v>
      </c>
      <c r="E1599">
        <f t="shared" si="220"/>
        <v>2024</v>
      </c>
      <c r="F1599">
        <f t="shared" si="221"/>
        <v>9</v>
      </c>
      <c r="G1599">
        <f t="shared" si="222"/>
        <v>8</v>
      </c>
      <c r="H1599" s="4" t="str">
        <f t="shared" si="223"/>
        <v>product 1</v>
      </c>
      <c r="I1599" s="5">
        <v>80</v>
      </c>
      <c r="J1599" s="5">
        <v>799.2</v>
      </c>
    </row>
    <row r="1600" spans="1:10" ht="13.2" x14ac:dyDescent="0.25">
      <c r="A1600" s="3">
        <v>45513</v>
      </c>
      <c r="B1600" s="4" t="s">
        <v>12</v>
      </c>
      <c r="C1600" s="3" t="str">
        <f t="shared" si="219"/>
        <v>net sales</v>
      </c>
      <c r="D1600" s="49">
        <v>24.99</v>
      </c>
      <c r="E1600">
        <f t="shared" si="220"/>
        <v>2024</v>
      </c>
      <c r="F1600">
        <f t="shared" si="221"/>
        <v>9</v>
      </c>
      <c r="G1600">
        <f t="shared" si="222"/>
        <v>8</v>
      </c>
      <c r="H1600" s="4" t="str">
        <f t="shared" si="223"/>
        <v>product 2</v>
      </c>
      <c r="I1600" s="5">
        <v>6</v>
      </c>
      <c r="J1600" s="5">
        <v>149.94</v>
      </c>
    </row>
    <row r="1601" spans="1:10" ht="13.2" x14ac:dyDescent="0.25">
      <c r="A1601" s="3">
        <v>45513</v>
      </c>
      <c r="B1601" s="4" t="s">
        <v>13</v>
      </c>
      <c r="C1601" s="3" t="str">
        <f t="shared" si="219"/>
        <v>net sales</v>
      </c>
      <c r="D1601" s="49">
        <v>12.49</v>
      </c>
      <c r="E1601">
        <f t="shared" si="220"/>
        <v>2024</v>
      </c>
      <c r="F1601">
        <f t="shared" si="221"/>
        <v>9</v>
      </c>
      <c r="G1601">
        <f t="shared" si="222"/>
        <v>8</v>
      </c>
      <c r="H1601" s="4" t="str">
        <f t="shared" si="223"/>
        <v>product 3</v>
      </c>
      <c r="I1601" s="5">
        <v>0</v>
      </c>
      <c r="J1601" s="4">
        <v>0</v>
      </c>
    </row>
    <row r="1602" spans="1:10" ht="13.2" x14ac:dyDescent="0.25">
      <c r="A1602" s="3">
        <v>45514</v>
      </c>
      <c r="B1602" s="4" t="s">
        <v>7</v>
      </c>
      <c r="C1602" s="3" t="str">
        <f t="shared" ref="C1602:C1665" si="224">IFERROR(LEFT(B1602, FIND(":", B1602) -1),B1602)</f>
        <v>cogs</v>
      </c>
      <c r="D1602" s="49">
        <v>5.99</v>
      </c>
      <c r="E1602">
        <f t="shared" ref="E1602:E1665" si="225">YEAR(A1602)</f>
        <v>2024</v>
      </c>
      <c r="F1602">
        <f t="shared" ref="F1602:F1665" si="226">DAY(A1602)</f>
        <v>10</v>
      </c>
      <c r="G1602">
        <f t="shared" ref="G1602:G1665" si="227">MONTH(A1602)</f>
        <v>8</v>
      </c>
      <c r="H1602" s="4" t="str">
        <f t="shared" si="223"/>
        <v>product 1</v>
      </c>
      <c r="I1602" s="5">
        <v>66</v>
      </c>
      <c r="J1602" s="5">
        <v>395.34000000000003</v>
      </c>
    </row>
    <row r="1603" spans="1:10" ht="13.2" x14ac:dyDescent="0.25">
      <c r="A1603" s="3">
        <v>45514</v>
      </c>
      <c r="B1603" s="4" t="s">
        <v>8</v>
      </c>
      <c r="C1603" s="3" t="str">
        <f t="shared" si="224"/>
        <v>cogs</v>
      </c>
      <c r="D1603" s="49">
        <v>16.989999999999998</v>
      </c>
      <c r="E1603">
        <f t="shared" si="225"/>
        <v>2024</v>
      </c>
      <c r="F1603">
        <f t="shared" si="226"/>
        <v>10</v>
      </c>
      <c r="G1603">
        <f t="shared" si="227"/>
        <v>8</v>
      </c>
      <c r="H1603" s="4" t="str">
        <f t="shared" ref="H1603:H1666" si="228">IFERROR(RIGHT(B1603, LEN(B1603) - FIND(":", B1603)),"N/A")</f>
        <v>product 2</v>
      </c>
      <c r="I1603" s="5">
        <v>3</v>
      </c>
      <c r="J1603" s="5">
        <v>50.97</v>
      </c>
    </row>
    <row r="1604" spans="1:10" ht="13.2" x14ac:dyDescent="0.25">
      <c r="A1604" s="3">
        <v>45514</v>
      </c>
      <c r="B1604" s="4" t="s">
        <v>9</v>
      </c>
      <c r="C1604" s="3" t="str">
        <f t="shared" si="224"/>
        <v>cogs</v>
      </c>
      <c r="D1604" s="49">
        <v>8.49</v>
      </c>
      <c r="E1604">
        <f t="shared" si="225"/>
        <v>2024</v>
      </c>
      <c r="F1604">
        <f t="shared" si="226"/>
        <v>10</v>
      </c>
      <c r="G1604">
        <f t="shared" si="227"/>
        <v>8</v>
      </c>
      <c r="H1604" s="4" t="str">
        <f t="shared" si="228"/>
        <v>product 3</v>
      </c>
      <c r="I1604" s="5">
        <v>249</v>
      </c>
      <c r="J1604" s="5">
        <v>2114.0100000000002</v>
      </c>
    </row>
    <row r="1605" spans="1:10" ht="13.2" x14ac:dyDescent="0.25">
      <c r="A1605" s="3">
        <v>45514</v>
      </c>
      <c r="B1605" s="4" t="s">
        <v>10</v>
      </c>
      <c r="C1605" s="3" t="str">
        <f t="shared" si="224"/>
        <v>marketing</v>
      </c>
      <c r="D1605" s="50" t="s">
        <v>6</v>
      </c>
      <c r="E1605">
        <f t="shared" si="225"/>
        <v>2024</v>
      </c>
      <c r="F1605">
        <f t="shared" si="226"/>
        <v>10</v>
      </c>
      <c r="G1605">
        <f t="shared" si="227"/>
        <v>8</v>
      </c>
      <c r="H1605" s="4" t="str">
        <f t="shared" si="228"/>
        <v>N/A</v>
      </c>
      <c r="I1605" s="4" t="s">
        <v>6</v>
      </c>
      <c r="J1605" s="5">
        <v>100.08</v>
      </c>
    </row>
    <row r="1606" spans="1:10" ht="13.2" x14ac:dyDescent="0.25">
      <c r="A1606" s="3">
        <v>45514</v>
      </c>
      <c r="B1606" s="4" t="s">
        <v>11</v>
      </c>
      <c r="C1606" s="3" t="str">
        <f t="shared" si="224"/>
        <v>net sales</v>
      </c>
      <c r="D1606" s="49">
        <v>9.99</v>
      </c>
      <c r="E1606">
        <f t="shared" si="225"/>
        <v>2024</v>
      </c>
      <c r="F1606">
        <f t="shared" si="226"/>
        <v>10</v>
      </c>
      <c r="G1606">
        <f t="shared" si="227"/>
        <v>8</v>
      </c>
      <c r="H1606" s="4" t="str">
        <f t="shared" si="228"/>
        <v>product 1</v>
      </c>
      <c r="I1606" s="5">
        <v>66</v>
      </c>
      <c r="J1606" s="5">
        <v>659.34</v>
      </c>
    </row>
    <row r="1607" spans="1:10" ht="13.2" x14ac:dyDescent="0.25">
      <c r="A1607" s="3">
        <v>45514</v>
      </c>
      <c r="B1607" s="4" t="s">
        <v>12</v>
      </c>
      <c r="C1607" s="3" t="str">
        <f t="shared" si="224"/>
        <v>net sales</v>
      </c>
      <c r="D1607" s="49">
        <v>24.99</v>
      </c>
      <c r="E1607">
        <f t="shared" si="225"/>
        <v>2024</v>
      </c>
      <c r="F1607">
        <f t="shared" si="226"/>
        <v>10</v>
      </c>
      <c r="G1607">
        <f t="shared" si="227"/>
        <v>8</v>
      </c>
      <c r="H1607" s="4" t="str">
        <f t="shared" si="228"/>
        <v>product 2</v>
      </c>
      <c r="I1607" s="5">
        <v>3</v>
      </c>
      <c r="J1607" s="5">
        <v>74.97</v>
      </c>
    </row>
    <row r="1608" spans="1:10" ht="13.2" x14ac:dyDescent="0.25">
      <c r="A1608" s="3">
        <v>45514</v>
      </c>
      <c r="B1608" s="4" t="s">
        <v>13</v>
      </c>
      <c r="C1608" s="3" t="str">
        <f t="shared" si="224"/>
        <v>net sales</v>
      </c>
      <c r="D1608" s="49">
        <v>12.49</v>
      </c>
      <c r="E1608">
        <f t="shared" si="225"/>
        <v>2024</v>
      </c>
      <c r="F1608">
        <f t="shared" si="226"/>
        <v>10</v>
      </c>
      <c r="G1608">
        <f t="shared" si="227"/>
        <v>8</v>
      </c>
      <c r="H1608" s="4" t="str">
        <f t="shared" si="228"/>
        <v>product 3</v>
      </c>
      <c r="I1608" s="5">
        <v>249</v>
      </c>
      <c r="J1608" s="5">
        <v>3110.01</v>
      </c>
    </row>
    <row r="1609" spans="1:10" ht="13.2" x14ac:dyDescent="0.25">
      <c r="A1609" s="3">
        <v>45515</v>
      </c>
      <c r="B1609" s="4" t="s">
        <v>7</v>
      </c>
      <c r="C1609" s="3" t="str">
        <f t="shared" si="224"/>
        <v>cogs</v>
      </c>
      <c r="D1609" s="49">
        <v>5.99</v>
      </c>
      <c r="E1609">
        <f t="shared" si="225"/>
        <v>2024</v>
      </c>
      <c r="F1609">
        <f t="shared" si="226"/>
        <v>11</v>
      </c>
      <c r="G1609">
        <f t="shared" si="227"/>
        <v>8</v>
      </c>
      <c r="H1609" s="4" t="str">
        <f t="shared" si="228"/>
        <v>product 1</v>
      </c>
      <c r="I1609" s="5">
        <v>47</v>
      </c>
      <c r="J1609" s="5">
        <v>281.53000000000003</v>
      </c>
    </row>
    <row r="1610" spans="1:10" ht="13.2" x14ac:dyDescent="0.25">
      <c r="A1610" s="3">
        <v>45515</v>
      </c>
      <c r="B1610" s="4" t="s">
        <v>8</v>
      </c>
      <c r="C1610" s="3" t="str">
        <f t="shared" si="224"/>
        <v>cogs</v>
      </c>
      <c r="D1610" s="49">
        <v>16.989999999999998</v>
      </c>
      <c r="E1610">
        <f t="shared" si="225"/>
        <v>2024</v>
      </c>
      <c r="F1610">
        <f t="shared" si="226"/>
        <v>11</v>
      </c>
      <c r="G1610">
        <f t="shared" si="227"/>
        <v>8</v>
      </c>
      <c r="H1610" s="4" t="str">
        <f t="shared" si="228"/>
        <v>product 2</v>
      </c>
      <c r="I1610" s="5">
        <v>7</v>
      </c>
      <c r="J1610" s="5">
        <v>118.92999999999999</v>
      </c>
    </row>
    <row r="1611" spans="1:10" ht="13.2" x14ac:dyDescent="0.25">
      <c r="A1611" s="3">
        <v>45515</v>
      </c>
      <c r="B1611" s="4" t="s">
        <v>9</v>
      </c>
      <c r="C1611" s="3" t="str">
        <f t="shared" si="224"/>
        <v>cogs</v>
      </c>
      <c r="D1611" s="49">
        <v>8.49</v>
      </c>
      <c r="E1611">
        <f t="shared" si="225"/>
        <v>2024</v>
      </c>
      <c r="F1611">
        <f t="shared" si="226"/>
        <v>11</v>
      </c>
      <c r="G1611">
        <f t="shared" si="227"/>
        <v>8</v>
      </c>
      <c r="H1611" s="4" t="str">
        <f t="shared" si="228"/>
        <v>product 3</v>
      </c>
      <c r="I1611" s="5">
        <v>41</v>
      </c>
      <c r="J1611" s="5">
        <v>348.09000000000003</v>
      </c>
    </row>
    <row r="1612" spans="1:10" ht="13.2" x14ac:dyDescent="0.25">
      <c r="A1612" s="3">
        <v>45515</v>
      </c>
      <c r="B1612" s="4" t="s">
        <v>10</v>
      </c>
      <c r="C1612" s="3" t="str">
        <f t="shared" si="224"/>
        <v>marketing</v>
      </c>
      <c r="D1612" s="50" t="s">
        <v>6</v>
      </c>
      <c r="E1612">
        <f t="shared" si="225"/>
        <v>2024</v>
      </c>
      <c r="F1612">
        <f t="shared" si="226"/>
        <v>11</v>
      </c>
      <c r="G1612">
        <f t="shared" si="227"/>
        <v>8</v>
      </c>
      <c r="H1612" s="4" t="str">
        <f t="shared" si="228"/>
        <v>N/A</v>
      </c>
      <c r="I1612" s="4" t="s">
        <v>6</v>
      </c>
      <c r="J1612" s="5">
        <v>99.990000000000009</v>
      </c>
    </row>
    <row r="1613" spans="1:10" ht="13.2" x14ac:dyDescent="0.25">
      <c r="A1613" s="3">
        <v>45515</v>
      </c>
      <c r="B1613" s="4" t="s">
        <v>11</v>
      </c>
      <c r="C1613" s="3" t="str">
        <f t="shared" si="224"/>
        <v>net sales</v>
      </c>
      <c r="D1613" s="49">
        <v>9.99</v>
      </c>
      <c r="E1613">
        <f t="shared" si="225"/>
        <v>2024</v>
      </c>
      <c r="F1613">
        <f t="shared" si="226"/>
        <v>11</v>
      </c>
      <c r="G1613">
        <f t="shared" si="227"/>
        <v>8</v>
      </c>
      <c r="H1613" s="4" t="str">
        <f t="shared" si="228"/>
        <v>product 1</v>
      </c>
      <c r="I1613" s="5">
        <v>47</v>
      </c>
      <c r="J1613" s="5">
        <v>469.53000000000003</v>
      </c>
    </row>
    <row r="1614" spans="1:10" ht="13.2" x14ac:dyDescent="0.25">
      <c r="A1614" s="3">
        <v>45515</v>
      </c>
      <c r="B1614" s="4" t="s">
        <v>12</v>
      </c>
      <c r="C1614" s="3" t="str">
        <f t="shared" si="224"/>
        <v>net sales</v>
      </c>
      <c r="D1614" s="49">
        <v>24.99</v>
      </c>
      <c r="E1614">
        <f t="shared" si="225"/>
        <v>2024</v>
      </c>
      <c r="F1614">
        <f t="shared" si="226"/>
        <v>11</v>
      </c>
      <c r="G1614">
        <f t="shared" si="227"/>
        <v>8</v>
      </c>
      <c r="H1614" s="4" t="str">
        <f t="shared" si="228"/>
        <v>product 2</v>
      </c>
      <c r="I1614" s="5">
        <v>7</v>
      </c>
      <c r="J1614" s="5">
        <v>174.92999999999998</v>
      </c>
    </row>
    <row r="1615" spans="1:10" ht="13.2" x14ac:dyDescent="0.25">
      <c r="A1615" s="3">
        <v>45515</v>
      </c>
      <c r="B1615" s="4" t="s">
        <v>13</v>
      </c>
      <c r="C1615" s="3" t="str">
        <f t="shared" si="224"/>
        <v>net sales</v>
      </c>
      <c r="D1615" s="49">
        <v>12.49</v>
      </c>
      <c r="E1615">
        <f t="shared" si="225"/>
        <v>2024</v>
      </c>
      <c r="F1615">
        <f t="shared" si="226"/>
        <v>11</v>
      </c>
      <c r="G1615">
        <f t="shared" si="227"/>
        <v>8</v>
      </c>
      <c r="H1615" s="4" t="str">
        <f t="shared" si="228"/>
        <v>product 3</v>
      </c>
      <c r="I1615" s="5">
        <v>41</v>
      </c>
      <c r="J1615" s="5">
        <v>512.09</v>
      </c>
    </row>
    <row r="1616" spans="1:10" ht="13.2" x14ac:dyDescent="0.25">
      <c r="A1616" s="3">
        <v>45516</v>
      </c>
      <c r="B1616" s="4" t="s">
        <v>7</v>
      </c>
      <c r="C1616" s="3" t="str">
        <f t="shared" si="224"/>
        <v>cogs</v>
      </c>
      <c r="D1616" s="49">
        <v>5.99</v>
      </c>
      <c r="E1616">
        <f t="shared" si="225"/>
        <v>2024</v>
      </c>
      <c r="F1616">
        <f t="shared" si="226"/>
        <v>12</v>
      </c>
      <c r="G1616">
        <f t="shared" si="227"/>
        <v>8</v>
      </c>
      <c r="H1616" s="4" t="str">
        <f t="shared" si="228"/>
        <v>product 1</v>
      </c>
      <c r="I1616" s="5">
        <v>21</v>
      </c>
      <c r="J1616" s="5">
        <v>125.79</v>
      </c>
    </row>
    <row r="1617" spans="1:10" ht="13.2" x14ac:dyDescent="0.25">
      <c r="A1617" s="3">
        <v>45516</v>
      </c>
      <c r="B1617" s="4" t="s">
        <v>8</v>
      </c>
      <c r="C1617" s="3" t="str">
        <f t="shared" si="224"/>
        <v>cogs</v>
      </c>
      <c r="D1617" s="49">
        <v>16.989999999999998</v>
      </c>
      <c r="E1617">
        <f t="shared" si="225"/>
        <v>2024</v>
      </c>
      <c r="F1617">
        <f t="shared" si="226"/>
        <v>12</v>
      </c>
      <c r="G1617">
        <f t="shared" si="227"/>
        <v>8</v>
      </c>
      <c r="H1617" s="4" t="str">
        <f t="shared" si="228"/>
        <v>product 2</v>
      </c>
      <c r="I1617" s="5">
        <v>0</v>
      </c>
      <c r="J1617" s="4">
        <v>0</v>
      </c>
    </row>
    <row r="1618" spans="1:10" ht="13.2" x14ac:dyDescent="0.25">
      <c r="A1618" s="3">
        <v>45516</v>
      </c>
      <c r="B1618" s="4" t="s">
        <v>9</v>
      </c>
      <c r="C1618" s="3" t="str">
        <f t="shared" si="224"/>
        <v>cogs</v>
      </c>
      <c r="D1618" s="49">
        <v>8.49</v>
      </c>
      <c r="E1618">
        <f t="shared" si="225"/>
        <v>2024</v>
      </c>
      <c r="F1618">
        <f t="shared" si="226"/>
        <v>12</v>
      </c>
      <c r="G1618">
        <f t="shared" si="227"/>
        <v>8</v>
      </c>
      <c r="H1618" s="4" t="str">
        <f t="shared" si="228"/>
        <v>product 3</v>
      </c>
      <c r="I1618" s="5">
        <v>248</v>
      </c>
      <c r="J1618" s="5">
        <v>2105.52</v>
      </c>
    </row>
    <row r="1619" spans="1:10" ht="13.2" x14ac:dyDescent="0.25">
      <c r="A1619" s="3">
        <v>45516</v>
      </c>
      <c r="B1619" s="4" t="s">
        <v>10</v>
      </c>
      <c r="C1619" s="3" t="str">
        <f t="shared" si="224"/>
        <v>marketing</v>
      </c>
      <c r="D1619" s="50" t="s">
        <v>6</v>
      </c>
      <c r="E1619">
        <f t="shared" si="225"/>
        <v>2024</v>
      </c>
      <c r="F1619">
        <f t="shared" si="226"/>
        <v>12</v>
      </c>
      <c r="G1619">
        <f t="shared" si="227"/>
        <v>8</v>
      </c>
      <c r="H1619" s="4" t="str">
        <f t="shared" si="228"/>
        <v>N/A</v>
      </c>
      <c r="I1619" s="4" t="s">
        <v>6</v>
      </c>
      <c r="J1619" s="5">
        <v>100</v>
      </c>
    </row>
    <row r="1620" spans="1:10" ht="13.2" x14ac:dyDescent="0.25">
      <c r="A1620" s="3">
        <v>45516</v>
      </c>
      <c r="B1620" s="4" t="s">
        <v>11</v>
      </c>
      <c r="C1620" s="3" t="str">
        <f t="shared" si="224"/>
        <v>net sales</v>
      </c>
      <c r="D1620" s="49">
        <v>9.99</v>
      </c>
      <c r="E1620">
        <f t="shared" si="225"/>
        <v>2024</v>
      </c>
      <c r="F1620">
        <f t="shared" si="226"/>
        <v>12</v>
      </c>
      <c r="G1620">
        <f t="shared" si="227"/>
        <v>8</v>
      </c>
      <c r="H1620" s="4" t="str">
        <f t="shared" si="228"/>
        <v>product 1</v>
      </c>
      <c r="I1620" s="5">
        <v>21</v>
      </c>
      <c r="J1620" s="5">
        <v>209.79</v>
      </c>
    </row>
    <row r="1621" spans="1:10" ht="13.2" x14ac:dyDescent="0.25">
      <c r="A1621" s="3">
        <v>45516</v>
      </c>
      <c r="B1621" s="4" t="s">
        <v>12</v>
      </c>
      <c r="C1621" s="3" t="str">
        <f t="shared" si="224"/>
        <v>net sales</v>
      </c>
      <c r="D1621" s="49">
        <v>24.99</v>
      </c>
      <c r="E1621">
        <f t="shared" si="225"/>
        <v>2024</v>
      </c>
      <c r="F1621">
        <f t="shared" si="226"/>
        <v>12</v>
      </c>
      <c r="G1621">
        <f t="shared" si="227"/>
        <v>8</v>
      </c>
      <c r="H1621" s="4" t="str">
        <f t="shared" si="228"/>
        <v>product 2</v>
      </c>
      <c r="I1621" s="5">
        <v>0</v>
      </c>
      <c r="J1621" s="4">
        <v>0</v>
      </c>
    </row>
    <row r="1622" spans="1:10" ht="13.2" x14ac:dyDescent="0.25">
      <c r="A1622" s="3">
        <v>45516</v>
      </c>
      <c r="B1622" s="4" t="s">
        <v>13</v>
      </c>
      <c r="C1622" s="3" t="str">
        <f t="shared" si="224"/>
        <v>net sales</v>
      </c>
      <c r="D1622" s="49">
        <v>12.49</v>
      </c>
      <c r="E1622">
        <f t="shared" si="225"/>
        <v>2024</v>
      </c>
      <c r="F1622">
        <f t="shared" si="226"/>
        <v>12</v>
      </c>
      <c r="G1622">
        <f t="shared" si="227"/>
        <v>8</v>
      </c>
      <c r="H1622" s="4" t="str">
        <f t="shared" si="228"/>
        <v>product 3</v>
      </c>
      <c r="I1622" s="5">
        <v>248</v>
      </c>
      <c r="J1622" s="5">
        <v>3097.52</v>
      </c>
    </row>
    <row r="1623" spans="1:10" ht="13.2" x14ac:dyDescent="0.25">
      <c r="A1623" s="3">
        <v>45517</v>
      </c>
      <c r="B1623" s="4" t="s">
        <v>7</v>
      </c>
      <c r="C1623" s="3" t="str">
        <f t="shared" si="224"/>
        <v>cogs</v>
      </c>
      <c r="D1623" s="49">
        <v>5.99</v>
      </c>
      <c r="E1623">
        <f t="shared" si="225"/>
        <v>2024</v>
      </c>
      <c r="F1623">
        <f t="shared" si="226"/>
        <v>13</v>
      </c>
      <c r="G1623">
        <f t="shared" si="227"/>
        <v>8</v>
      </c>
      <c r="H1623" s="4" t="str">
        <f t="shared" si="228"/>
        <v>product 1</v>
      </c>
      <c r="I1623" s="5">
        <v>87</v>
      </c>
      <c r="J1623" s="5">
        <v>521.13</v>
      </c>
    </row>
    <row r="1624" spans="1:10" ht="13.2" x14ac:dyDescent="0.25">
      <c r="A1624" s="3">
        <v>45517</v>
      </c>
      <c r="B1624" s="4" t="s">
        <v>8</v>
      </c>
      <c r="C1624" s="3" t="str">
        <f t="shared" si="224"/>
        <v>cogs</v>
      </c>
      <c r="D1624" s="49">
        <v>16.989999999999998</v>
      </c>
      <c r="E1624">
        <f t="shared" si="225"/>
        <v>2024</v>
      </c>
      <c r="F1624">
        <f t="shared" si="226"/>
        <v>13</v>
      </c>
      <c r="G1624">
        <f t="shared" si="227"/>
        <v>8</v>
      </c>
      <c r="H1624" s="4" t="str">
        <f t="shared" si="228"/>
        <v>product 2</v>
      </c>
      <c r="I1624" s="5">
        <v>6</v>
      </c>
      <c r="J1624" s="5">
        <v>101.94</v>
      </c>
    </row>
    <row r="1625" spans="1:10" ht="13.2" x14ac:dyDescent="0.25">
      <c r="A1625" s="3">
        <v>45517</v>
      </c>
      <c r="B1625" s="4" t="s">
        <v>9</v>
      </c>
      <c r="C1625" s="3" t="str">
        <f t="shared" si="224"/>
        <v>cogs</v>
      </c>
      <c r="D1625" s="49">
        <v>8.49</v>
      </c>
      <c r="E1625">
        <f t="shared" si="225"/>
        <v>2024</v>
      </c>
      <c r="F1625">
        <f t="shared" si="226"/>
        <v>13</v>
      </c>
      <c r="G1625">
        <f t="shared" si="227"/>
        <v>8</v>
      </c>
      <c r="H1625" s="4" t="str">
        <f t="shared" si="228"/>
        <v>product 3</v>
      </c>
      <c r="I1625" s="5">
        <v>94</v>
      </c>
      <c r="J1625" s="5">
        <v>798.06000000000006</v>
      </c>
    </row>
    <row r="1626" spans="1:10" ht="13.2" x14ac:dyDescent="0.25">
      <c r="A1626" s="3">
        <v>45517</v>
      </c>
      <c r="B1626" s="4" t="s">
        <v>10</v>
      </c>
      <c r="C1626" s="3" t="str">
        <f t="shared" si="224"/>
        <v>marketing</v>
      </c>
      <c r="D1626" s="50" t="s">
        <v>6</v>
      </c>
      <c r="E1626">
        <f t="shared" si="225"/>
        <v>2024</v>
      </c>
      <c r="F1626">
        <f t="shared" si="226"/>
        <v>13</v>
      </c>
      <c r="G1626">
        <f t="shared" si="227"/>
        <v>8</v>
      </c>
      <c r="H1626" s="4" t="str">
        <f t="shared" si="228"/>
        <v>N/A</v>
      </c>
      <c r="I1626" s="4" t="s">
        <v>6</v>
      </c>
      <c r="J1626" s="5">
        <v>99.990000000000009</v>
      </c>
    </row>
    <row r="1627" spans="1:10" ht="13.2" x14ac:dyDescent="0.25">
      <c r="A1627" s="3">
        <v>45517</v>
      </c>
      <c r="B1627" s="4" t="s">
        <v>11</v>
      </c>
      <c r="C1627" s="3" t="str">
        <f t="shared" si="224"/>
        <v>net sales</v>
      </c>
      <c r="D1627" s="49">
        <v>9.99</v>
      </c>
      <c r="E1627">
        <f t="shared" si="225"/>
        <v>2024</v>
      </c>
      <c r="F1627">
        <f t="shared" si="226"/>
        <v>13</v>
      </c>
      <c r="G1627">
        <f t="shared" si="227"/>
        <v>8</v>
      </c>
      <c r="H1627" s="4" t="str">
        <f t="shared" si="228"/>
        <v>product 1</v>
      </c>
      <c r="I1627" s="5">
        <v>87</v>
      </c>
      <c r="J1627" s="5">
        <v>869.13</v>
      </c>
    </row>
    <row r="1628" spans="1:10" ht="13.2" x14ac:dyDescent="0.25">
      <c r="A1628" s="3">
        <v>45517</v>
      </c>
      <c r="B1628" s="4" t="s">
        <v>12</v>
      </c>
      <c r="C1628" s="3" t="str">
        <f t="shared" si="224"/>
        <v>net sales</v>
      </c>
      <c r="D1628" s="49">
        <v>24.99</v>
      </c>
      <c r="E1628">
        <f t="shared" si="225"/>
        <v>2024</v>
      </c>
      <c r="F1628">
        <f t="shared" si="226"/>
        <v>13</v>
      </c>
      <c r="G1628">
        <f t="shared" si="227"/>
        <v>8</v>
      </c>
      <c r="H1628" s="4" t="str">
        <f t="shared" si="228"/>
        <v>product 2</v>
      </c>
      <c r="I1628" s="5">
        <v>6</v>
      </c>
      <c r="J1628" s="5">
        <v>149.94</v>
      </c>
    </row>
    <row r="1629" spans="1:10" ht="13.2" x14ac:dyDescent="0.25">
      <c r="A1629" s="3">
        <v>45517</v>
      </c>
      <c r="B1629" s="4" t="s">
        <v>13</v>
      </c>
      <c r="C1629" s="3" t="str">
        <f t="shared" si="224"/>
        <v>net sales</v>
      </c>
      <c r="D1629" s="49">
        <v>12.49</v>
      </c>
      <c r="E1629">
        <f t="shared" si="225"/>
        <v>2024</v>
      </c>
      <c r="F1629">
        <f t="shared" si="226"/>
        <v>13</v>
      </c>
      <c r="G1629">
        <f t="shared" si="227"/>
        <v>8</v>
      </c>
      <c r="H1629" s="4" t="str">
        <f t="shared" si="228"/>
        <v>product 3</v>
      </c>
      <c r="I1629" s="5">
        <v>94</v>
      </c>
      <c r="J1629" s="5">
        <v>1174.06</v>
      </c>
    </row>
    <row r="1630" spans="1:10" ht="13.2" x14ac:dyDescent="0.25">
      <c r="A1630" s="3">
        <v>45518</v>
      </c>
      <c r="B1630" s="4" t="s">
        <v>7</v>
      </c>
      <c r="C1630" s="3" t="str">
        <f t="shared" si="224"/>
        <v>cogs</v>
      </c>
      <c r="D1630" s="49">
        <v>5.99</v>
      </c>
      <c r="E1630">
        <f t="shared" si="225"/>
        <v>2024</v>
      </c>
      <c r="F1630">
        <f t="shared" si="226"/>
        <v>14</v>
      </c>
      <c r="G1630">
        <f t="shared" si="227"/>
        <v>8</v>
      </c>
      <c r="H1630" s="4" t="str">
        <f t="shared" si="228"/>
        <v>product 1</v>
      </c>
      <c r="I1630" s="5">
        <v>48</v>
      </c>
      <c r="J1630" s="5">
        <v>287.52</v>
      </c>
    </row>
    <row r="1631" spans="1:10" ht="13.2" x14ac:dyDescent="0.25">
      <c r="A1631" s="3">
        <v>45518</v>
      </c>
      <c r="B1631" s="4" t="s">
        <v>8</v>
      </c>
      <c r="C1631" s="3" t="str">
        <f t="shared" si="224"/>
        <v>cogs</v>
      </c>
      <c r="D1631" s="49">
        <v>16.989999999999998</v>
      </c>
      <c r="E1631">
        <f t="shared" si="225"/>
        <v>2024</v>
      </c>
      <c r="F1631">
        <f t="shared" si="226"/>
        <v>14</v>
      </c>
      <c r="G1631">
        <f t="shared" si="227"/>
        <v>8</v>
      </c>
      <c r="H1631" s="4" t="str">
        <f t="shared" si="228"/>
        <v>product 2</v>
      </c>
      <c r="I1631" s="5">
        <v>4</v>
      </c>
      <c r="J1631" s="5">
        <v>67.959999999999994</v>
      </c>
    </row>
    <row r="1632" spans="1:10" ht="13.2" x14ac:dyDescent="0.25">
      <c r="A1632" s="3">
        <v>45518</v>
      </c>
      <c r="B1632" s="4" t="s">
        <v>9</v>
      </c>
      <c r="C1632" s="3" t="str">
        <f t="shared" si="224"/>
        <v>cogs</v>
      </c>
      <c r="D1632" s="49">
        <v>8.49</v>
      </c>
      <c r="E1632">
        <f t="shared" si="225"/>
        <v>2024</v>
      </c>
      <c r="F1632">
        <f t="shared" si="226"/>
        <v>14</v>
      </c>
      <c r="G1632">
        <f t="shared" si="227"/>
        <v>8</v>
      </c>
      <c r="H1632" s="4" t="str">
        <f t="shared" si="228"/>
        <v>product 3</v>
      </c>
      <c r="I1632" s="5">
        <v>4</v>
      </c>
      <c r="J1632" s="5">
        <v>33.96</v>
      </c>
    </row>
    <row r="1633" spans="1:10" ht="13.2" x14ac:dyDescent="0.25">
      <c r="A1633" s="3">
        <v>45518</v>
      </c>
      <c r="B1633" s="4" t="s">
        <v>10</v>
      </c>
      <c r="C1633" s="3" t="str">
        <f t="shared" si="224"/>
        <v>marketing</v>
      </c>
      <c r="D1633" s="50" t="s">
        <v>6</v>
      </c>
      <c r="E1633">
        <f t="shared" si="225"/>
        <v>2024</v>
      </c>
      <c r="F1633">
        <f t="shared" si="226"/>
        <v>14</v>
      </c>
      <c r="G1633">
        <f t="shared" si="227"/>
        <v>8</v>
      </c>
      <c r="H1633" s="4" t="str">
        <f t="shared" si="228"/>
        <v>N/A</v>
      </c>
      <c r="I1633" s="4" t="s">
        <v>6</v>
      </c>
      <c r="J1633" s="5">
        <v>99.990000000000009</v>
      </c>
    </row>
    <row r="1634" spans="1:10" ht="13.2" x14ac:dyDescent="0.25">
      <c r="A1634" s="3">
        <v>45518</v>
      </c>
      <c r="B1634" s="4" t="s">
        <v>11</v>
      </c>
      <c r="C1634" s="3" t="str">
        <f t="shared" si="224"/>
        <v>net sales</v>
      </c>
      <c r="D1634" s="49">
        <v>9.99</v>
      </c>
      <c r="E1634">
        <f t="shared" si="225"/>
        <v>2024</v>
      </c>
      <c r="F1634">
        <f t="shared" si="226"/>
        <v>14</v>
      </c>
      <c r="G1634">
        <f t="shared" si="227"/>
        <v>8</v>
      </c>
      <c r="H1634" s="4" t="str">
        <f t="shared" si="228"/>
        <v>product 1</v>
      </c>
      <c r="I1634" s="5">
        <v>48</v>
      </c>
      <c r="J1634" s="5">
        <v>479.52</v>
      </c>
    </row>
    <row r="1635" spans="1:10" ht="13.2" x14ac:dyDescent="0.25">
      <c r="A1635" s="3">
        <v>45518</v>
      </c>
      <c r="B1635" s="4" t="s">
        <v>12</v>
      </c>
      <c r="C1635" s="3" t="str">
        <f t="shared" si="224"/>
        <v>net sales</v>
      </c>
      <c r="D1635" s="49">
        <v>24.99</v>
      </c>
      <c r="E1635">
        <f t="shared" si="225"/>
        <v>2024</v>
      </c>
      <c r="F1635">
        <f t="shared" si="226"/>
        <v>14</v>
      </c>
      <c r="G1635">
        <f t="shared" si="227"/>
        <v>8</v>
      </c>
      <c r="H1635" s="4" t="str">
        <f t="shared" si="228"/>
        <v>product 2</v>
      </c>
      <c r="I1635" s="5">
        <v>4</v>
      </c>
      <c r="J1635" s="5">
        <v>99.96</v>
      </c>
    </row>
    <row r="1636" spans="1:10" ht="13.2" x14ac:dyDescent="0.25">
      <c r="A1636" s="3">
        <v>45518</v>
      </c>
      <c r="B1636" s="4" t="s">
        <v>13</v>
      </c>
      <c r="C1636" s="3" t="str">
        <f t="shared" si="224"/>
        <v>net sales</v>
      </c>
      <c r="D1636" s="49">
        <v>12.49</v>
      </c>
      <c r="E1636">
        <f t="shared" si="225"/>
        <v>2024</v>
      </c>
      <c r="F1636">
        <f t="shared" si="226"/>
        <v>14</v>
      </c>
      <c r="G1636">
        <f t="shared" si="227"/>
        <v>8</v>
      </c>
      <c r="H1636" s="4" t="str">
        <f t="shared" si="228"/>
        <v>product 3</v>
      </c>
      <c r="I1636" s="5">
        <v>4</v>
      </c>
      <c r="J1636" s="5">
        <v>49.96</v>
      </c>
    </row>
    <row r="1637" spans="1:10" ht="13.2" x14ac:dyDescent="0.25">
      <c r="A1637" s="3">
        <v>45519</v>
      </c>
      <c r="B1637" s="4" t="s">
        <v>7</v>
      </c>
      <c r="C1637" s="3" t="str">
        <f t="shared" si="224"/>
        <v>cogs</v>
      </c>
      <c r="D1637" s="49">
        <v>5.99</v>
      </c>
      <c r="E1637">
        <f t="shared" si="225"/>
        <v>2024</v>
      </c>
      <c r="F1637">
        <f t="shared" si="226"/>
        <v>15</v>
      </c>
      <c r="G1637">
        <f t="shared" si="227"/>
        <v>8</v>
      </c>
      <c r="H1637" s="4" t="str">
        <f t="shared" si="228"/>
        <v>product 1</v>
      </c>
      <c r="I1637" s="5">
        <v>30</v>
      </c>
      <c r="J1637" s="5">
        <v>179.70000000000002</v>
      </c>
    </row>
    <row r="1638" spans="1:10" ht="13.2" x14ac:dyDescent="0.25">
      <c r="A1638" s="3">
        <v>45519</v>
      </c>
      <c r="B1638" s="4" t="s">
        <v>8</v>
      </c>
      <c r="C1638" s="3" t="str">
        <f t="shared" si="224"/>
        <v>cogs</v>
      </c>
      <c r="D1638" s="49">
        <v>16.989999999999998</v>
      </c>
      <c r="E1638">
        <f t="shared" si="225"/>
        <v>2024</v>
      </c>
      <c r="F1638">
        <f t="shared" si="226"/>
        <v>15</v>
      </c>
      <c r="G1638">
        <f t="shared" si="227"/>
        <v>8</v>
      </c>
      <c r="H1638" s="4" t="str">
        <f t="shared" si="228"/>
        <v>product 2</v>
      </c>
      <c r="I1638" s="5">
        <v>2</v>
      </c>
      <c r="J1638" s="5">
        <v>33.979999999999997</v>
      </c>
    </row>
    <row r="1639" spans="1:10" ht="13.2" x14ac:dyDescent="0.25">
      <c r="A1639" s="3">
        <v>45519</v>
      </c>
      <c r="B1639" s="4" t="s">
        <v>9</v>
      </c>
      <c r="C1639" s="3" t="str">
        <f t="shared" si="224"/>
        <v>cogs</v>
      </c>
      <c r="D1639" s="49">
        <v>8.49</v>
      </c>
      <c r="E1639">
        <f t="shared" si="225"/>
        <v>2024</v>
      </c>
      <c r="F1639">
        <f t="shared" si="226"/>
        <v>15</v>
      </c>
      <c r="G1639">
        <f t="shared" si="227"/>
        <v>8</v>
      </c>
      <c r="H1639" s="4" t="str">
        <f t="shared" si="228"/>
        <v>product 3</v>
      </c>
      <c r="I1639" s="5">
        <v>152</v>
      </c>
      <c r="J1639" s="5">
        <v>1290.48</v>
      </c>
    </row>
    <row r="1640" spans="1:10" ht="13.2" x14ac:dyDescent="0.25">
      <c r="A1640" s="3">
        <v>45519</v>
      </c>
      <c r="B1640" s="4" t="s">
        <v>16</v>
      </c>
      <c r="C1640" s="3" t="str">
        <f t="shared" si="224"/>
        <v>interest</v>
      </c>
      <c r="D1640" s="50" t="s">
        <v>6</v>
      </c>
      <c r="E1640">
        <f t="shared" si="225"/>
        <v>2024</v>
      </c>
      <c r="F1640">
        <f t="shared" si="226"/>
        <v>15</v>
      </c>
      <c r="G1640">
        <f t="shared" si="227"/>
        <v>8</v>
      </c>
      <c r="H1640" s="4" t="str">
        <f t="shared" si="228"/>
        <v>N/A</v>
      </c>
      <c r="I1640" s="4" t="s">
        <v>6</v>
      </c>
      <c r="J1640" s="5">
        <v>1282.24</v>
      </c>
    </row>
    <row r="1641" spans="1:10" ht="13.2" x14ac:dyDescent="0.25">
      <c r="A1641" s="3">
        <v>45519</v>
      </c>
      <c r="B1641" s="4" t="s">
        <v>10</v>
      </c>
      <c r="C1641" s="3" t="str">
        <f t="shared" si="224"/>
        <v>marketing</v>
      </c>
      <c r="D1641" s="50" t="s">
        <v>6</v>
      </c>
      <c r="E1641">
        <f t="shared" si="225"/>
        <v>2024</v>
      </c>
      <c r="F1641">
        <f t="shared" si="226"/>
        <v>15</v>
      </c>
      <c r="G1641">
        <f t="shared" si="227"/>
        <v>8</v>
      </c>
      <c r="H1641" s="4" t="str">
        <f t="shared" si="228"/>
        <v>N/A</v>
      </c>
      <c r="I1641" s="4" t="s">
        <v>6</v>
      </c>
      <c r="J1641" s="5">
        <v>99.98</v>
      </c>
    </row>
    <row r="1642" spans="1:10" ht="13.2" x14ac:dyDescent="0.25">
      <c r="A1642" s="3">
        <v>45519</v>
      </c>
      <c r="B1642" s="4" t="s">
        <v>11</v>
      </c>
      <c r="C1642" s="3" t="str">
        <f t="shared" si="224"/>
        <v>net sales</v>
      </c>
      <c r="D1642" s="49">
        <v>9.99</v>
      </c>
      <c r="E1642">
        <f t="shared" si="225"/>
        <v>2024</v>
      </c>
      <c r="F1642">
        <f t="shared" si="226"/>
        <v>15</v>
      </c>
      <c r="G1642">
        <f t="shared" si="227"/>
        <v>8</v>
      </c>
      <c r="H1642" s="4" t="str">
        <f t="shared" si="228"/>
        <v>product 1</v>
      </c>
      <c r="I1642" s="5">
        <v>30</v>
      </c>
      <c r="J1642" s="5">
        <v>299.7</v>
      </c>
    </row>
    <row r="1643" spans="1:10" ht="13.2" x14ac:dyDescent="0.25">
      <c r="A1643" s="3">
        <v>45519</v>
      </c>
      <c r="B1643" s="4" t="s">
        <v>12</v>
      </c>
      <c r="C1643" s="3" t="str">
        <f t="shared" si="224"/>
        <v>net sales</v>
      </c>
      <c r="D1643" s="49">
        <v>24.99</v>
      </c>
      <c r="E1643">
        <f t="shared" si="225"/>
        <v>2024</v>
      </c>
      <c r="F1643">
        <f t="shared" si="226"/>
        <v>15</v>
      </c>
      <c r="G1643">
        <f t="shared" si="227"/>
        <v>8</v>
      </c>
      <c r="H1643" s="4" t="str">
        <f t="shared" si="228"/>
        <v>product 2</v>
      </c>
      <c r="I1643" s="5">
        <v>2</v>
      </c>
      <c r="J1643" s="5">
        <v>49.98</v>
      </c>
    </row>
    <row r="1644" spans="1:10" ht="13.2" x14ac:dyDescent="0.25">
      <c r="A1644" s="3">
        <v>45519</v>
      </c>
      <c r="B1644" s="4" t="s">
        <v>13</v>
      </c>
      <c r="C1644" s="3" t="str">
        <f t="shared" si="224"/>
        <v>net sales</v>
      </c>
      <c r="D1644" s="49">
        <v>12.49</v>
      </c>
      <c r="E1644">
        <f t="shared" si="225"/>
        <v>2024</v>
      </c>
      <c r="F1644">
        <f t="shared" si="226"/>
        <v>15</v>
      </c>
      <c r="G1644">
        <f t="shared" si="227"/>
        <v>8</v>
      </c>
      <c r="H1644" s="4" t="str">
        <f t="shared" si="228"/>
        <v>product 3</v>
      </c>
      <c r="I1644" s="5">
        <v>152</v>
      </c>
      <c r="J1644" s="5">
        <v>1898.48</v>
      </c>
    </row>
    <row r="1645" spans="1:10" ht="13.2" x14ac:dyDescent="0.25">
      <c r="A1645" s="3">
        <v>45519</v>
      </c>
      <c r="B1645" s="4" t="s">
        <v>14</v>
      </c>
      <c r="C1645" s="3" t="str">
        <f t="shared" si="224"/>
        <v>overhead</v>
      </c>
      <c r="D1645" s="50" t="s">
        <v>6</v>
      </c>
      <c r="E1645">
        <f t="shared" si="225"/>
        <v>2024</v>
      </c>
      <c r="F1645">
        <f t="shared" si="226"/>
        <v>15</v>
      </c>
      <c r="G1645">
        <f t="shared" si="227"/>
        <v>8</v>
      </c>
      <c r="H1645" s="4" t="str">
        <f t="shared" si="228"/>
        <v>N/A</v>
      </c>
      <c r="I1645" s="4" t="s">
        <v>6</v>
      </c>
      <c r="J1645" s="5">
        <v>315.2</v>
      </c>
    </row>
    <row r="1646" spans="1:10" ht="13.2" x14ac:dyDescent="0.25">
      <c r="A1646" s="3">
        <v>45520</v>
      </c>
      <c r="B1646" s="4" t="s">
        <v>7</v>
      </c>
      <c r="C1646" s="3" t="str">
        <f t="shared" si="224"/>
        <v>cogs</v>
      </c>
      <c r="D1646" s="49">
        <v>5.99</v>
      </c>
      <c r="E1646">
        <f t="shared" si="225"/>
        <v>2024</v>
      </c>
      <c r="F1646">
        <f t="shared" si="226"/>
        <v>16</v>
      </c>
      <c r="G1646">
        <f t="shared" si="227"/>
        <v>8</v>
      </c>
      <c r="H1646" s="4" t="str">
        <f t="shared" si="228"/>
        <v>product 1</v>
      </c>
      <c r="I1646" s="5">
        <v>73</v>
      </c>
      <c r="J1646" s="5">
        <v>437.27000000000004</v>
      </c>
    </row>
    <row r="1647" spans="1:10" ht="13.2" x14ac:dyDescent="0.25">
      <c r="A1647" s="3">
        <v>45520</v>
      </c>
      <c r="B1647" s="4" t="s">
        <v>8</v>
      </c>
      <c r="C1647" s="3" t="str">
        <f t="shared" si="224"/>
        <v>cogs</v>
      </c>
      <c r="D1647" s="49">
        <v>16.989999999999998</v>
      </c>
      <c r="E1647">
        <f t="shared" si="225"/>
        <v>2024</v>
      </c>
      <c r="F1647">
        <f t="shared" si="226"/>
        <v>16</v>
      </c>
      <c r="G1647">
        <f t="shared" si="227"/>
        <v>8</v>
      </c>
      <c r="H1647" s="4" t="str">
        <f t="shared" si="228"/>
        <v>product 2</v>
      </c>
      <c r="I1647" s="5">
        <v>3</v>
      </c>
      <c r="J1647" s="5">
        <v>50.97</v>
      </c>
    </row>
    <row r="1648" spans="1:10" ht="13.2" x14ac:dyDescent="0.25">
      <c r="A1648" s="3">
        <v>45520</v>
      </c>
      <c r="B1648" s="4" t="s">
        <v>9</v>
      </c>
      <c r="C1648" s="3" t="str">
        <f t="shared" si="224"/>
        <v>cogs</v>
      </c>
      <c r="D1648" s="49">
        <v>8.49</v>
      </c>
      <c r="E1648">
        <f t="shared" si="225"/>
        <v>2024</v>
      </c>
      <c r="F1648">
        <f t="shared" si="226"/>
        <v>16</v>
      </c>
      <c r="G1648">
        <f t="shared" si="227"/>
        <v>8</v>
      </c>
      <c r="H1648" s="4" t="str">
        <f t="shared" si="228"/>
        <v>product 3</v>
      </c>
      <c r="I1648" s="5">
        <v>124</v>
      </c>
      <c r="J1648" s="5">
        <v>1052.76</v>
      </c>
    </row>
    <row r="1649" spans="1:10" ht="13.2" x14ac:dyDescent="0.25">
      <c r="A1649" s="3">
        <v>45520</v>
      </c>
      <c r="B1649" s="4" t="s">
        <v>10</v>
      </c>
      <c r="C1649" s="3" t="str">
        <f t="shared" si="224"/>
        <v>marketing</v>
      </c>
      <c r="D1649" s="50" t="s">
        <v>6</v>
      </c>
      <c r="E1649">
        <f t="shared" si="225"/>
        <v>2024</v>
      </c>
      <c r="F1649">
        <f t="shared" si="226"/>
        <v>16</v>
      </c>
      <c r="G1649">
        <f t="shared" si="227"/>
        <v>8</v>
      </c>
      <c r="H1649" s="4" t="str">
        <f t="shared" si="228"/>
        <v>N/A</v>
      </c>
      <c r="I1649" s="4" t="s">
        <v>6</v>
      </c>
      <c r="J1649" s="5">
        <v>100.03</v>
      </c>
    </row>
    <row r="1650" spans="1:10" ht="13.2" x14ac:dyDescent="0.25">
      <c r="A1650" s="3">
        <v>45520</v>
      </c>
      <c r="B1650" s="4" t="s">
        <v>11</v>
      </c>
      <c r="C1650" s="3" t="str">
        <f t="shared" si="224"/>
        <v>net sales</v>
      </c>
      <c r="D1650" s="49">
        <v>9.99</v>
      </c>
      <c r="E1650">
        <f t="shared" si="225"/>
        <v>2024</v>
      </c>
      <c r="F1650">
        <f t="shared" si="226"/>
        <v>16</v>
      </c>
      <c r="G1650">
        <f t="shared" si="227"/>
        <v>8</v>
      </c>
      <c r="H1650" s="4" t="str">
        <f t="shared" si="228"/>
        <v>product 1</v>
      </c>
      <c r="I1650" s="5">
        <v>73</v>
      </c>
      <c r="J1650" s="5">
        <v>729.27</v>
      </c>
    </row>
    <row r="1651" spans="1:10" ht="13.2" x14ac:dyDescent="0.25">
      <c r="A1651" s="3">
        <v>45520</v>
      </c>
      <c r="B1651" s="4" t="s">
        <v>12</v>
      </c>
      <c r="C1651" s="3" t="str">
        <f t="shared" si="224"/>
        <v>net sales</v>
      </c>
      <c r="D1651" s="49">
        <v>24.99</v>
      </c>
      <c r="E1651">
        <f t="shared" si="225"/>
        <v>2024</v>
      </c>
      <c r="F1651">
        <f t="shared" si="226"/>
        <v>16</v>
      </c>
      <c r="G1651">
        <f t="shared" si="227"/>
        <v>8</v>
      </c>
      <c r="H1651" s="4" t="str">
        <f t="shared" si="228"/>
        <v>product 2</v>
      </c>
      <c r="I1651" s="5">
        <v>3</v>
      </c>
      <c r="J1651" s="5">
        <v>74.97</v>
      </c>
    </row>
    <row r="1652" spans="1:10" ht="13.2" x14ac:dyDescent="0.25">
      <c r="A1652" s="3">
        <v>45520</v>
      </c>
      <c r="B1652" s="4" t="s">
        <v>13</v>
      </c>
      <c r="C1652" s="3" t="str">
        <f t="shared" si="224"/>
        <v>net sales</v>
      </c>
      <c r="D1652" s="49">
        <v>12.49</v>
      </c>
      <c r="E1652">
        <f t="shared" si="225"/>
        <v>2024</v>
      </c>
      <c r="F1652">
        <f t="shared" si="226"/>
        <v>16</v>
      </c>
      <c r="G1652">
        <f t="shared" si="227"/>
        <v>8</v>
      </c>
      <c r="H1652" s="4" t="str">
        <f t="shared" si="228"/>
        <v>product 3</v>
      </c>
      <c r="I1652" s="5">
        <v>124</v>
      </c>
      <c r="J1652" s="5">
        <v>1548.76</v>
      </c>
    </row>
    <row r="1653" spans="1:10" ht="13.2" x14ac:dyDescent="0.25">
      <c r="A1653" s="3">
        <v>45520</v>
      </c>
      <c r="B1653" s="4" t="s">
        <v>15</v>
      </c>
      <c r="C1653" s="3" t="str">
        <f t="shared" si="224"/>
        <v>payroll</v>
      </c>
      <c r="D1653" s="50" t="s">
        <v>6</v>
      </c>
      <c r="E1653">
        <f t="shared" si="225"/>
        <v>2024</v>
      </c>
      <c r="F1653">
        <f t="shared" si="226"/>
        <v>16</v>
      </c>
      <c r="G1653">
        <f t="shared" si="227"/>
        <v>8</v>
      </c>
      <c r="H1653" s="4" t="str">
        <f t="shared" si="228"/>
        <v>N/A</v>
      </c>
      <c r="I1653" s="4" t="s">
        <v>6</v>
      </c>
      <c r="J1653" s="5">
        <v>1200</v>
      </c>
    </row>
    <row r="1654" spans="1:10" ht="13.2" x14ac:dyDescent="0.25">
      <c r="A1654" s="3">
        <v>45521</v>
      </c>
      <c r="B1654" s="4" t="s">
        <v>7</v>
      </c>
      <c r="C1654" s="3" t="str">
        <f t="shared" si="224"/>
        <v>cogs</v>
      </c>
      <c r="D1654" s="49">
        <v>5.99</v>
      </c>
      <c r="E1654">
        <f t="shared" si="225"/>
        <v>2024</v>
      </c>
      <c r="F1654">
        <f t="shared" si="226"/>
        <v>17</v>
      </c>
      <c r="G1654">
        <f t="shared" si="227"/>
        <v>8</v>
      </c>
      <c r="H1654" s="4" t="str">
        <f t="shared" si="228"/>
        <v>product 1</v>
      </c>
      <c r="I1654" s="5">
        <v>60</v>
      </c>
      <c r="J1654" s="5">
        <v>359.40000000000003</v>
      </c>
    </row>
    <row r="1655" spans="1:10" ht="13.2" x14ac:dyDescent="0.25">
      <c r="A1655" s="3">
        <v>45521</v>
      </c>
      <c r="B1655" s="4" t="s">
        <v>8</v>
      </c>
      <c r="C1655" s="3" t="str">
        <f t="shared" si="224"/>
        <v>cogs</v>
      </c>
      <c r="D1655" s="49">
        <v>16.989999999999998</v>
      </c>
      <c r="E1655">
        <f t="shared" si="225"/>
        <v>2024</v>
      </c>
      <c r="F1655">
        <f t="shared" si="226"/>
        <v>17</v>
      </c>
      <c r="G1655">
        <f t="shared" si="227"/>
        <v>8</v>
      </c>
      <c r="H1655" s="4" t="str">
        <f t="shared" si="228"/>
        <v>product 2</v>
      </c>
      <c r="I1655" s="5">
        <v>8</v>
      </c>
      <c r="J1655" s="5">
        <v>135.91999999999999</v>
      </c>
    </row>
    <row r="1656" spans="1:10" ht="13.2" x14ac:dyDescent="0.25">
      <c r="A1656" s="3">
        <v>45521</v>
      </c>
      <c r="B1656" s="4" t="s">
        <v>9</v>
      </c>
      <c r="C1656" s="3" t="str">
        <f t="shared" si="224"/>
        <v>cogs</v>
      </c>
      <c r="D1656" s="49">
        <v>8.49</v>
      </c>
      <c r="E1656">
        <f t="shared" si="225"/>
        <v>2024</v>
      </c>
      <c r="F1656">
        <f t="shared" si="226"/>
        <v>17</v>
      </c>
      <c r="G1656">
        <f t="shared" si="227"/>
        <v>8</v>
      </c>
      <c r="H1656" s="4" t="str">
        <f t="shared" si="228"/>
        <v>product 3</v>
      </c>
      <c r="I1656" s="5">
        <v>56</v>
      </c>
      <c r="J1656" s="5">
        <v>475.44</v>
      </c>
    </row>
    <row r="1657" spans="1:10" ht="13.2" x14ac:dyDescent="0.25">
      <c r="A1657" s="3">
        <v>45521</v>
      </c>
      <c r="B1657" s="4" t="s">
        <v>10</v>
      </c>
      <c r="C1657" s="3" t="str">
        <f t="shared" si="224"/>
        <v>marketing</v>
      </c>
      <c r="D1657" s="50" t="s">
        <v>6</v>
      </c>
      <c r="E1657">
        <f t="shared" si="225"/>
        <v>2024</v>
      </c>
      <c r="F1657">
        <f t="shared" si="226"/>
        <v>17</v>
      </c>
      <c r="G1657">
        <f t="shared" si="227"/>
        <v>8</v>
      </c>
      <c r="H1657" s="4" t="str">
        <f t="shared" si="228"/>
        <v>N/A</v>
      </c>
      <c r="I1657" s="4" t="s">
        <v>6</v>
      </c>
      <c r="J1657" s="5">
        <v>100.08</v>
      </c>
    </row>
    <row r="1658" spans="1:10" ht="13.2" x14ac:dyDescent="0.25">
      <c r="A1658" s="3">
        <v>45521</v>
      </c>
      <c r="B1658" s="4" t="s">
        <v>11</v>
      </c>
      <c r="C1658" s="3" t="str">
        <f t="shared" si="224"/>
        <v>net sales</v>
      </c>
      <c r="D1658" s="49">
        <v>9.99</v>
      </c>
      <c r="E1658">
        <f t="shared" si="225"/>
        <v>2024</v>
      </c>
      <c r="F1658">
        <f t="shared" si="226"/>
        <v>17</v>
      </c>
      <c r="G1658">
        <f t="shared" si="227"/>
        <v>8</v>
      </c>
      <c r="H1658" s="4" t="str">
        <f t="shared" si="228"/>
        <v>product 1</v>
      </c>
      <c r="I1658" s="5">
        <v>60</v>
      </c>
      <c r="J1658" s="5">
        <v>599.4</v>
      </c>
    </row>
    <row r="1659" spans="1:10" ht="13.2" x14ac:dyDescent="0.25">
      <c r="A1659" s="3">
        <v>45521</v>
      </c>
      <c r="B1659" s="4" t="s">
        <v>12</v>
      </c>
      <c r="C1659" s="3" t="str">
        <f t="shared" si="224"/>
        <v>net sales</v>
      </c>
      <c r="D1659" s="49">
        <v>24.99</v>
      </c>
      <c r="E1659">
        <f t="shared" si="225"/>
        <v>2024</v>
      </c>
      <c r="F1659">
        <f t="shared" si="226"/>
        <v>17</v>
      </c>
      <c r="G1659">
        <f t="shared" si="227"/>
        <v>8</v>
      </c>
      <c r="H1659" s="4" t="str">
        <f t="shared" si="228"/>
        <v>product 2</v>
      </c>
      <c r="I1659" s="5">
        <v>8</v>
      </c>
      <c r="J1659" s="5">
        <v>199.92</v>
      </c>
    </row>
    <row r="1660" spans="1:10" ht="13.2" x14ac:dyDescent="0.25">
      <c r="A1660" s="3">
        <v>45521</v>
      </c>
      <c r="B1660" s="4" t="s">
        <v>13</v>
      </c>
      <c r="C1660" s="3" t="str">
        <f t="shared" si="224"/>
        <v>net sales</v>
      </c>
      <c r="D1660" s="49">
        <v>12.49</v>
      </c>
      <c r="E1660">
        <f t="shared" si="225"/>
        <v>2024</v>
      </c>
      <c r="F1660">
        <f t="shared" si="226"/>
        <v>17</v>
      </c>
      <c r="G1660">
        <f t="shared" si="227"/>
        <v>8</v>
      </c>
      <c r="H1660" s="4" t="str">
        <f t="shared" si="228"/>
        <v>product 3</v>
      </c>
      <c r="I1660" s="5">
        <v>56</v>
      </c>
      <c r="J1660" s="5">
        <v>699.44</v>
      </c>
    </row>
    <row r="1661" spans="1:10" ht="13.2" x14ac:dyDescent="0.25">
      <c r="A1661" s="3">
        <v>45522</v>
      </c>
      <c r="B1661" s="4" t="s">
        <v>7</v>
      </c>
      <c r="C1661" s="3" t="str">
        <f t="shared" si="224"/>
        <v>cogs</v>
      </c>
      <c r="D1661" s="49">
        <v>5.99</v>
      </c>
      <c r="E1661">
        <f t="shared" si="225"/>
        <v>2024</v>
      </c>
      <c r="F1661">
        <f t="shared" si="226"/>
        <v>18</v>
      </c>
      <c r="G1661">
        <f t="shared" si="227"/>
        <v>8</v>
      </c>
      <c r="H1661" s="4" t="str">
        <f t="shared" si="228"/>
        <v>product 1</v>
      </c>
      <c r="I1661" s="5">
        <v>73</v>
      </c>
      <c r="J1661" s="5">
        <v>437.27000000000004</v>
      </c>
    </row>
    <row r="1662" spans="1:10" ht="13.2" x14ac:dyDescent="0.25">
      <c r="A1662" s="3">
        <v>45522</v>
      </c>
      <c r="B1662" s="4" t="s">
        <v>8</v>
      </c>
      <c r="C1662" s="3" t="str">
        <f t="shared" si="224"/>
        <v>cogs</v>
      </c>
      <c r="D1662" s="49">
        <v>16.989999999999998</v>
      </c>
      <c r="E1662">
        <f t="shared" si="225"/>
        <v>2024</v>
      </c>
      <c r="F1662">
        <f t="shared" si="226"/>
        <v>18</v>
      </c>
      <c r="G1662">
        <f t="shared" si="227"/>
        <v>8</v>
      </c>
      <c r="H1662" s="4" t="str">
        <f t="shared" si="228"/>
        <v>product 2</v>
      </c>
      <c r="I1662" s="5">
        <v>9</v>
      </c>
      <c r="J1662" s="5">
        <v>152.91</v>
      </c>
    </row>
    <row r="1663" spans="1:10" ht="13.2" x14ac:dyDescent="0.25">
      <c r="A1663" s="3">
        <v>45522</v>
      </c>
      <c r="B1663" s="4" t="s">
        <v>9</v>
      </c>
      <c r="C1663" s="3" t="str">
        <f t="shared" si="224"/>
        <v>cogs</v>
      </c>
      <c r="D1663" s="49">
        <v>8.49</v>
      </c>
      <c r="E1663">
        <f t="shared" si="225"/>
        <v>2024</v>
      </c>
      <c r="F1663">
        <f t="shared" si="226"/>
        <v>18</v>
      </c>
      <c r="G1663">
        <f t="shared" si="227"/>
        <v>8</v>
      </c>
      <c r="H1663" s="4" t="str">
        <f t="shared" si="228"/>
        <v>product 3</v>
      </c>
      <c r="I1663" s="5">
        <v>205</v>
      </c>
      <c r="J1663" s="5">
        <v>1740.45</v>
      </c>
    </row>
    <row r="1664" spans="1:10" ht="13.2" x14ac:dyDescent="0.25">
      <c r="A1664" s="3">
        <v>45522</v>
      </c>
      <c r="B1664" s="4" t="s">
        <v>10</v>
      </c>
      <c r="C1664" s="3" t="str">
        <f t="shared" si="224"/>
        <v>marketing</v>
      </c>
      <c r="D1664" s="50" t="s">
        <v>6</v>
      </c>
      <c r="E1664">
        <f t="shared" si="225"/>
        <v>2024</v>
      </c>
      <c r="F1664">
        <f t="shared" si="226"/>
        <v>18</v>
      </c>
      <c r="G1664">
        <f t="shared" si="227"/>
        <v>8</v>
      </c>
      <c r="H1664" s="4" t="str">
        <f t="shared" si="228"/>
        <v>N/A</v>
      </c>
      <c r="I1664" s="4" t="s">
        <v>6</v>
      </c>
      <c r="J1664" s="5">
        <v>99.92</v>
      </c>
    </row>
    <row r="1665" spans="1:10" ht="13.2" x14ac:dyDescent="0.25">
      <c r="A1665" s="3">
        <v>45522</v>
      </c>
      <c r="B1665" s="4" t="s">
        <v>11</v>
      </c>
      <c r="C1665" s="3" t="str">
        <f t="shared" si="224"/>
        <v>net sales</v>
      </c>
      <c r="D1665" s="49">
        <v>9.99</v>
      </c>
      <c r="E1665">
        <f t="shared" si="225"/>
        <v>2024</v>
      </c>
      <c r="F1665">
        <f t="shared" si="226"/>
        <v>18</v>
      </c>
      <c r="G1665">
        <f t="shared" si="227"/>
        <v>8</v>
      </c>
      <c r="H1665" s="4" t="str">
        <f t="shared" si="228"/>
        <v>product 1</v>
      </c>
      <c r="I1665" s="5">
        <v>73</v>
      </c>
      <c r="J1665" s="5">
        <v>729.27</v>
      </c>
    </row>
    <row r="1666" spans="1:10" ht="13.2" x14ac:dyDescent="0.25">
      <c r="A1666" s="3">
        <v>45522</v>
      </c>
      <c r="B1666" s="4" t="s">
        <v>12</v>
      </c>
      <c r="C1666" s="3" t="str">
        <f t="shared" ref="C1666:C1729" si="229">IFERROR(LEFT(B1666, FIND(":", B1666) -1),B1666)</f>
        <v>net sales</v>
      </c>
      <c r="D1666" s="49">
        <v>24.99</v>
      </c>
      <c r="E1666">
        <f t="shared" ref="E1666:E1729" si="230">YEAR(A1666)</f>
        <v>2024</v>
      </c>
      <c r="F1666">
        <f t="shared" ref="F1666:F1729" si="231">DAY(A1666)</f>
        <v>18</v>
      </c>
      <c r="G1666">
        <f t="shared" ref="G1666:G1729" si="232">MONTH(A1666)</f>
        <v>8</v>
      </c>
      <c r="H1666" s="4" t="str">
        <f t="shared" si="228"/>
        <v>product 2</v>
      </c>
      <c r="I1666" s="5">
        <v>9</v>
      </c>
      <c r="J1666" s="5">
        <v>224.91</v>
      </c>
    </row>
    <row r="1667" spans="1:10" ht="13.2" x14ac:dyDescent="0.25">
      <c r="A1667" s="3">
        <v>45522</v>
      </c>
      <c r="B1667" s="4" t="s">
        <v>13</v>
      </c>
      <c r="C1667" s="3" t="str">
        <f t="shared" si="229"/>
        <v>net sales</v>
      </c>
      <c r="D1667" s="49">
        <v>12.49</v>
      </c>
      <c r="E1667">
        <f t="shared" si="230"/>
        <v>2024</v>
      </c>
      <c r="F1667">
        <f t="shared" si="231"/>
        <v>18</v>
      </c>
      <c r="G1667">
        <f t="shared" si="232"/>
        <v>8</v>
      </c>
      <c r="H1667" s="4" t="str">
        <f t="shared" ref="H1667:H1730" si="233">IFERROR(RIGHT(B1667, LEN(B1667) - FIND(":", B1667)),"N/A")</f>
        <v>product 3</v>
      </c>
      <c r="I1667" s="5">
        <v>205</v>
      </c>
      <c r="J1667" s="5">
        <v>2560.4499999999998</v>
      </c>
    </row>
    <row r="1668" spans="1:10" ht="13.2" x14ac:dyDescent="0.25">
      <c r="A1668" s="3">
        <v>45523</v>
      </c>
      <c r="B1668" s="4" t="s">
        <v>7</v>
      </c>
      <c r="C1668" s="3" t="str">
        <f t="shared" si="229"/>
        <v>cogs</v>
      </c>
      <c r="D1668" s="49">
        <v>5.99</v>
      </c>
      <c r="E1668">
        <f t="shared" si="230"/>
        <v>2024</v>
      </c>
      <c r="F1668">
        <f t="shared" si="231"/>
        <v>19</v>
      </c>
      <c r="G1668">
        <f t="shared" si="232"/>
        <v>8</v>
      </c>
      <c r="H1668" s="4" t="str">
        <f t="shared" si="233"/>
        <v>product 1</v>
      </c>
      <c r="I1668" s="5">
        <v>25</v>
      </c>
      <c r="J1668" s="5">
        <v>149.75</v>
      </c>
    </row>
    <row r="1669" spans="1:10" ht="13.2" x14ac:dyDescent="0.25">
      <c r="A1669" s="3">
        <v>45523</v>
      </c>
      <c r="B1669" s="4" t="s">
        <v>8</v>
      </c>
      <c r="C1669" s="3" t="str">
        <f t="shared" si="229"/>
        <v>cogs</v>
      </c>
      <c r="D1669" s="49">
        <v>16.989999999999998</v>
      </c>
      <c r="E1669">
        <f t="shared" si="230"/>
        <v>2024</v>
      </c>
      <c r="F1669">
        <f t="shared" si="231"/>
        <v>19</v>
      </c>
      <c r="G1669">
        <f t="shared" si="232"/>
        <v>8</v>
      </c>
      <c r="H1669" s="4" t="str">
        <f t="shared" si="233"/>
        <v>product 2</v>
      </c>
      <c r="I1669" s="5">
        <v>2</v>
      </c>
      <c r="J1669" s="5">
        <v>33.979999999999997</v>
      </c>
    </row>
    <row r="1670" spans="1:10" ht="13.2" x14ac:dyDescent="0.25">
      <c r="A1670" s="3">
        <v>45523</v>
      </c>
      <c r="B1670" s="4" t="s">
        <v>9</v>
      </c>
      <c r="C1670" s="3" t="str">
        <f t="shared" si="229"/>
        <v>cogs</v>
      </c>
      <c r="D1670" s="49">
        <v>8.49</v>
      </c>
      <c r="E1670">
        <f t="shared" si="230"/>
        <v>2024</v>
      </c>
      <c r="F1670">
        <f t="shared" si="231"/>
        <v>19</v>
      </c>
      <c r="G1670">
        <f t="shared" si="232"/>
        <v>8</v>
      </c>
      <c r="H1670" s="4" t="str">
        <f t="shared" si="233"/>
        <v>product 3</v>
      </c>
      <c r="I1670" s="5">
        <v>48</v>
      </c>
      <c r="J1670" s="5">
        <v>407.52</v>
      </c>
    </row>
    <row r="1671" spans="1:10" ht="13.2" x14ac:dyDescent="0.25">
      <c r="A1671" s="3">
        <v>45523</v>
      </c>
      <c r="B1671" s="4" t="s">
        <v>10</v>
      </c>
      <c r="C1671" s="3" t="str">
        <f t="shared" si="229"/>
        <v>marketing</v>
      </c>
      <c r="D1671" s="50" t="s">
        <v>6</v>
      </c>
      <c r="E1671">
        <f t="shared" si="230"/>
        <v>2024</v>
      </c>
      <c r="F1671">
        <f t="shared" si="231"/>
        <v>19</v>
      </c>
      <c r="G1671">
        <f t="shared" si="232"/>
        <v>8</v>
      </c>
      <c r="H1671" s="4" t="str">
        <f t="shared" si="233"/>
        <v>N/A</v>
      </c>
      <c r="I1671" s="4" t="s">
        <v>6</v>
      </c>
      <c r="J1671" s="5">
        <v>99.97</v>
      </c>
    </row>
    <row r="1672" spans="1:10" ht="13.2" x14ac:dyDescent="0.25">
      <c r="A1672" s="3">
        <v>45523</v>
      </c>
      <c r="B1672" s="4" t="s">
        <v>11</v>
      </c>
      <c r="C1672" s="3" t="str">
        <f t="shared" si="229"/>
        <v>net sales</v>
      </c>
      <c r="D1672" s="49">
        <v>9.99</v>
      </c>
      <c r="E1672">
        <f t="shared" si="230"/>
        <v>2024</v>
      </c>
      <c r="F1672">
        <f t="shared" si="231"/>
        <v>19</v>
      </c>
      <c r="G1672">
        <f t="shared" si="232"/>
        <v>8</v>
      </c>
      <c r="H1672" s="4" t="str">
        <f t="shared" si="233"/>
        <v>product 1</v>
      </c>
      <c r="I1672" s="5">
        <v>25</v>
      </c>
      <c r="J1672" s="5">
        <v>249.75</v>
      </c>
    </row>
    <row r="1673" spans="1:10" ht="13.2" x14ac:dyDescent="0.25">
      <c r="A1673" s="3">
        <v>45523</v>
      </c>
      <c r="B1673" s="4" t="s">
        <v>12</v>
      </c>
      <c r="C1673" s="3" t="str">
        <f t="shared" si="229"/>
        <v>net sales</v>
      </c>
      <c r="D1673" s="49">
        <v>24.99</v>
      </c>
      <c r="E1673">
        <f t="shared" si="230"/>
        <v>2024</v>
      </c>
      <c r="F1673">
        <f t="shared" si="231"/>
        <v>19</v>
      </c>
      <c r="G1673">
        <f t="shared" si="232"/>
        <v>8</v>
      </c>
      <c r="H1673" s="4" t="str">
        <f t="shared" si="233"/>
        <v>product 2</v>
      </c>
      <c r="I1673" s="5">
        <v>2</v>
      </c>
      <c r="J1673" s="5">
        <v>49.98</v>
      </c>
    </row>
    <row r="1674" spans="1:10" ht="13.2" x14ac:dyDescent="0.25">
      <c r="A1674" s="3">
        <v>45523</v>
      </c>
      <c r="B1674" s="4" t="s">
        <v>13</v>
      </c>
      <c r="C1674" s="3" t="str">
        <f t="shared" si="229"/>
        <v>net sales</v>
      </c>
      <c r="D1674" s="49">
        <v>12.49</v>
      </c>
      <c r="E1674">
        <f t="shared" si="230"/>
        <v>2024</v>
      </c>
      <c r="F1674">
        <f t="shared" si="231"/>
        <v>19</v>
      </c>
      <c r="G1674">
        <f t="shared" si="232"/>
        <v>8</v>
      </c>
      <c r="H1674" s="4" t="str">
        <f t="shared" si="233"/>
        <v>product 3</v>
      </c>
      <c r="I1674" s="5">
        <v>48</v>
      </c>
      <c r="J1674" s="5">
        <v>599.52</v>
      </c>
    </row>
    <row r="1675" spans="1:10" ht="13.2" x14ac:dyDescent="0.25">
      <c r="A1675" s="3">
        <v>45524</v>
      </c>
      <c r="B1675" s="4" t="s">
        <v>7</v>
      </c>
      <c r="C1675" s="3" t="str">
        <f t="shared" si="229"/>
        <v>cogs</v>
      </c>
      <c r="D1675" s="49">
        <v>5.99</v>
      </c>
      <c r="E1675">
        <f t="shared" si="230"/>
        <v>2024</v>
      </c>
      <c r="F1675">
        <f t="shared" si="231"/>
        <v>20</v>
      </c>
      <c r="G1675">
        <f t="shared" si="232"/>
        <v>8</v>
      </c>
      <c r="H1675" s="4" t="str">
        <f t="shared" si="233"/>
        <v>product 1</v>
      </c>
      <c r="I1675" s="5">
        <v>96</v>
      </c>
      <c r="J1675" s="5">
        <v>575.04</v>
      </c>
    </row>
    <row r="1676" spans="1:10" ht="13.2" x14ac:dyDescent="0.25">
      <c r="A1676" s="3">
        <v>45524</v>
      </c>
      <c r="B1676" s="4" t="s">
        <v>8</v>
      </c>
      <c r="C1676" s="3" t="str">
        <f t="shared" si="229"/>
        <v>cogs</v>
      </c>
      <c r="D1676" s="49">
        <v>16.989999999999998</v>
      </c>
      <c r="E1676">
        <f t="shared" si="230"/>
        <v>2024</v>
      </c>
      <c r="F1676">
        <f t="shared" si="231"/>
        <v>20</v>
      </c>
      <c r="G1676">
        <f t="shared" si="232"/>
        <v>8</v>
      </c>
      <c r="H1676" s="4" t="str">
        <f t="shared" si="233"/>
        <v>product 2</v>
      </c>
      <c r="I1676" s="5">
        <v>9</v>
      </c>
      <c r="J1676" s="5">
        <v>152.91</v>
      </c>
    </row>
    <row r="1677" spans="1:10" ht="13.2" x14ac:dyDescent="0.25">
      <c r="A1677" s="3">
        <v>45524</v>
      </c>
      <c r="B1677" s="4" t="s">
        <v>9</v>
      </c>
      <c r="C1677" s="3" t="str">
        <f t="shared" si="229"/>
        <v>cogs</v>
      </c>
      <c r="D1677" s="49">
        <v>8.49</v>
      </c>
      <c r="E1677">
        <f t="shared" si="230"/>
        <v>2024</v>
      </c>
      <c r="F1677">
        <f t="shared" si="231"/>
        <v>20</v>
      </c>
      <c r="G1677">
        <f t="shared" si="232"/>
        <v>8</v>
      </c>
      <c r="H1677" s="4" t="str">
        <f t="shared" si="233"/>
        <v>product 3</v>
      </c>
      <c r="I1677" s="5">
        <v>0</v>
      </c>
      <c r="J1677" s="4">
        <v>0</v>
      </c>
    </row>
    <row r="1678" spans="1:10" ht="13.2" x14ac:dyDescent="0.25">
      <c r="A1678" s="3">
        <v>45524</v>
      </c>
      <c r="B1678" s="4" t="s">
        <v>10</v>
      </c>
      <c r="C1678" s="3" t="str">
        <f t="shared" si="229"/>
        <v>marketing</v>
      </c>
      <c r="D1678" s="50" t="s">
        <v>6</v>
      </c>
      <c r="E1678">
        <f t="shared" si="230"/>
        <v>2024</v>
      </c>
      <c r="F1678">
        <f t="shared" si="231"/>
        <v>20</v>
      </c>
      <c r="G1678">
        <f t="shared" si="232"/>
        <v>8</v>
      </c>
      <c r="H1678" s="4" t="str">
        <f t="shared" si="233"/>
        <v>N/A</v>
      </c>
      <c r="I1678" s="4" t="s">
        <v>6</v>
      </c>
      <c r="J1678" s="5">
        <v>100.01</v>
      </c>
    </row>
    <row r="1679" spans="1:10" ht="13.2" x14ac:dyDescent="0.25">
      <c r="A1679" s="3">
        <v>45524</v>
      </c>
      <c r="B1679" s="4" t="s">
        <v>11</v>
      </c>
      <c r="C1679" s="3" t="str">
        <f t="shared" si="229"/>
        <v>net sales</v>
      </c>
      <c r="D1679" s="49">
        <v>9.99</v>
      </c>
      <c r="E1679">
        <f t="shared" si="230"/>
        <v>2024</v>
      </c>
      <c r="F1679">
        <f t="shared" si="231"/>
        <v>20</v>
      </c>
      <c r="G1679">
        <f t="shared" si="232"/>
        <v>8</v>
      </c>
      <c r="H1679" s="4" t="str">
        <f t="shared" si="233"/>
        <v>product 1</v>
      </c>
      <c r="I1679" s="5">
        <v>96</v>
      </c>
      <c r="J1679" s="5">
        <v>959.04</v>
      </c>
    </row>
    <row r="1680" spans="1:10" ht="13.2" x14ac:dyDescent="0.25">
      <c r="A1680" s="3">
        <v>45524</v>
      </c>
      <c r="B1680" s="4" t="s">
        <v>12</v>
      </c>
      <c r="C1680" s="3" t="str">
        <f t="shared" si="229"/>
        <v>net sales</v>
      </c>
      <c r="D1680" s="49">
        <v>24.99</v>
      </c>
      <c r="E1680">
        <f t="shared" si="230"/>
        <v>2024</v>
      </c>
      <c r="F1680">
        <f t="shared" si="231"/>
        <v>20</v>
      </c>
      <c r="G1680">
        <f t="shared" si="232"/>
        <v>8</v>
      </c>
      <c r="H1680" s="4" t="str">
        <f t="shared" si="233"/>
        <v>product 2</v>
      </c>
      <c r="I1680" s="5">
        <v>9</v>
      </c>
      <c r="J1680" s="5">
        <v>224.91</v>
      </c>
    </row>
    <row r="1681" spans="1:10" ht="13.2" x14ac:dyDescent="0.25">
      <c r="A1681" s="3">
        <v>45524</v>
      </c>
      <c r="B1681" s="4" t="s">
        <v>13</v>
      </c>
      <c r="C1681" s="3" t="str">
        <f t="shared" si="229"/>
        <v>net sales</v>
      </c>
      <c r="D1681" s="49">
        <v>12.49</v>
      </c>
      <c r="E1681">
        <f t="shared" si="230"/>
        <v>2024</v>
      </c>
      <c r="F1681">
        <f t="shared" si="231"/>
        <v>20</v>
      </c>
      <c r="G1681">
        <f t="shared" si="232"/>
        <v>8</v>
      </c>
      <c r="H1681" s="4" t="str">
        <f t="shared" si="233"/>
        <v>product 3</v>
      </c>
      <c r="I1681" s="5">
        <v>0</v>
      </c>
      <c r="J1681" s="4">
        <v>0</v>
      </c>
    </row>
    <row r="1682" spans="1:10" ht="13.2" x14ac:dyDescent="0.25">
      <c r="A1682" s="3">
        <v>45525</v>
      </c>
      <c r="B1682" s="4" t="s">
        <v>7</v>
      </c>
      <c r="C1682" s="3" t="str">
        <f t="shared" si="229"/>
        <v>cogs</v>
      </c>
      <c r="D1682" s="49">
        <v>5.99</v>
      </c>
      <c r="E1682">
        <f t="shared" si="230"/>
        <v>2024</v>
      </c>
      <c r="F1682">
        <f t="shared" si="231"/>
        <v>21</v>
      </c>
      <c r="G1682">
        <f t="shared" si="232"/>
        <v>8</v>
      </c>
      <c r="H1682" s="4" t="str">
        <f t="shared" si="233"/>
        <v>product 1</v>
      </c>
      <c r="I1682" s="5">
        <v>12</v>
      </c>
      <c r="J1682" s="5">
        <v>71.88</v>
      </c>
    </row>
    <row r="1683" spans="1:10" ht="13.2" x14ac:dyDescent="0.25">
      <c r="A1683" s="3">
        <v>45525</v>
      </c>
      <c r="B1683" s="4" t="s">
        <v>8</v>
      </c>
      <c r="C1683" s="3" t="str">
        <f t="shared" si="229"/>
        <v>cogs</v>
      </c>
      <c r="D1683" s="49">
        <v>16.989999999999998</v>
      </c>
      <c r="E1683">
        <f t="shared" si="230"/>
        <v>2024</v>
      </c>
      <c r="F1683">
        <f t="shared" si="231"/>
        <v>21</v>
      </c>
      <c r="G1683">
        <f t="shared" si="232"/>
        <v>8</v>
      </c>
      <c r="H1683" s="4" t="str">
        <f t="shared" si="233"/>
        <v>product 2</v>
      </c>
      <c r="I1683" s="5">
        <v>6</v>
      </c>
      <c r="J1683" s="5">
        <v>101.94</v>
      </c>
    </row>
    <row r="1684" spans="1:10" ht="13.2" x14ac:dyDescent="0.25">
      <c r="A1684" s="3">
        <v>45525</v>
      </c>
      <c r="B1684" s="4" t="s">
        <v>9</v>
      </c>
      <c r="C1684" s="3" t="str">
        <f t="shared" si="229"/>
        <v>cogs</v>
      </c>
      <c r="D1684" s="49">
        <v>8.49</v>
      </c>
      <c r="E1684">
        <f t="shared" si="230"/>
        <v>2024</v>
      </c>
      <c r="F1684">
        <f t="shared" si="231"/>
        <v>21</v>
      </c>
      <c r="G1684">
        <f t="shared" si="232"/>
        <v>8</v>
      </c>
      <c r="H1684" s="4" t="str">
        <f t="shared" si="233"/>
        <v>product 3</v>
      </c>
      <c r="I1684" s="5">
        <v>26</v>
      </c>
      <c r="J1684" s="5">
        <v>220.74</v>
      </c>
    </row>
    <row r="1685" spans="1:10" ht="13.2" x14ac:dyDescent="0.25">
      <c r="A1685" s="3">
        <v>45525</v>
      </c>
      <c r="B1685" s="4" t="s">
        <v>10</v>
      </c>
      <c r="C1685" s="3" t="str">
        <f t="shared" si="229"/>
        <v>marketing</v>
      </c>
      <c r="D1685" s="50" t="s">
        <v>6</v>
      </c>
      <c r="E1685">
        <f t="shared" si="230"/>
        <v>2024</v>
      </c>
      <c r="F1685">
        <f t="shared" si="231"/>
        <v>21</v>
      </c>
      <c r="G1685">
        <f t="shared" si="232"/>
        <v>8</v>
      </c>
      <c r="H1685" s="4" t="str">
        <f t="shared" si="233"/>
        <v>N/A</v>
      </c>
      <c r="I1685" s="4" t="s">
        <v>6</v>
      </c>
      <c r="J1685" s="5">
        <v>99.95</v>
      </c>
    </row>
    <row r="1686" spans="1:10" ht="13.2" x14ac:dyDescent="0.25">
      <c r="A1686" s="3">
        <v>45525</v>
      </c>
      <c r="B1686" s="4" t="s">
        <v>11</v>
      </c>
      <c r="C1686" s="3" t="str">
        <f t="shared" si="229"/>
        <v>net sales</v>
      </c>
      <c r="D1686" s="49">
        <v>9.99</v>
      </c>
      <c r="E1686">
        <f t="shared" si="230"/>
        <v>2024</v>
      </c>
      <c r="F1686">
        <f t="shared" si="231"/>
        <v>21</v>
      </c>
      <c r="G1686">
        <f t="shared" si="232"/>
        <v>8</v>
      </c>
      <c r="H1686" s="4" t="str">
        <f t="shared" si="233"/>
        <v>product 1</v>
      </c>
      <c r="I1686" s="5">
        <v>12</v>
      </c>
      <c r="J1686" s="5">
        <v>119.88</v>
      </c>
    </row>
    <row r="1687" spans="1:10" ht="13.2" x14ac:dyDescent="0.25">
      <c r="A1687" s="3">
        <v>45525</v>
      </c>
      <c r="B1687" s="4" t="s">
        <v>12</v>
      </c>
      <c r="C1687" s="3" t="str">
        <f t="shared" si="229"/>
        <v>net sales</v>
      </c>
      <c r="D1687" s="49">
        <v>24.99</v>
      </c>
      <c r="E1687">
        <f t="shared" si="230"/>
        <v>2024</v>
      </c>
      <c r="F1687">
        <f t="shared" si="231"/>
        <v>21</v>
      </c>
      <c r="G1687">
        <f t="shared" si="232"/>
        <v>8</v>
      </c>
      <c r="H1687" s="4" t="str">
        <f t="shared" si="233"/>
        <v>product 2</v>
      </c>
      <c r="I1687" s="5">
        <v>6</v>
      </c>
      <c r="J1687" s="5">
        <v>149.94</v>
      </c>
    </row>
    <row r="1688" spans="1:10" ht="13.2" x14ac:dyDescent="0.25">
      <c r="A1688" s="3">
        <v>45525</v>
      </c>
      <c r="B1688" s="4" t="s">
        <v>13</v>
      </c>
      <c r="C1688" s="3" t="str">
        <f t="shared" si="229"/>
        <v>net sales</v>
      </c>
      <c r="D1688" s="49">
        <v>12.49</v>
      </c>
      <c r="E1688">
        <f t="shared" si="230"/>
        <v>2024</v>
      </c>
      <c r="F1688">
        <f t="shared" si="231"/>
        <v>21</v>
      </c>
      <c r="G1688">
        <f t="shared" si="232"/>
        <v>8</v>
      </c>
      <c r="H1688" s="4" t="str">
        <f t="shared" si="233"/>
        <v>product 3</v>
      </c>
      <c r="I1688" s="5">
        <v>26</v>
      </c>
      <c r="J1688" s="5">
        <v>324.74</v>
      </c>
    </row>
    <row r="1689" spans="1:10" ht="13.2" x14ac:dyDescent="0.25">
      <c r="A1689" s="3">
        <v>45526</v>
      </c>
      <c r="B1689" s="4" t="s">
        <v>7</v>
      </c>
      <c r="C1689" s="3" t="str">
        <f t="shared" si="229"/>
        <v>cogs</v>
      </c>
      <c r="D1689" s="49">
        <v>5.99</v>
      </c>
      <c r="E1689">
        <f t="shared" si="230"/>
        <v>2024</v>
      </c>
      <c r="F1689">
        <f t="shared" si="231"/>
        <v>22</v>
      </c>
      <c r="G1689">
        <f t="shared" si="232"/>
        <v>8</v>
      </c>
      <c r="H1689" s="4" t="str">
        <f t="shared" si="233"/>
        <v>product 1</v>
      </c>
      <c r="I1689" s="5">
        <v>82</v>
      </c>
      <c r="J1689" s="5">
        <v>491.18</v>
      </c>
    </row>
    <row r="1690" spans="1:10" ht="13.2" x14ac:dyDescent="0.25">
      <c r="A1690" s="3">
        <v>45526</v>
      </c>
      <c r="B1690" s="4" t="s">
        <v>8</v>
      </c>
      <c r="C1690" s="3" t="str">
        <f t="shared" si="229"/>
        <v>cogs</v>
      </c>
      <c r="D1690" s="49">
        <v>16.989999999999998</v>
      </c>
      <c r="E1690">
        <f t="shared" si="230"/>
        <v>2024</v>
      </c>
      <c r="F1690">
        <f t="shared" si="231"/>
        <v>22</v>
      </c>
      <c r="G1690">
        <f t="shared" si="232"/>
        <v>8</v>
      </c>
      <c r="H1690" s="4" t="str">
        <f t="shared" si="233"/>
        <v>product 2</v>
      </c>
      <c r="I1690" s="5">
        <v>8</v>
      </c>
      <c r="J1690" s="5">
        <v>135.91999999999999</v>
      </c>
    </row>
    <row r="1691" spans="1:10" ht="13.2" x14ac:dyDescent="0.25">
      <c r="A1691" s="3">
        <v>45526</v>
      </c>
      <c r="B1691" s="4" t="s">
        <v>9</v>
      </c>
      <c r="C1691" s="3" t="str">
        <f t="shared" si="229"/>
        <v>cogs</v>
      </c>
      <c r="D1691" s="49">
        <v>8.49</v>
      </c>
      <c r="E1691">
        <f t="shared" si="230"/>
        <v>2024</v>
      </c>
      <c r="F1691">
        <f t="shared" si="231"/>
        <v>22</v>
      </c>
      <c r="G1691">
        <f t="shared" si="232"/>
        <v>8</v>
      </c>
      <c r="H1691" s="4" t="str">
        <f t="shared" si="233"/>
        <v>product 3</v>
      </c>
      <c r="I1691" s="5">
        <v>17</v>
      </c>
      <c r="J1691" s="5">
        <v>144.33000000000001</v>
      </c>
    </row>
    <row r="1692" spans="1:10" ht="13.2" x14ac:dyDescent="0.25">
      <c r="A1692" s="3">
        <v>45526</v>
      </c>
      <c r="B1692" s="4" t="s">
        <v>10</v>
      </c>
      <c r="C1692" s="3" t="str">
        <f t="shared" si="229"/>
        <v>marketing</v>
      </c>
      <c r="D1692" s="50" t="s">
        <v>6</v>
      </c>
      <c r="E1692">
        <f t="shared" si="230"/>
        <v>2024</v>
      </c>
      <c r="F1692">
        <f t="shared" si="231"/>
        <v>22</v>
      </c>
      <c r="G1692">
        <f t="shared" si="232"/>
        <v>8</v>
      </c>
      <c r="H1692" s="4" t="str">
        <f t="shared" si="233"/>
        <v>N/A</v>
      </c>
      <c r="I1692" s="4" t="s">
        <v>6</v>
      </c>
      <c r="J1692" s="5">
        <v>100.08</v>
      </c>
    </row>
    <row r="1693" spans="1:10" ht="13.2" x14ac:dyDescent="0.25">
      <c r="A1693" s="3">
        <v>45526</v>
      </c>
      <c r="B1693" s="4" t="s">
        <v>11</v>
      </c>
      <c r="C1693" s="3" t="str">
        <f t="shared" si="229"/>
        <v>net sales</v>
      </c>
      <c r="D1693" s="49">
        <v>9.99</v>
      </c>
      <c r="E1693">
        <f t="shared" si="230"/>
        <v>2024</v>
      </c>
      <c r="F1693">
        <f t="shared" si="231"/>
        <v>22</v>
      </c>
      <c r="G1693">
        <f t="shared" si="232"/>
        <v>8</v>
      </c>
      <c r="H1693" s="4" t="str">
        <f t="shared" si="233"/>
        <v>product 1</v>
      </c>
      <c r="I1693" s="5">
        <v>82</v>
      </c>
      <c r="J1693" s="5">
        <v>819.18000000000006</v>
      </c>
    </row>
    <row r="1694" spans="1:10" ht="13.2" x14ac:dyDescent="0.25">
      <c r="A1694" s="3">
        <v>45526</v>
      </c>
      <c r="B1694" s="4" t="s">
        <v>12</v>
      </c>
      <c r="C1694" s="3" t="str">
        <f t="shared" si="229"/>
        <v>net sales</v>
      </c>
      <c r="D1694" s="49">
        <v>24.99</v>
      </c>
      <c r="E1694">
        <f t="shared" si="230"/>
        <v>2024</v>
      </c>
      <c r="F1694">
        <f t="shared" si="231"/>
        <v>22</v>
      </c>
      <c r="G1694">
        <f t="shared" si="232"/>
        <v>8</v>
      </c>
      <c r="H1694" s="4" t="str">
        <f t="shared" si="233"/>
        <v>product 2</v>
      </c>
      <c r="I1694" s="5">
        <v>8</v>
      </c>
      <c r="J1694" s="5">
        <v>199.92</v>
      </c>
    </row>
    <row r="1695" spans="1:10" ht="13.2" x14ac:dyDescent="0.25">
      <c r="A1695" s="3">
        <v>45526</v>
      </c>
      <c r="B1695" s="4" t="s">
        <v>13</v>
      </c>
      <c r="C1695" s="3" t="str">
        <f t="shared" si="229"/>
        <v>net sales</v>
      </c>
      <c r="D1695" s="49">
        <v>12.49</v>
      </c>
      <c r="E1695">
        <f t="shared" si="230"/>
        <v>2024</v>
      </c>
      <c r="F1695">
        <f t="shared" si="231"/>
        <v>22</v>
      </c>
      <c r="G1695">
        <f t="shared" si="232"/>
        <v>8</v>
      </c>
      <c r="H1695" s="4" t="str">
        <f t="shared" si="233"/>
        <v>product 3</v>
      </c>
      <c r="I1695" s="5">
        <v>17</v>
      </c>
      <c r="J1695" s="5">
        <v>212.33</v>
      </c>
    </row>
    <row r="1696" spans="1:10" ht="13.2" x14ac:dyDescent="0.25">
      <c r="A1696" s="3">
        <v>45527</v>
      </c>
      <c r="B1696" s="4" t="s">
        <v>7</v>
      </c>
      <c r="C1696" s="3" t="str">
        <f t="shared" si="229"/>
        <v>cogs</v>
      </c>
      <c r="D1696" s="49">
        <v>5.99</v>
      </c>
      <c r="E1696">
        <f t="shared" si="230"/>
        <v>2024</v>
      </c>
      <c r="F1696">
        <f t="shared" si="231"/>
        <v>23</v>
      </c>
      <c r="G1696">
        <f t="shared" si="232"/>
        <v>8</v>
      </c>
      <c r="H1696" s="4" t="str">
        <f t="shared" si="233"/>
        <v>product 1</v>
      </c>
      <c r="I1696" s="5">
        <v>96</v>
      </c>
      <c r="J1696" s="5">
        <v>575.04</v>
      </c>
    </row>
    <row r="1697" spans="1:10" ht="13.2" x14ac:dyDescent="0.25">
      <c r="A1697" s="3">
        <v>45527</v>
      </c>
      <c r="B1697" s="4" t="s">
        <v>8</v>
      </c>
      <c r="C1697" s="3" t="str">
        <f t="shared" si="229"/>
        <v>cogs</v>
      </c>
      <c r="D1697" s="49">
        <v>16.989999999999998</v>
      </c>
      <c r="E1697">
        <f t="shared" si="230"/>
        <v>2024</v>
      </c>
      <c r="F1697">
        <f t="shared" si="231"/>
        <v>23</v>
      </c>
      <c r="G1697">
        <f t="shared" si="232"/>
        <v>8</v>
      </c>
      <c r="H1697" s="4" t="str">
        <f t="shared" si="233"/>
        <v>product 2</v>
      </c>
      <c r="I1697" s="5">
        <v>5</v>
      </c>
      <c r="J1697" s="5">
        <v>84.949999999999989</v>
      </c>
    </row>
    <row r="1698" spans="1:10" ht="13.2" x14ac:dyDescent="0.25">
      <c r="A1698" s="3">
        <v>45527</v>
      </c>
      <c r="B1698" s="4" t="s">
        <v>9</v>
      </c>
      <c r="C1698" s="3" t="str">
        <f t="shared" si="229"/>
        <v>cogs</v>
      </c>
      <c r="D1698" s="49">
        <v>8.49</v>
      </c>
      <c r="E1698">
        <f t="shared" si="230"/>
        <v>2024</v>
      </c>
      <c r="F1698">
        <f t="shared" si="231"/>
        <v>23</v>
      </c>
      <c r="G1698">
        <f t="shared" si="232"/>
        <v>8</v>
      </c>
      <c r="H1698" s="4" t="str">
        <f t="shared" si="233"/>
        <v>product 3</v>
      </c>
      <c r="I1698" s="5">
        <v>232</v>
      </c>
      <c r="J1698" s="5">
        <v>1969.68</v>
      </c>
    </row>
    <row r="1699" spans="1:10" ht="13.2" x14ac:dyDescent="0.25">
      <c r="A1699" s="3">
        <v>45527</v>
      </c>
      <c r="B1699" s="4" t="s">
        <v>10</v>
      </c>
      <c r="C1699" s="3" t="str">
        <f t="shared" si="229"/>
        <v>marketing</v>
      </c>
      <c r="D1699" s="50" t="s">
        <v>6</v>
      </c>
      <c r="E1699">
        <f t="shared" si="230"/>
        <v>2024</v>
      </c>
      <c r="F1699">
        <f t="shared" si="231"/>
        <v>23</v>
      </c>
      <c r="G1699">
        <f t="shared" si="232"/>
        <v>8</v>
      </c>
      <c r="H1699" s="4" t="str">
        <f t="shared" si="233"/>
        <v>N/A</v>
      </c>
      <c r="I1699" s="4" t="s">
        <v>6</v>
      </c>
      <c r="J1699" s="5">
        <v>100.07000000000001</v>
      </c>
    </row>
    <row r="1700" spans="1:10" ht="13.2" x14ac:dyDescent="0.25">
      <c r="A1700" s="3">
        <v>45527</v>
      </c>
      <c r="B1700" s="4" t="s">
        <v>11</v>
      </c>
      <c r="C1700" s="3" t="str">
        <f t="shared" si="229"/>
        <v>net sales</v>
      </c>
      <c r="D1700" s="49">
        <v>9.99</v>
      </c>
      <c r="E1700">
        <f t="shared" si="230"/>
        <v>2024</v>
      </c>
      <c r="F1700">
        <f t="shared" si="231"/>
        <v>23</v>
      </c>
      <c r="G1700">
        <f t="shared" si="232"/>
        <v>8</v>
      </c>
      <c r="H1700" s="4" t="str">
        <f t="shared" si="233"/>
        <v>product 1</v>
      </c>
      <c r="I1700" s="5">
        <v>96</v>
      </c>
      <c r="J1700" s="5">
        <v>959.04</v>
      </c>
    </row>
    <row r="1701" spans="1:10" ht="13.2" x14ac:dyDescent="0.25">
      <c r="A1701" s="3">
        <v>45527</v>
      </c>
      <c r="B1701" s="4" t="s">
        <v>12</v>
      </c>
      <c r="C1701" s="3" t="str">
        <f t="shared" si="229"/>
        <v>net sales</v>
      </c>
      <c r="D1701" s="49">
        <v>24.99</v>
      </c>
      <c r="E1701">
        <f t="shared" si="230"/>
        <v>2024</v>
      </c>
      <c r="F1701">
        <f t="shared" si="231"/>
        <v>23</v>
      </c>
      <c r="G1701">
        <f t="shared" si="232"/>
        <v>8</v>
      </c>
      <c r="H1701" s="4" t="str">
        <f t="shared" si="233"/>
        <v>product 2</v>
      </c>
      <c r="I1701" s="5">
        <v>5</v>
      </c>
      <c r="J1701" s="5">
        <v>124.94999999999999</v>
      </c>
    </row>
    <row r="1702" spans="1:10" ht="13.2" x14ac:dyDescent="0.25">
      <c r="A1702" s="3">
        <v>45527</v>
      </c>
      <c r="B1702" s="4" t="s">
        <v>13</v>
      </c>
      <c r="C1702" s="3" t="str">
        <f t="shared" si="229"/>
        <v>net sales</v>
      </c>
      <c r="D1702" s="49">
        <v>12.49</v>
      </c>
      <c r="E1702">
        <f t="shared" si="230"/>
        <v>2024</v>
      </c>
      <c r="F1702">
        <f t="shared" si="231"/>
        <v>23</v>
      </c>
      <c r="G1702">
        <f t="shared" si="232"/>
        <v>8</v>
      </c>
      <c r="H1702" s="4" t="str">
        <f t="shared" si="233"/>
        <v>product 3</v>
      </c>
      <c r="I1702" s="5">
        <v>232</v>
      </c>
      <c r="J1702" s="5">
        <v>2897.68</v>
      </c>
    </row>
    <row r="1703" spans="1:10" ht="13.2" x14ac:dyDescent="0.25">
      <c r="A1703" s="3">
        <v>45528</v>
      </c>
      <c r="B1703" s="4" t="s">
        <v>7</v>
      </c>
      <c r="C1703" s="3" t="str">
        <f t="shared" si="229"/>
        <v>cogs</v>
      </c>
      <c r="D1703" s="49">
        <v>5.99</v>
      </c>
      <c r="E1703">
        <f t="shared" si="230"/>
        <v>2024</v>
      </c>
      <c r="F1703">
        <f t="shared" si="231"/>
        <v>24</v>
      </c>
      <c r="G1703">
        <f t="shared" si="232"/>
        <v>8</v>
      </c>
      <c r="H1703" s="4" t="str">
        <f t="shared" si="233"/>
        <v>product 1</v>
      </c>
      <c r="I1703" s="5">
        <v>20</v>
      </c>
      <c r="J1703" s="5">
        <v>119.80000000000001</v>
      </c>
    </row>
    <row r="1704" spans="1:10" ht="13.2" x14ac:dyDescent="0.25">
      <c r="A1704" s="3">
        <v>45528</v>
      </c>
      <c r="B1704" s="4" t="s">
        <v>8</v>
      </c>
      <c r="C1704" s="3" t="str">
        <f t="shared" si="229"/>
        <v>cogs</v>
      </c>
      <c r="D1704" s="49">
        <v>16.989999999999998</v>
      </c>
      <c r="E1704">
        <f t="shared" si="230"/>
        <v>2024</v>
      </c>
      <c r="F1704">
        <f t="shared" si="231"/>
        <v>24</v>
      </c>
      <c r="G1704">
        <f t="shared" si="232"/>
        <v>8</v>
      </c>
      <c r="H1704" s="4" t="str">
        <f t="shared" si="233"/>
        <v>product 2</v>
      </c>
      <c r="I1704" s="5">
        <v>6</v>
      </c>
      <c r="J1704" s="5">
        <v>101.94</v>
      </c>
    </row>
    <row r="1705" spans="1:10" ht="13.2" x14ac:dyDescent="0.25">
      <c r="A1705" s="3">
        <v>45528</v>
      </c>
      <c r="B1705" s="4" t="s">
        <v>9</v>
      </c>
      <c r="C1705" s="3" t="str">
        <f t="shared" si="229"/>
        <v>cogs</v>
      </c>
      <c r="D1705" s="49">
        <v>8.49</v>
      </c>
      <c r="E1705">
        <f t="shared" si="230"/>
        <v>2024</v>
      </c>
      <c r="F1705">
        <f t="shared" si="231"/>
        <v>24</v>
      </c>
      <c r="G1705">
        <f t="shared" si="232"/>
        <v>8</v>
      </c>
      <c r="H1705" s="4" t="str">
        <f t="shared" si="233"/>
        <v>product 3</v>
      </c>
      <c r="I1705" s="5">
        <v>83</v>
      </c>
      <c r="J1705" s="5">
        <v>704.67000000000007</v>
      </c>
    </row>
    <row r="1706" spans="1:10" ht="13.2" x14ac:dyDescent="0.25">
      <c r="A1706" s="3">
        <v>45528</v>
      </c>
      <c r="B1706" s="4" t="s">
        <v>10</v>
      </c>
      <c r="C1706" s="3" t="str">
        <f t="shared" si="229"/>
        <v>marketing</v>
      </c>
      <c r="D1706" s="50" t="s">
        <v>6</v>
      </c>
      <c r="E1706">
        <f t="shared" si="230"/>
        <v>2024</v>
      </c>
      <c r="F1706">
        <f t="shared" si="231"/>
        <v>24</v>
      </c>
      <c r="G1706">
        <f t="shared" si="232"/>
        <v>8</v>
      </c>
      <c r="H1706" s="4" t="str">
        <f t="shared" si="233"/>
        <v>N/A</v>
      </c>
      <c r="I1706" s="4" t="s">
        <v>6</v>
      </c>
      <c r="J1706" s="5">
        <v>99.93</v>
      </c>
    </row>
    <row r="1707" spans="1:10" ht="13.2" x14ac:dyDescent="0.25">
      <c r="A1707" s="3">
        <v>45528</v>
      </c>
      <c r="B1707" s="4" t="s">
        <v>11</v>
      </c>
      <c r="C1707" s="3" t="str">
        <f t="shared" si="229"/>
        <v>net sales</v>
      </c>
      <c r="D1707" s="49">
        <v>9.99</v>
      </c>
      <c r="E1707">
        <f t="shared" si="230"/>
        <v>2024</v>
      </c>
      <c r="F1707">
        <f t="shared" si="231"/>
        <v>24</v>
      </c>
      <c r="G1707">
        <f t="shared" si="232"/>
        <v>8</v>
      </c>
      <c r="H1707" s="4" t="str">
        <f t="shared" si="233"/>
        <v>product 1</v>
      </c>
      <c r="I1707" s="5">
        <v>20</v>
      </c>
      <c r="J1707" s="5">
        <v>199.8</v>
      </c>
    </row>
    <row r="1708" spans="1:10" ht="13.2" x14ac:dyDescent="0.25">
      <c r="A1708" s="3">
        <v>45528</v>
      </c>
      <c r="B1708" s="4" t="s">
        <v>12</v>
      </c>
      <c r="C1708" s="3" t="str">
        <f t="shared" si="229"/>
        <v>net sales</v>
      </c>
      <c r="D1708" s="49">
        <v>24.99</v>
      </c>
      <c r="E1708">
        <f t="shared" si="230"/>
        <v>2024</v>
      </c>
      <c r="F1708">
        <f t="shared" si="231"/>
        <v>24</v>
      </c>
      <c r="G1708">
        <f t="shared" si="232"/>
        <v>8</v>
      </c>
      <c r="H1708" s="4" t="str">
        <f t="shared" si="233"/>
        <v>product 2</v>
      </c>
      <c r="I1708" s="5">
        <v>6</v>
      </c>
      <c r="J1708" s="5">
        <v>149.94</v>
      </c>
    </row>
    <row r="1709" spans="1:10" ht="13.2" x14ac:dyDescent="0.25">
      <c r="A1709" s="3">
        <v>45528</v>
      </c>
      <c r="B1709" s="4" t="s">
        <v>13</v>
      </c>
      <c r="C1709" s="3" t="str">
        <f t="shared" si="229"/>
        <v>net sales</v>
      </c>
      <c r="D1709" s="49">
        <v>12.49</v>
      </c>
      <c r="E1709">
        <f t="shared" si="230"/>
        <v>2024</v>
      </c>
      <c r="F1709">
        <f t="shared" si="231"/>
        <v>24</v>
      </c>
      <c r="G1709">
        <f t="shared" si="232"/>
        <v>8</v>
      </c>
      <c r="H1709" s="4" t="str">
        <f t="shared" si="233"/>
        <v>product 3</v>
      </c>
      <c r="I1709" s="5">
        <v>83</v>
      </c>
      <c r="J1709" s="5">
        <v>1036.67</v>
      </c>
    </row>
    <row r="1710" spans="1:10" ht="13.2" x14ac:dyDescent="0.25">
      <c r="A1710" s="3">
        <v>45529</v>
      </c>
      <c r="B1710" s="4" t="s">
        <v>7</v>
      </c>
      <c r="C1710" s="3" t="str">
        <f t="shared" si="229"/>
        <v>cogs</v>
      </c>
      <c r="D1710" s="49">
        <v>5.99</v>
      </c>
      <c r="E1710">
        <f t="shared" si="230"/>
        <v>2024</v>
      </c>
      <c r="F1710">
        <f t="shared" si="231"/>
        <v>25</v>
      </c>
      <c r="G1710">
        <f t="shared" si="232"/>
        <v>8</v>
      </c>
      <c r="H1710" s="4" t="str">
        <f t="shared" si="233"/>
        <v>product 1</v>
      </c>
      <c r="I1710" s="5">
        <v>23</v>
      </c>
      <c r="J1710" s="5">
        <v>137.77000000000001</v>
      </c>
    </row>
    <row r="1711" spans="1:10" ht="13.2" x14ac:dyDescent="0.25">
      <c r="A1711" s="3">
        <v>45529</v>
      </c>
      <c r="B1711" s="4" t="s">
        <v>8</v>
      </c>
      <c r="C1711" s="3" t="str">
        <f t="shared" si="229"/>
        <v>cogs</v>
      </c>
      <c r="D1711" s="49">
        <v>16.989999999999998</v>
      </c>
      <c r="E1711">
        <f t="shared" si="230"/>
        <v>2024</v>
      </c>
      <c r="F1711">
        <f t="shared" si="231"/>
        <v>25</v>
      </c>
      <c r="G1711">
        <f t="shared" si="232"/>
        <v>8</v>
      </c>
      <c r="H1711" s="4" t="str">
        <f t="shared" si="233"/>
        <v>product 2</v>
      </c>
      <c r="I1711" s="5">
        <v>1</v>
      </c>
      <c r="J1711" s="5">
        <v>16.989999999999998</v>
      </c>
    </row>
    <row r="1712" spans="1:10" ht="13.2" x14ac:dyDescent="0.25">
      <c r="A1712" s="3">
        <v>45529</v>
      </c>
      <c r="B1712" s="4" t="s">
        <v>9</v>
      </c>
      <c r="C1712" s="3" t="str">
        <f t="shared" si="229"/>
        <v>cogs</v>
      </c>
      <c r="D1712" s="49">
        <v>8.49</v>
      </c>
      <c r="E1712">
        <f t="shared" si="230"/>
        <v>2024</v>
      </c>
      <c r="F1712">
        <f t="shared" si="231"/>
        <v>25</v>
      </c>
      <c r="G1712">
        <f t="shared" si="232"/>
        <v>8</v>
      </c>
      <c r="H1712" s="4" t="str">
        <f t="shared" si="233"/>
        <v>product 3</v>
      </c>
      <c r="I1712" s="5">
        <v>117</v>
      </c>
      <c r="J1712" s="5">
        <v>993.33</v>
      </c>
    </row>
    <row r="1713" spans="1:10" ht="13.2" x14ac:dyDescent="0.25">
      <c r="A1713" s="3">
        <v>45529</v>
      </c>
      <c r="B1713" s="4" t="s">
        <v>10</v>
      </c>
      <c r="C1713" s="3" t="str">
        <f t="shared" si="229"/>
        <v>marketing</v>
      </c>
      <c r="D1713" s="50" t="s">
        <v>6</v>
      </c>
      <c r="E1713">
        <f t="shared" si="230"/>
        <v>2024</v>
      </c>
      <c r="F1713">
        <f t="shared" si="231"/>
        <v>25</v>
      </c>
      <c r="G1713">
        <f t="shared" si="232"/>
        <v>8</v>
      </c>
      <c r="H1713" s="4" t="str">
        <f t="shared" si="233"/>
        <v>N/A</v>
      </c>
      <c r="I1713" s="4" t="s">
        <v>6</v>
      </c>
      <c r="J1713" s="5">
        <v>99.9</v>
      </c>
    </row>
    <row r="1714" spans="1:10" ht="13.2" x14ac:dyDescent="0.25">
      <c r="A1714" s="3">
        <v>45529</v>
      </c>
      <c r="B1714" s="4" t="s">
        <v>11</v>
      </c>
      <c r="C1714" s="3" t="str">
        <f t="shared" si="229"/>
        <v>net sales</v>
      </c>
      <c r="D1714" s="49">
        <v>9.99</v>
      </c>
      <c r="E1714">
        <f t="shared" si="230"/>
        <v>2024</v>
      </c>
      <c r="F1714">
        <f t="shared" si="231"/>
        <v>25</v>
      </c>
      <c r="G1714">
        <f t="shared" si="232"/>
        <v>8</v>
      </c>
      <c r="H1714" s="4" t="str">
        <f t="shared" si="233"/>
        <v>product 1</v>
      </c>
      <c r="I1714" s="5">
        <v>23</v>
      </c>
      <c r="J1714" s="5">
        <v>229.77</v>
      </c>
    </row>
    <row r="1715" spans="1:10" ht="13.2" x14ac:dyDescent="0.25">
      <c r="A1715" s="3">
        <v>45529</v>
      </c>
      <c r="B1715" s="4" t="s">
        <v>12</v>
      </c>
      <c r="C1715" s="3" t="str">
        <f t="shared" si="229"/>
        <v>net sales</v>
      </c>
      <c r="D1715" s="49">
        <v>24.99</v>
      </c>
      <c r="E1715">
        <f t="shared" si="230"/>
        <v>2024</v>
      </c>
      <c r="F1715">
        <f t="shared" si="231"/>
        <v>25</v>
      </c>
      <c r="G1715">
        <f t="shared" si="232"/>
        <v>8</v>
      </c>
      <c r="H1715" s="4" t="str">
        <f t="shared" si="233"/>
        <v>product 2</v>
      </c>
      <c r="I1715" s="5">
        <v>1</v>
      </c>
      <c r="J1715" s="5">
        <v>24.99</v>
      </c>
    </row>
    <row r="1716" spans="1:10" ht="13.2" x14ac:dyDescent="0.25">
      <c r="A1716" s="3">
        <v>45529</v>
      </c>
      <c r="B1716" s="4" t="s">
        <v>13</v>
      </c>
      <c r="C1716" s="3" t="str">
        <f t="shared" si="229"/>
        <v>net sales</v>
      </c>
      <c r="D1716" s="49">
        <v>12.49</v>
      </c>
      <c r="E1716">
        <f t="shared" si="230"/>
        <v>2024</v>
      </c>
      <c r="F1716">
        <f t="shared" si="231"/>
        <v>25</v>
      </c>
      <c r="G1716">
        <f t="shared" si="232"/>
        <v>8</v>
      </c>
      <c r="H1716" s="4" t="str">
        <f t="shared" si="233"/>
        <v>product 3</v>
      </c>
      <c r="I1716" s="5">
        <v>117</v>
      </c>
      <c r="J1716" s="5">
        <v>1461.33</v>
      </c>
    </row>
    <row r="1717" spans="1:10" ht="13.2" x14ac:dyDescent="0.25">
      <c r="A1717" s="3">
        <v>45530</v>
      </c>
      <c r="B1717" s="4" t="s">
        <v>7</v>
      </c>
      <c r="C1717" s="3" t="str">
        <f t="shared" si="229"/>
        <v>cogs</v>
      </c>
      <c r="D1717" s="49">
        <v>5.99</v>
      </c>
      <c r="E1717">
        <f t="shared" si="230"/>
        <v>2024</v>
      </c>
      <c r="F1717">
        <f t="shared" si="231"/>
        <v>26</v>
      </c>
      <c r="G1717">
        <f t="shared" si="232"/>
        <v>8</v>
      </c>
      <c r="H1717" s="4" t="str">
        <f t="shared" si="233"/>
        <v>product 1</v>
      </c>
      <c r="I1717" s="5">
        <v>63</v>
      </c>
      <c r="J1717" s="5">
        <v>377.37</v>
      </c>
    </row>
    <row r="1718" spans="1:10" ht="13.2" x14ac:dyDescent="0.25">
      <c r="A1718" s="3">
        <v>45530</v>
      </c>
      <c r="B1718" s="4" t="s">
        <v>8</v>
      </c>
      <c r="C1718" s="3" t="str">
        <f t="shared" si="229"/>
        <v>cogs</v>
      </c>
      <c r="D1718" s="49">
        <v>16.989999999999998</v>
      </c>
      <c r="E1718">
        <f t="shared" si="230"/>
        <v>2024</v>
      </c>
      <c r="F1718">
        <f t="shared" si="231"/>
        <v>26</v>
      </c>
      <c r="G1718">
        <f t="shared" si="232"/>
        <v>8</v>
      </c>
      <c r="H1718" s="4" t="str">
        <f t="shared" si="233"/>
        <v>product 2</v>
      </c>
      <c r="I1718" s="5">
        <v>10</v>
      </c>
      <c r="J1718" s="5">
        <v>169.89999999999998</v>
      </c>
    </row>
    <row r="1719" spans="1:10" ht="13.2" x14ac:dyDescent="0.25">
      <c r="A1719" s="3">
        <v>45530</v>
      </c>
      <c r="B1719" s="4" t="s">
        <v>9</v>
      </c>
      <c r="C1719" s="3" t="str">
        <f t="shared" si="229"/>
        <v>cogs</v>
      </c>
      <c r="D1719" s="49">
        <v>8.49</v>
      </c>
      <c r="E1719">
        <f t="shared" si="230"/>
        <v>2024</v>
      </c>
      <c r="F1719">
        <f t="shared" si="231"/>
        <v>26</v>
      </c>
      <c r="G1719">
        <f t="shared" si="232"/>
        <v>8</v>
      </c>
      <c r="H1719" s="4" t="str">
        <f t="shared" si="233"/>
        <v>product 3</v>
      </c>
      <c r="I1719" s="5">
        <v>164</v>
      </c>
      <c r="J1719" s="5">
        <v>1392.3600000000001</v>
      </c>
    </row>
    <row r="1720" spans="1:10" ht="13.2" x14ac:dyDescent="0.25">
      <c r="A1720" s="3">
        <v>45530</v>
      </c>
      <c r="B1720" s="4" t="s">
        <v>10</v>
      </c>
      <c r="C1720" s="3" t="str">
        <f t="shared" si="229"/>
        <v>marketing</v>
      </c>
      <c r="D1720" s="50" t="s">
        <v>6</v>
      </c>
      <c r="E1720">
        <f t="shared" si="230"/>
        <v>2024</v>
      </c>
      <c r="F1720">
        <f t="shared" si="231"/>
        <v>26</v>
      </c>
      <c r="G1720">
        <f t="shared" si="232"/>
        <v>8</v>
      </c>
      <c r="H1720" s="4" t="str">
        <f t="shared" si="233"/>
        <v>N/A</v>
      </c>
      <c r="I1720" s="4" t="s">
        <v>6</v>
      </c>
      <c r="J1720" s="5">
        <v>100.07000000000001</v>
      </c>
    </row>
    <row r="1721" spans="1:10" ht="13.2" x14ac:dyDescent="0.25">
      <c r="A1721" s="3">
        <v>45530</v>
      </c>
      <c r="B1721" s="4" t="s">
        <v>11</v>
      </c>
      <c r="C1721" s="3" t="str">
        <f t="shared" si="229"/>
        <v>net sales</v>
      </c>
      <c r="D1721" s="49">
        <v>9.99</v>
      </c>
      <c r="E1721">
        <f t="shared" si="230"/>
        <v>2024</v>
      </c>
      <c r="F1721">
        <f t="shared" si="231"/>
        <v>26</v>
      </c>
      <c r="G1721">
        <f t="shared" si="232"/>
        <v>8</v>
      </c>
      <c r="H1721" s="4" t="str">
        <f t="shared" si="233"/>
        <v>product 1</v>
      </c>
      <c r="I1721" s="5">
        <v>63</v>
      </c>
      <c r="J1721" s="5">
        <v>629.37</v>
      </c>
    </row>
    <row r="1722" spans="1:10" ht="13.2" x14ac:dyDescent="0.25">
      <c r="A1722" s="3">
        <v>45530</v>
      </c>
      <c r="B1722" s="4" t="s">
        <v>12</v>
      </c>
      <c r="C1722" s="3" t="str">
        <f t="shared" si="229"/>
        <v>net sales</v>
      </c>
      <c r="D1722" s="49">
        <v>24.99</v>
      </c>
      <c r="E1722">
        <f t="shared" si="230"/>
        <v>2024</v>
      </c>
      <c r="F1722">
        <f t="shared" si="231"/>
        <v>26</v>
      </c>
      <c r="G1722">
        <f t="shared" si="232"/>
        <v>8</v>
      </c>
      <c r="H1722" s="4" t="str">
        <f t="shared" si="233"/>
        <v>product 2</v>
      </c>
      <c r="I1722" s="5">
        <v>10</v>
      </c>
      <c r="J1722" s="5">
        <v>249.89999999999998</v>
      </c>
    </row>
    <row r="1723" spans="1:10" ht="13.2" x14ac:dyDescent="0.25">
      <c r="A1723" s="3">
        <v>45530</v>
      </c>
      <c r="B1723" s="4" t="s">
        <v>13</v>
      </c>
      <c r="C1723" s="3" t="str">
        <f t="shared" si="229"/>
        <v>net sales</v>
      </c>
      <c r="D1723" s="49">
        <v>12.49</v>
      </c>
      <c r="E1723">
        <f t="shared" si="230"/>
        <v>2024</v>
      </c>
      <c r="F1723">
        <f t="shared" si="231"/>
        <v>26</v>
      </c>
      <c r="G1723">
        <f t="shared" si="232"/>
        <v>8</v>
      </c>
      <c r="H1723" s="4" t="str">
        <f t="shared" si="233"/>
        <v>product 3</v>
      </c>
      <c r="I1723" s="5">
        <v>164</v>
      </c>
      <c r="J1723" s="5">
        <v>2048.36</v>
      </c>
    </row>
    <row r="1724" spans="1:10" ht="13.2" x14ac:dyDescent="0.25">
      <c r="A1724" s="3">
        <v>45531</v>
      </c>
      <c r="B1724" s="4" t="s">
        <v>7</v>
      </c>
      <c r="C1724" s="3" t="str">
        <f t="shared" si="229"/>
        <v>cogs</v>
      </c>
      <c r="D1724" s="49">
        <v>5.99</v>
      </c>
      <c r="E1724">
        <f t="shared" si="230"/>
        <v>2024</v>
      </c>
      <c r="F1724">
        <f t="shared" si="231"/>
        <v>27</v>
      </c>
      <c r="G1724">
        <f t="shared" si="232"/>
        <v>8</v>
      </c>
      <c r="H1724" s="4" t="str">
        <f t="shared" si="233"/>
        <v>product 1</v>
      </c>
      <c r="I1724" s="5">
        <v>81</v>
      </c>
      <c r="J1724" s="5">
        <v>485.19</v>
      </c>
    </row>
    <row r="1725" spans="1:10" ht="13.2" x14ac:dyDescent="0.25">
      <c r="A1725" s="3">
        <v>45531</v>
      </c>
      <c r="B1725" s="4" t="s">
        <v>8</v>
      </c>
      <c r="C1725" s="3" t="str">
        <f t="shared" si="229"/>
        <v>cogs</v>
      </c>
      <c r="D1725" s="49">
        <v>16.989999999999998</v>
      </c>
      <c r="E1725">
        <f t="shared" si="230"/>
        <v>2024</v>
      </c>
      <c r="F1725">
        <f t="shared" si="231"/>
        <v>27</v>
      </c>
      <c r="G1725">
        <f t="shared" si="232"/>
        <v>8</v>
      </c>
      <c r="H1725" s="4" t="str">
        <f t="shared" si="233"/>
        <v>product 2</v>
      </c>
      <c r="I1725" s="5">
        <v>1</v>
      </c>
      <c r="J1725" s="5">
        <v>16.989999999999998</v>
      </c>
    </row>
    <row r="1726" spans="1:10" ht="13.2" x14ac:dyDescent="0.25">
      <c r="A1726" s="3">
        <v>45531</v>
      </c>
      <c r="B1726" s="4" t="s">
        <v>9</v>
      </c>
      <c r="C1726" s="3" t="str">
        <f t="shared" si="229"/>
        <v>cogs</v>
      </c>
      <c r="D1726" s="49">
        <v>8.49</v>
      </c>
      <c r="E1726">
        <f t="shared" si="230"/>
        <v>2024</v>
      </c>
      <c r="F1726">
        <f t="shared" si="231"/>
        <v>27</v>
      </c>
      <c r="G1726">
        <f t="shared" si="232"/>
        <v>8</v>
      </c>
      <c r="H1726" s="4" t="str">
        <f t="shared" si="233"/>
        <v>product 3</v>
      </c>
      <c r="I1726" s="5">
        <v>163</v>
      </c>
      <c r="J1726" s="5">
        <v>1383.8700000000001</v>
      </c>
    </row>
    <row r="1727" spans="1:10" ht="13.2" x14ac:dyDescent="0.25">
      <c r="A1727" s="3">
        <v>45531</v>
      </c>
      <c r="B1727" s="4" t="s">
        <v>10</v>
      </c>
      <c r="C1727" s="3" t="str">
        <f t="shared" si="229"/>
        <v>marketing</v>
      </c>
      <c r="D1727" s="50" t="s">
        <v>6</v>
      </c>
      <c r="E1727">
        <f t="shared" si="230"/>
        <v>2024</v>
      </c>
      <c r="F1727">
        <f t="shared" si="231"/>
        <v>27</v>
      </c>
      <c r="G1727">
        <f t="shared" si="232"/>
        <v>8</v>
      </c>
      <c r="H1727" s="4" t="str">
        <f t="shared" si="233"/>
        <v>N/A</v>
      </c>
      <c r="I1727" s="4" t="s">
        <v>6</v>
      </c>
      <c r="J1727" s="5">
        <v>99.92</v>
      </c>
    </row>
    <row r="1728" spans="1:10" ht="13.2" x14ac:dyDescent="0.25">
      <c r="A1728" s="3">
        <v>45531</v>
      </c>
      <c r="B1728" s="4" t="s">
        <v>11</v>
      </c>
      <c r="C1728" s="3" t="str">
        <f t="shared" si="229"/>
        <v>net sales</v>
      </c>
      <c r="D1728" s="49">
        <v>9.99</v>
      </c>
      <c r="E1728">
        <f t="shared" si="230"/>
        <v>2024</v>
      </c>
      <c r="F1728">
        <f t="shared" si="231"/>
        <v>27</v>
      </c>
      <c r="G1728">
        <f t="shared" si="232"/>
        <v>8</v>
      </c>
      <c r="H1728" s="4" t="str">
        <f t="shared" si="233"/>
        <v>product 1</v>
      </c>
      <c r="I1728" s="5">
        <v>81</v>
      </c>
      <c r="J1728" s="5">
        <v>809.19</v>
      </c>
    </row>
    <row r="1729" spans="1:10" ht="13.2" x14ac:dyDescent="0.25">
      <c r="A1729" s="3">
        <v>45531</v>
      </c>
      <c r="B1729" s="4" t="s">
        <v>12</v>
      </c>
      <c r="C1729" s="3" t="str">
        <f t="shared" si="229"/>
        <v>net sales</v>
      </c>
      <c r="D1729" s="49">
        <v>24.99</v>
      </c>
      <c r="E1729">
        <f t="shared" si="230"/>
        <v>2024</v>
      </c>
      <c r="F1729">
        <f t="shared" si="231"/>
        <v>27</v>
      </c>
      <c r="G1729">
        <f t="shared" si="232"/>
        <v>8</v>
      </c>
      <c r="H1729" s="4" t="str">
        <f t="shared" si="233"/>
        <v>product 2</v>
      </c>
      <c r="I1729" s="5">
        <v>1</v>
      </c>
      <c r="J1729" s="5">
        <v>24.99</v>
      </c>
    </row>
    <row r="1730" spans="1:10" ht="13.2" x14ac:dyDescent="0.25">
      <c r="A1730" s="3">
        <v>45531</v>
      </c>
      <c r="B1730" s="4" t="s">
        <v>13</v>
      </c>
      <c r="C1730" s="3" t="str">
        <f t="shared" ref="C1730:C1793" si="234">IFERROR(LEFT(B1730, FIND(":", B1730) -1),B1730)</f>
        <v>net sales</v>
      </c>
      <c r="D1730" s="49">
        <v>12.49</v>
      </c>
      <c r="E1730">
        <f t="shared" ref="E1730:E1793" si="235">YEAR(A1730)</f>
        <v>2024</v>
      </c>
      <c r="F1730">
        <f t="shared" ref="F1730:F1793" si="236">DAY(A1730)</f>
        <v>27</v>
      </c>
      <c r="G1730">
        <f t="shared" ref="G1730:G1793" si="237">MONTH(A1730)</f>
        <v>8</v>
      </c>
      <c r="H1730" s="4" t="str">
        <f t="shared" si="233"/>
        <v>product 3</v>
      </c>
      <c r="I1730" s="5">
        <v>163</v>
      </c>
      <c r="J1730" s="5">
        <v>2035.8700000000001</v>
      </c>
    </row>
    <row r="1731" spans="1:10" ht="13.2" x14ac:dyDescent="0.25">
      <c r="A1731" s="3">
        <v>45532</v>
      </c>
      <c r="B1731" s="4" t="s">
        <v>7</v>
      </c>
      <c r="C1731" s="3" t="str">
        <f t="shared" si="234"/>
        <v>cogs</v>
      </c>
      <c r="D1731" s="49">
        <v>5.99</v>
      </c>
      <c r="E1731">
        <f t="shared" si="235"/>
        <v>2024</v>
      </c>
      <c r="F1731">
        <f t="shared" si="236"/>
        <v>28</v>
      </c>
      <c r="G1731">
        <f t="shared" si="237"/>
        <v>8</v>
      </c>
      <c r="H1731" s="4" t="str">
        <f t="shared" ref="H1731:H1794" si="238">IFERROR(RIGHT(B1731, LEN(B1731) - FIND(":", B1731)),"N/A")</f>
        <v>product 1</v>
      </c>
      <c r="I1731" s="5">
        <v>56</v>
      </c>
      <c r="J1731" s="5">
        <v>335.44</v>
      </c>
    </row>
    <row r="1732" spans="1:10" ht="13.2" x14ac:dyDescent="0.25">
      <c r="A1732" s="3">
        <v>45532</v>
      </c>
      <c r="B1732" s="4" t="s">
        <v>8</v>
      </c>
      <c r="C1732" s="3" t="str">
        <f t="shared" si="234"/>
        <v>cogs</v>
      </c>
      <c r="D1732" s="49">
        <v>16.989999999999998</v>
      </c>
      <c r="E1732">
        <f t="shared" si="235"/>
        <v>2024</v>
      </c>
      <c r="F1732">
        <f t="shared" si="236"/>
        <v>28</v>
      </c>
      <c r="G1732">
        <f t="shared" si="237"/>
        <v>8</v>
      </c>
      <c r="H1732" s="4" t="str">
        <f t="shared" si="238"/>
        <v>product 2</v>
      </c>
      <c r="I1732" s="5">
        <v>4</v>
      </c>
      <c r="J1732" s="5">
        <v>67.959999999999994</v>
      </c>
    </row>
    <row r="1733" spans="1:10" ht="13.2" x14ac:dyDescent="0.25">
      <c r="A1733" s="3">
        <v>45532</v>
      </c>
      <c r="B1733" s="4" t="s">
        <v>9</v>
      </c>
      <c r="C1733" s="3" t="str">
        <f t="shared" si="234"/>
        <v>cogs</v>
      </c>
      <c r="D1733" s="49">
        <v>8.49</v>
      </c>
      <c r="E1733">
        <f t="shared" si="235"/>
        <v>2024</v>
      </c>
      <c r="F1733">
        <f t="shared" si="236"/>
        <v>28</v>
      </c>
      <c r="G1733">
        <f t="shared" si="237"/>
        <v>8</v>
      </c>
      <c r="H1733" s="4" t="str">
        <f t="shared" si="238"/>
        <v>product 3</v>
      </c>
      <c r="I1733" s="5">
        <v>99</v>
      </c>
      <c r="J1733" s="5">
        <v>840.51</v>
      </c>
    </row>
    <row r="1734" spans="1:10" ht="13.2" x14ac:dyDescent="0.25">
      <c r="A1734" s="3">
        <v>45532</v>
      </c>
      <c r="B1734" s="4" t="s">
        <v>10</v>
      </c>
      <c r="C1734" s="3" t="str">
        <f t="shared" si="234"/>
        <v>marketing</v>
      </c>
      <c r="D1734" s="50" t="s">
        <v>6</v>
      </c>
      <c r="E1734">
        <f t="shared" si="235"/>
        <v>2024</v>
      </c>
      <c r="F1734">
        <f t="shared" si="236"/>
        <v>28</v>
      </c>
      <c r="G1734">
        <f t="shared" si="237"/>
        <v>8</v>
      </c>
      <c r="H1734" s="4" t="str">
        <f t="shared" si="238"/>
        <v>N/A</v>
      </c>
      <c r="I1734" s="4" t="s">
        <v>6</v>
      </c>
      <c r="J1734" s="5">
        <v>99.97</v>
      </c>
    </row>
    <row r="1735" spans="1:10" ht="13.2" x14ac:dyDescent="0.25">
      <c r="A1735" s="3">
        <v>45532</v>
      </c>
      <c r="B1735" s="4" t="s">
        <v>11</v>
      </c>
      <c r="C1735" s="3" t="str">
        <f t="shared" si="234"/>
        <v>net sales</v>
      </c>
      <c r="D1735" s="49">
        <v>9.99</v>
      </c>
      <c r="E1735">
        <f t="shared" si="235"/>
        <v>2024</v>
      </c>
      <c r="F1735">
        <f t="shared" si="236"/>
        <v>28</v>
      </c>
      <c r="G1735">
        <f t="shared" si="237"/>
        <v>8</v>
      </c>
      <c r="H1735" s="4" t="str">
        <f t="shared" si="238"/>
        <v>product 1</v>
      </c>
      <c r="I1735" s="5">
        <v>56</v>
      </c>
      <c r="J1735" s="5">
        <v>559.44000000000005</v>
      </c>
    </row>
    <row r="1736" spans="1:10" ht="13.2" x14ac:dyDescent="0.25">
      <c r="A1736" s="3">
        <v>45532</v>
      </c>
      <c r="B1736" s="4" t="s">
        <v>12</v>
      </c>
      <c r="C1736" s="3" t="str">
        <f t="shared" si="234"/>
        <v>net sales</v>
      </c>
      <c r="D1736" s="49">
        <v>24.99</v>
      </c>
      <c r="E1736">
        <f t="shared" si="235"/>
        <v>2024</v>
      </c>
      <c r="F1736">
        <f t="shared" si="236"/>
        <v>28</v>
      </c>
      <c r="G1736">
        <f t="shared" si="237"/>
        <v>8</v>
      </c>
      <c r="H1736" s="4" t="str">
        <f t="shared" si="238"/>
        <v>product 2</v>
      </c>
      <c r="I1736" s="5">
        <v>4</v>
      </c>
      <c r="J1736" s="5">
        <v>99.96</v>
      </c>
    </row>
    <row r="1737" spans="1:10" ht="13.2" x14ac:dyDescent="0.25">
      <c r="A1737" s="3">
        <v>45532</v>
      </c>
      <c r="B1737" s="4" t="s">
        <v>13</v>
      </c>
      <c r="C1737" s="3" t="str">
        <f t="shared" si="234"/>
        <v>net sales</v>
      </c>
      <c r="D1737" s="49">
        <v>12.49</v>
      </c>
      <c r="E1737">
        <f t="shared" si="235"/>
        <v>2024</v>
      </c>
      <c r="F1737">
        <f t="shared" si="236"/>
        <v>28</v>
      </c>
      <c r="G1737">
        <f t="shared" si="237"/>
        <v>8</v>
      </c>
      <c r="H1737" s="4" t="str">
        <f t="shared" si="238"/>
        <v>product 3</v>
      </c>
      <c r="I1737" s="5">
        <v>99</v>
      </c>
      <c r="J1737" s="5">
        <v>1236.51</v>
      </c>
    </row>
    <row r="1738" spans="1:10" ht="13.2" x14ac:dyDescent="0.25">
      <c r="A1738" s="3">
        <v>45533</v>
      </c>
      <c r="B1738" s="4" t="s">
        <v>7</v>
      </c>
      <c r="C1738" s="3" t="str">
        <f t="shared" si="234"/>
        <v>cogs</v>
      </c>
      <c r="D1738" s="49">
        <v>5.99</v>
      </c>
      <c r="E1738">
        <f t="shared" si="235"/>
        <v>2024</v>
      </c>
      <c r="F1738">
        <f t="shared" si="236"/>
        <v>29</v>
      </c>
      <c r="G1738">
        <f t="shared" si="237"/>
        <v>8</v>
      </c>
      <c r="H1738" s="4" t="str">
        <f t="shared" si="238"/>
        <v>product 1</v>
      </c>
      <c r="I1738" s="5">
        <v>20</v>
      </c>
      <c r="J1738" s="5">
        <v>119.80000000000001</v>
      </c>
    </row>
    <row r="1739" spans="1:10" ht="13.2" x14ac:dyDescent="0.25">
      <c r="A1739" s="3">
        <v>45533</v>
      </c>
      <c r="B1739" s="4" t="s">
        <v>8</v>
      </c>
      <c r="C1739" s="3" t="str">
        <f t="shared" si="234"/>
        <v>cogs</v>
      </c>
      <c r="D1739" s="49">
        <v>16.989999999999998</v>
      </c>
      <c r="E1739">
        <f t="shared" si="235"/>
        <v>2024</v>
      </c>
      <c r="F1739">
        <f t="shared" si="236"/>
        <v>29</v>
      </c>
      <c r="G1739">
        <f t="shared" si="237"/>
        <v>8</v>
      </c>
      <c r="H1739" s="4" t="str">
        <f t="shared" si="238"/>
        <v>product 2</v>
      </c>
      <c r="I1739" s="5">
        <v>1</v>
      </c>
      <c r="J1739" s="5">
        <v>16.989999999999998</v>
      </c>
    </row>
    <row r="1740" spans="1:10" ht="13.2" x14ac:dyDescent="0.25">
      <c r="A1740" s="3">
        <v>45533</v>
      </c>
      <c r="B1740" s="4" t="s">
        <v>9</v>
      </c>
      <c r="C1740" s="3" t="str">
        <f t="shared" si="234"/>
        <v>cogs</v>
      </c>
      <c r="D1740" s="49">
        <v>8.49</v>
      </c>
      <c r="E1740">
        <f t="shared" si="235"/>
        <v>2024</v>
      </c>
      <c r="F1740">
        <f t="shared" si="236"/>
        <v>29</v>
      </c>
      <c r="G1740">
        <f t="shared" si="237"/>
        <v>8</v>
      </c>
      <c r="H1740" s="4" t="str">
        <f t="shared" si="238"/>
        <v>product 3</v>
      </c>
      <c r="I1740" s="5">
        <v>183</v>
      </c>
      <c r="J1740" s="5">
        <v>1553.67</v>
      </c>
    </row>
    <row r="1741" spans="1:10" ht="13.2" x14ac:dyDescent="0.25">
      <c r="A1741" s="3">
        <v>45533</v>
      </c>
      <c r="B1741" s="4" t="s">
        <v>10</v>
      </c>
      <c r="C1741" s="3" t="str">
        <f t="shared" si="234"/>
        <v>marketing</v>
      </c>
      <c r="D1741" s="50" t="s">
        <v>6</v>
      </c>
      <c r="E1741">
        <f t="shared" si="235"/>
        <v>2024</v>
      </c>
      <c r="F1741">
        <f t="shared" si="236"/>
        <v>29</v>
      </c>
      <c r="G1741">
        <f t="shared" si="237"/>
        <v>8</v>
      </c>
      <c r="H1741" s="4" t="str">
        <f t="shared" si="238"/>
        <v>N/A</v>
      </c>
      <c r="I1741" s="4" t="s">
        <v>6</v>
      </c>
      <c r="J1741" s="5">
        <v>100.06</v>
      </c>
    </row>
    <row r="1742" spans="1:10" ht="13.2" x14ac:dyDescent="0.25">
      <c r="A1742" s="3">
        <v>45533</v>
      </c>
      <c r="B1742" s="4" t="s">
        <v>11</v>
      </c>
      <c r="C1742" s="3" t="str">
        <f t="shared" si="234"/>
        <v>net sales</v>
      </c>
      <c r="D1742" s="49">
        <v>9.99</v>
      </c>
      <c r="E1742">
        <f t="shared" si="235"/>
        <v>2024</v>
      </c>
      <c r="F1742">
        <f t="shared" si="236"/>
        <v>29</v>
      </c>
      <c r="G1742">
        <f t="shared" si="237"/>
        <v>8</v>
      </c>
      <c r="H1742" s="4" t="str">
        <f t="shared" si="238"/>
        <v>product 1</v>
      </c>
      <c r="I1742" s="5">
        <v>20</v>
      </c>
      <c r="J1742" s="5">
        <v>199.8</v>
      </c>
    </row>
    <row r="1743" spans="1:10" ht="13.2" x14ac:dyDescent="0.25">
      <c r="A1743" s="3">
        <v>45533</v>
      </c>
      <c r="B1743" s="4" t="s">
        <v>12</v>
      </c>
      <c r="C1743" s="3" t="str">
        <f t="shared" si="234"/>
        <v>net sales</v>
      </c>
      <c r="D1743" s="49">
        <v>24.99</v>
      </c>
      <c r="E1743">
        <f t="shared" si="235"/>
        <v>2024</v>
      </c>
      <c r="F1743">
        <f t="shared" si="236"/>
        <v>29</v>
      </c>
      <c r="G1743">
        <f t="shared" si="237"/>
        <v>8</v>
      </c>
      <c r="H1743" s="4" t="str">
        <f t="shared" si="238"/>
        <v>product 2</v>
      </c>
      <c r="I1743" s="5">
        <v>1</v>
      </c>
      <c r="J1743" s="5">
        <v>24.99</v>
      </c>
    </row>
    <row r="1744" spans="1:10" ht="13.2" x14ac:dyDescent="0.25">
      <c r="A1744" s="3">
        <v>45533</v>
      </c>
      <c r="B1744" s="4" t="s">
        <v>13</v>
      </c>
      <c r="C1744" s="3" t="str">
        <f t="shared" si="234"/>
        <v>net sales</v>
      </c>
      <c r="D1744" s="49">
        <v>12.49</v>
      </c>
      <c r="E1744">
        <f t="shared" si="235"/>
        <v>2024</v>
      </c>
      <c r="F1744">
        <f t="shared" si="236"/>
        <v>29</v>
      </c>
      <c r="G1744">
        <f t="shared" si="237"/>
        <v>8</v>
      </c>
      <c r="H1744" s="4" t="str">
        <f t="shared" si="238"/>
        <v>product 3</v>
      </c>
      <c r="I1744" s="5">
        <v>183</v>
      </c>
      <c r="J1744" s="5">
        <v>2285.67</v>
      </c>
    </row>
    <row r="1745" spans="1:10" ht="13.2" x14ac:dyDescent="0.25">
      <c r="A1745" s="3">
        <v>45534</v>
      </c>
      <c r="B1745" s="4" t="s">
        <v>7</v>
      </c>
      <c r="C1745" s="3" t="str">
        <f t="shared" si="234"/>
        <v>cogs</v>
      </c>
      <c r="D1745" s="49">
        <v>5.99</v>
      </c>
      <c r="E1745">
        <f t="shared" si="235"/>
        <v>2024</v>
      </c>
      <c r="F1745">
        <f t="shared" si="236"/>
        <v>30</v>
      </c>
      <c r="G1745">
        <f t="shared" si="237"/>
        <v>8</v>
      </c>
      <c r="H1745" s="4" t="str">
        <f t="shared" si="238"/>
        <v>product 1</v>
      </c>
      <c r="I1745" s="5">
        <v>97</v>
      </c>
      <c r="J1745" s="5">
        <v>581.03</v>
      </c>
    </row>
    <row r="1746" spans="1:10" ht="13.2" x14ac:dyDescent="0.25">
      <c r="A1746" s="3">
        <v>45534</v>
      </c>
      <c r="B1746" s="4" t="s">
        <v>8</v>
      </c>
      <c r="C1746" s="3" t="str">
        <f t="shared" si="234"/>
        <v>cogs</v>
      </c>
      <c r="D1746" s="49">
        <v>16.989999999999998</v>
      </c>
      <c r="E1746">
        <f t="shared" si="235"/>
        <v>2024</v>
      </c>
      <c r="F1746">
        <f t="shared" si="236"/>
        <v>30</v>
      </c>
      <c r="G1746">
        <f t="shared" si="237"/>
        <v>8</v>
      </c>
      <c r="H1746" s="4" t="str">
        <f t="shared" si="238"/>
        <v>product 2</v>
      </c>
      <c r="I1746" s="5">
        <v>0</v>
      </c>
      <c r="J1746" s="4">
        <v>0</v>
      </c>
    </row>
    <row r="1747" spans="1:10" ht="13.2" x14ac:dyDescent="0.25">
      <c r="A1747" s="3">
        <v>45534</v>
      </c>
      <c r="B1747" s="4" t="s">
        <v>9</v>
      </c>
      <c r="C1747" s="3" t="str">
        <f t="shared" si="234"/>
        <v>cogs</v>
      </c>
      <c r="D1747" s="49">
        <v>8.49</v>
      </c>
      <c r="E1747">
        <f t="shared" si="235"/>
        <v>2024</v>
      </c>
      <c r="F1747">
        <f t="shared" si="236"/>
        <v>30</v>
      </c>
      <c r="G1747">
        <f t="shared" si="237"/>
        <v>8</v>
      </c>
      <c r="H1747" s="4" t="str">
        <f t="shared" si="238"/>
        <v>product 3</v>
      </c>
      <c r="I1747" s="5">
        <v>177</v>
      </c>
      <c r="J1747" s="5">
        <v>1502.73</v>
      </c>
    </row>
    <row r="1748" spans="1:10" ht="13.2" x14ac:dyDescent="0.25">
      <c r="A1748" s="3">
        <v>45534</v>
      </c>
      <c r="B1748" s="4" t="s">
        <v>10</v>
      </c>
      <c r="C1748" s="3" t="str">
        <f t="shared" si="234"/>
        <v>marketing</v>
      </c>
      <c r="D1748" s="50" t="s">
        <v>6</v>
      </c>
      <c r="E1748">
        <f t="shared" si="235"/>
        <v>2024</v>
      </c>
      <c r="F1748">
        <f t="shared" si="236"/>
        <v>30</v>
      </c>
      <c r="G1748">
        <f t="shared" si="237"/>
        <v>8</v>
      </c>
      <c r="H1748" s="4" t="str">
        <f t="shared" si="238"/>
        <v>N/A</v>
      </c>
      <c r="I1748" s="4" t="s">
        <v>6</v>
      </c>
      <c r="J1748" s="5">
        <v>99.990000000000009</v>
      </c>
    </row>
    <row r="1749" spans="1:10" ht="13.2" x14ac:dyDescent="0.25">
      <c r="A1749" s="3">
        <v>45534</v>
      </c>
      <c r="B1749" s="4" t="s">
        <v>11</v>
      </c>
      <c r="C1749" s="3" t="str">
        <f t="shared" si="234"/>
        <v>net sales</v>
      </c>
      <c r="D1749" s="49">
        <v>9.99</v>
      </c>
      <c r="E1749">
        <f t="shared" si="235"/>
        <v>2024</v>
      </c>
      <c r="F1749">
        <f t="shared" si="236"/>
        <v>30</v>
      </c>
      <c r="G1749">
        <f t="shared" si="237"/>
        <v>8</v>
      </c>
      <c r="H1749" s="4" t="str">
        <f t="shared" si="238"/>
        <v>product 1</v>
      </c>
      <c r="I1749" s="5">
        <v>97</v>
      </c>
      <c r="J1749" s="5">
        <v>969.03</v>
      </c>
    </row>
    <row r="1750" spans="1:10" ht="13.2" x14ac:dyDescent="0.25">
      <c r="A1750" s="3">
        <v>45534</v>
      </c>
      <c r="B1750" s="4" t="s">
        <v>12</v>
      </c>
      <c r="C1750" s="3" t="str">
        <f t="shared" si="234"/>
        <v>net sales</v>
      </c>
      <c r="D1750" s="49">
        <v>24.99</v>
      </c>
      <c r="E1750">
        <f t="shared" si="235"/>
        <v>2024</v>
      </c>
      <c r="F1750">
        <f t="shared" si="236"/>
        <v>30</v>
      </c>
      <c r="G1750">
        <f t="shared" si="237"/>
        <v>8</v>
      </c>
      <c r="H1750" s="4" t="str">
        <f t="shared" si="238"/>
        <v>product 2</v>
      </c>
      <c r="I1750" s="5">
        <v>0</v>
      </c>
      <c r="J1750" s="4">
        <v>0</v>
      </c>
    </row>
    <row r="1751" spans="1:10" ht="13.2" x14ac:dyDescent="0.25">
      <c r="A1751" s="3">
        <v>45534</v>
      </c>
      <c r="B1751" s="4" t="s">
        <v>13</v>
      </c>
      <c r="C1751" s="3" t="str">
        <f t="shared" si="234"/>
        <v>net sales</v>
      </c>
      <c r="D1751" s="49">
        <v>12.49</v>
      </c>
      <c r="E1751">
        <f t="shared" si="235"/>
        <v>2024</v>
      </c>
      <c r="F1751">
        <f t="shared" si="236"/>
        <v>30</v>
      </c>
      <c r="G1751">
        <f t="shared" si="237"/>
        <v>8</v>
      </c>
      <c r="H1751" s="4" t="str">
        <f t="shared" si="238"/>
        <v>product 3</v>
      </c>
      <c r="I1751" s="5">
        <v>177</v>
      </c>
      <c r="J1751" s="5">
        <v>2210.73</v>
      </c>
    </row>
    <row r="1752" spans="1:10" ht="13.2" x14ac:dyDescent="0.25">
      <c r="A1752" s="3">
        <v>45534</v>
      </c>
      <c r="B1752" s="4" t="s">
        <v>15</v>
      </c>
      <c r="C1752" s="3" t="str">
        <f t="shared" si="234"/>
        <v>payroll</v>
      </c>
      <c r="D1752" s="50" t="s">
        <v>6</v>
      </c>
      <c r="E1752">
        <f t="shared" si="235"/>
        <v>2024</v>
      </c>
      <c r="F1752">
        <f t="shared" si="236"/>
        <v>30</v>
      </c>
      <c r="G1752">
        <f t="shared" si="237"/>
        <v>8</v>
      </c>
      <c r="H1752" s="4" t="str">
        <f t="shared" si="238"/>
        <v>N/A</v>
      </c>
      <c r="I1752" s="4" t="s">
        <v>6</v>
      </c>
      <c r="J1752" s="5">
        <v>1200</v>
      </c>
    </row>
    <row r="1753" spans="1:10" ht="13.2" x14ac:dyDescent="0.25">
      <c r="A1753" s="3">
        <v>45535</v>
      </c>
      <c r="B1753" s="4" t="s">
        <v>7</v>
      </c>
      <c r="C1753" s="3" t="str">
        <f t="shared" si="234"/>
        <v>cogs</v>
      </c>
      <c r="D1753" s="49">
        <v>5.99</v>
      </c>
      <c r="E1753">
        <f t="shared" si="235"/>
        <v>2024</v>
      </c>
      <c r="F1753">
        <f t="shared" si="236"/>
        <v>31</v>
      </c>
      <c r="G1753">
        <f t="shared" si="237"/>
        <v>8</v>
      </c>
      <c r="H1753" s="4" t="str">
        <f t="shared" si="238"/>
        <v>product 1</v>
      </c>
      <c r="I1753" s="5">
        <v>48</v>
      </c>
      <c r="J1753" s="5">
        <v>287.52</v>
      </c>
    </row>
    <row r="1754" spans="1:10" ht="13.2" x14ac:dyDescent="0.25">
      <c r="A1754" s="3">
        <v>45535</v>
      </c>
      <c r="B1754" s="4" t="s">
        <v>8</v>
      </c>
      <c r="C1754" s="3" t="str">
        <f t="shared" si="234"/>
        <v>cogs</v>
      </c>
      <c r="D1754" s="49">
        <v>16.989999999999998</v>
      </c>
      <c r="E1754">
        <f t="shared" si="235"/>
        <v>2024</v>
      </c>
      <c r="F1754">
        <f t="shared" si="236"/>
        <v>31</v>
      </c>
      <c r="G1754">
        <f t="shared" si="237"/>
        <v>8</v>
      </c>
      <c r="H1754" s="4" t="str">
        <f t="shared" si="238"/>
        <v>product 2</v>
      </c>
      <c r="I1754" s="5">
        <v>6</v>
      </c>
      <c r="J1754" s="5">
        <v>101.94</v>
      </c>
    </row>
    <row r="1755" spans="1:10" ht="13.2" x14ac:dyDescent="0.25">
      <c r="A1755" s="3">
        <v>45535</v>
      </c>
      <c r="B1755" s="4" t="s">
        <v>9</v>
      </c>
      <c r="C1755" s="3" t="str">
        <f t="shared" si="234"/>
        <v>cogs</v>
      </c>
      <c r="D1755" s="49">
        <v>8.49</v>
      </c>
      <c r="E1755">
        <f t="shared" si="235"/>
        <v>2024</v>
      </c>
      <c r="F1755">
        <f t="shared" si="236"/>
        <v>31</v>
      </c>
      <c r="G1755">
        <f t="shared" si="237"/>
        <v>8</v>
      </c>
      <c r="H1755" s="4" t="str">
        <f t="shared" si="238"/>
        <v>product 3</v>
      </c>
      <c r="I1755" s="5">
        <v>67</v>
      </c>
      <c r="J1755" s="5">
        <v>568.83000000000004</v>
      </c>
    </row>
    <row r="1756" spans="1:10" ht="13.2" x14ac:dyDescent="0.25">
      <c r="A1756" s="3">
        <v>45535</v>
      </c>
      <c r="B1756" s="4" t="s">
        <v>10</v>
      </c>
      <c r="C1756" s="3" t="str">
        <f t="shared" si="234"/>
        <v>marketing</v>
      </c>
      <c r="D1756" s="50" t="s">
        <v>6</v>
      </c>
      <c r="E1756">
        <f t="shared" si="235"/>
        <v>2024</v>
      </c>
      <c r="F1756">
        <f t="shared" si="236"/>
        <v>31</v>
      </c>
      <c r="G1756">
        <f t="shared" si="237"/>
        <v>8</v>
      </c>
      <c r="H1756" s="4" t="str">
        <f t="shared" si="238"/>
        <v>N/A</v>
      </c>
      <c r="I1756" s="4" t="s">
        <v>6</v>
      </c>
      <c r="J1756" s="5">
        <v>100.08</v>
      </c>
    </row>
    <row r="1757" spans="1:10" ht="13.2" x14ac:dyDescent="0.25">
      <c r="A1757" s="3">
        <v>45535</v>
      </c>
      <c r="B1757" s="4" t="s">
        <v>11</v>
      </c>
      <c r="C1757" s="3" t="str">
        <f t="shared" si="234"/>
        <v>net sales</v>
      </c>
      <c r="D1757" s="49">
        <v>9.99</v>
      </c>
      <c r="E1757">
        <f t="shared" si="235"/>
        <v>2024</v>
      </c>
      <c r="F1757">
        <f t="shared" si="236"/>
        <v>31</v>
      </c>
      <c r="G1757">
        <f t="shared" si="237"/>
        <v>8</v>
      </c>
      <c r="H1757" s="4" t="str">
        <f t="shared" si="238"/>
        <v>product 1</v>
      </c>
      <c r="I1757" s="5">
        <v>48</v>
      </c>
      <c r="J1757" s="5">
        <v>479.52</v>
      </c>
    </row>
    <row r="1758" spans="1:10" ht="13.2" x14ac:dyDescent="0.25">
      <c r="A1758" s="3">
        <v>45535</v>
      </c>
      <c r="B1758" s="4" t="s">
        <v>12</v>
      </c>
      <c r="C1758" s="3" t="str">
        <f t="shared" si="234"/>
        <v>net sales</v>
      </c>
      <c r="D1758" s="49">
        <v>24.99</v>
      </c>
      <c r="E1758">
        <f t="shared" si="235"/>
        <v>2024</v>
      </c>
      <c r="F1758">
        <f t="shared" si="236"/>
        <v>31</v>
      </c>
      <c r="G1758">
        <f t="shared" si="237"/>
        <v>8</v>
      </c>
      <c r="H1758" s="4" t="str">
        <f t="shared" si="238"/>
        <v>product 2</v>
      </c>
      <c r="I1758" s="5">
        <v>6</v>
      </c>
      <c r="J1758" s="5">
        <v>149.94</v>
      </c>
    </row>
    <row r="1759" spans="1:10" ht="13.2" x14ac:dyDescent="0.25">
      <c r="A1759" s="3">
        <v>45535</v>
      </c>
      <c r="B1759" s="4" t="s">
        <v>13</v>
      </c>
      <c r="C1759" s="3" t="str">
        <f t="shared" si="234"/>
        <v>net sales</v>
      </c>
      <c r="D1759" s="49">
        <v>12.49</v>
      </c>
      <c r="E1759">
        <f t="shared" si="235"/>
        <v>2024</v>
      </c>
      <c r="F1759">
        <f t="shared" si="236"/>
        <v>31</v>
      </c>
      <c r="G1759">
        <f t="shared" si="237"/>
        <v>8</v>
      </c>
      <c r="H1759" s="4" t="str">
        <f t="shared" si="238"/>
        <v>product 3</v>
      </c>
      <c r="I1759" s="5">
        <v>67</v>
      </c>
      <c r="J1759" s="5">
        <v>836.83</v>
      </c>
    </row>
    <row r="1760" spans="1:10" ht="13.2" x14ac:dyDescent="0.25">
      <c r="A1760" s="3">
        <v>45536</v>
      </c>
      <c r="B1760" s="4" t="s">
        <v>5</v>
      </c>
      <c r="C1760" s="3" t="str">
        <f t="shared" si="234"/>
        <v>amortization</v>
      </c>
      <c r="D1760" s="50" t="s">
        <v>6</v>
      </c>
      <c r="E1760">
        <f t="shared" si="235"/>
        <v>2024</v>
      </c>
      <c r="F1760">
        <f t="shared" si="236"/>
        <v>1</v>
      </c>
      <c r="G1760">
        <f t="shared" si="237"/>
        <v>9</v>
      </c>
      <c r="H1760" s="4" t="str">
        <f t="shared" si="238"/>
        <v>N/A</v>
      </c>
      <c r="I1760" s="4" t="s">
        <v>6</v>
      </c>
      <c r="J1760" s="5">
        <v>50</v>
      </c>
    </row>
    <row r="1761" spans="1:10" ht="13.2" x14ac:dyDescent="0.25">
      <c r="A1761" s="3">
        <v>45536</v>
      </c>
      <c r="B1761" s="4" t="s">
        <v>7</v>
      </c>
      <c r="C1761" s="3" t="str">
        <f t="shared" si="234"/>
        <v>cogs</v>
      </c>
      <c r="D1761" s="49">
        <v>5.99</v>
      </c>
      <c r="E1761">
        <f t="shared" si="235"/>
        <v>2024</v>
      </c>
      <c r="F1761">
        <f t="shared" si="236"/>
        <v>1</v>
      </c>
      <c r="G1761">
        <f t="shared" si="237"/>
        <v>9</v>
      </c>
      <c r="H1761" s="4" t="str">
        <f t="shared" si="238"/>
        <v>product 1</v>
      </c>
      <c r="I1761" s="5">
        <v>54</v>
      </c>
      <c r="J1761" s="5">
        <v>323.46000000000004</v>
      </c>
    </row>
    <row r="1762" spans="1:10" ht="13.2" x14ac:dyDescent="0.25">
      <c r="A1762" s="3">
        <v>45536</v>
      </c>
      <c r="B1762" s="4" t="s">
        <v>8</v>
      </c>
      <c r="C1762" s="3" t="str">
        <f t="shared" si="234"/>
        <v>cogs</v>
      </c>
      <c r="D1762" s="49">
        <v>16.989999999999998</v>
      </c>
      <c r="E1762">
        <f t="shared" si="235"/>
        <v>2024</v>
      </c>
      <c r="F1762">
        <f t="shared" si="236"/>
        <v>1</v>
      </c>
      <c r="G1762">
        <f t="shared" si="237"/>
        <v>9</v>
      </c>
      <c r="H1762" s="4" t="str">
        <f t="shared" si="238"/>
        <v>product 2</v>
      </c>
      <c r="I1762" s="5">
        <v>6</v>
      </c>
      <c r="J1762" s="5">
        <v>101.94</v>
      </c>
    </row>
    <row r="1763" spans="1:10" ht="13.2" x14ac:dyDescent="0.25">
      <c r="A1763" s="3">
        <v>45536</v>
      </c>
      <c r="B1763" s="4" t="s">
        <v>9</v>
      </c>
      <c r="C1763" s="3" t="str">
        <f t="shared" si="234"/>
        <v>cogs</v>
      </c>
      <c r="D1763" s="49">
        <v>8.49</v>
      </c>
      <c r="E1763">
        <f t="shared" si="235"/>
        <v>2024</v>
      </c>
      <c r="F1763">
        <f t="shared" si="236"/>
        <v>1</v>
      </c>
      <c r="G1763">
        <f t="shared" si="237"/>
        <v>9</v>
      </c>
      <c r="H1763" s="4" t="str">
        <f t="shared" si="238"/>
        <v>product 3</v>
      </c>
      <c r="I1763" s="5">
        <v>245</v>
      </c>
      <c r="J1763" s="5">
        <v>2080.0500000000002</v>
      </c>
    </row>
    <row r="1764" spans="1:10" ht="13.2" x14ac:dyDescent="0.25">
      <c r="A1764" s="3">
        <v>45536</v>
      </c>
      <c r="B1764" s="4" t="s">
        <v>10</v>
      </c>
      <c r="C1764" s="3" t="str">
        <f t="shared" si="234"/>
        <v>marketing</v>
      </c>
      <c r="D1764" s="50" t="s">
        <v>6</v>
      </c>
      <c r="E1764">
        <f t="shared" si="235"/>
        <v>2024</v>
      </c>
      <c r="F1764">
        <f t="shared" si="236"/>
        <v>1</v>
      </c>
      <c r="G1764">
        <f t="shared" si="237"/>
        <v>9</v>
      </c>
      <c r="H1764" s="4" t="str">
        <f t="shared" si="238"/>
        <v>N/A</v>
      </c>
      <c r="I1764" s="4" t="s">
        <v>6</v>
      </c>
      <c r="J1764" s="5">
        <v>99.9</v>
      </c>
    </row>
    <row r="1765" spans="1:10" ht="13.2" x14ac:dyDescent="0.25">
      <c r="A1765" s="3">
        <v>45536</v>
      </c>
      <c r="B1765" s="4" t="s">
        <v>11</v>
      </c>
      <c r="C1765" s="3" t="str">
        <f t="shared" si="234"/>
        <v>net sales</v>
      </c>
      <c r="D1765" s="49">
        <v>9.99</v>
      </c>
      <c r="E1765">
        <f t="shared" si="235"/>
        <v>2024</v>
      </c>
      <c r="F1765">
        <f t="shared" si="236"/>
        <v>1</v>
      </c>
      <c r="G1765">
        <f t="shared" si="237"/>
        <v>9</v>
      </c>
      <c r="H1765" s="4" t="str">
        <f t="shared" si="238"/>
        <v>product 1</v>
      </c>
      <c r="I1765" s="5">
        <v>54</v>
      </c>
      <c r="J1765" s="5">
        <v>539.46</v>
      </c>
    </row>
    <row r="1766" spans="1:10" ht="13.2" x14ac:dyDescent="0.25">
      <c r="A1766" s="3">
        <v>45536</v>
      </c>
      <c r="B1766" s="4" t="s">
        <v>12</v>
      </c>
      <c r="C1766" s="3" t="str">
        <f t="shared" si="234"/>
        <v>net sales</v>
      </c>
      <c r="D1766" s="49">
        <v>24.99</v>
      </c>
      <c r="E1766">
        <f t="shared" si="235"/>
        <v>2024</v>
      </c>
      <c r="F1766">
        <f t="shared" si="236"/>
        <v>1</v>
      </c>
      <c r="G1766">
        <f t="shared" si="237"/>
        <v>9</v>
      </c>
      <c r="H1766" s="4" t="str">
        <f t="shared" si="238"/>
        <v>product 2</v>
      </c>
      <c r="I1766" s="5">
        <v>6</v>
      </c>
      <c r="J1766" s="5">
        <v>149.94</v>
      </c>
    </row>
    <row r="1767" spans="1:10" ht="13.2" x14ac:dyDescent="0.25">
      <c r="A1767" s="3">
        <v>45536</v>
      </c>
      <c r="B1767" s="4" t="s">
        <v>13</v>
      </c>
      <c r="C1767" s="3" t="str">
        <f t="shared" si="234"/>
        <v>net sales</v>
      </c>
      <c r="D1767" s="49">
        <v>12.49</v>
      </c>
      <c r="E1767">
        <f t="shared" si="235"/>
        <v>2024</v>
      </c>
      <c r="F1767">
        <f t="shared" si="236"/>
        <v>1</v>
      </c>
      <c r="G1767">
        <f t="shared" si="237"/>
        <v>9</v>
      </c>
      <c r="H1767" s="4" t="str">
        <f t="shared" si="238"/>
        <v>product 3</v>
      </c>
      <c r="I1767" s="5">
        <v>245</v>
      </c>
      <c r="J1767" s="5">
        <v>3060.05</v>
      </c>
    </row>
    <row r="1768" spans="1:10" ht="13.2" x14ac:dyDescent="0.25">
      <c r="A1768" s="3">
        <v>45536</v>
      </c>
      <c r="B1768" s="4" t="s">
        <v>14</v>
      </c>
      <c r="C1768" s="3" t="str">
        <f t="shared" si="234"/>
        <v>overhead</v>
      </c>
      <c r="D1768" s="50" t="s">
        <v>6</v>
      </c>
      <c r="E1768">
        <f t="shared" si="235"/>
        <v>2024</v>
      </c>
      <c r="F1768">
        <f t="shared" si="236"/>
        <v>1</v>
      </c>
      <c r="G1768">
        <f t="shared" si="237"/>
        <v>9</v>
      </c>
      <c r="H1768" s="4" t="str">
        <f t="shared" si="238"/>
        <v>N/A</v>
      </c>
      <c r="I1768" s="4" t="s">
        <v>6</v>
      </c>
      <c r="J1768" s="5">
        <v>2000</v>
      </c>
    </row>
    <row r="1769" spans="1:10" ht="13.2" x14ac:dyDescent="0.25">
      <c r="A1769" s="3">
        <v>45537</v>
      </c>
      <c r="B1769" s="4" t="s">
        <v>7</v>
      </c>
      <c r="C1769" s="3" t="str">
        <f t="shared" si="234"/>
        <v>cogs</v>
      </c>
      <c r="D1769" s="49">
        <v>5.99</v>
      </c>
      <c r="E1769">
        <f t="shared" si="235"/>
        <v>2024</v>
      </c>
      <c r="F1769">
        <f t="shared" si="236"/>
        <v>2</v>
      </c>
      <c r="G1769">
        <f t="shared" si="237"/>
        <v>9</v>
      </c>
      <c r="H1769" s="4" t="str">
        <f t="shared" si="238"/>
        <v>product 1</v>
      </c>
      <c r="I1769" s="5">
        <v>62</v>
      </c>
      <c r="J1769" s="5">
        <v>371.38</v>
      </c>
    </row>
    <row r="1770" spans="1:10" ht="13.2" x14ac:dyDescent="0.25">
      <c r="A1770" s="3">
        <v>45537</v>
      </c>
      <c r="B1770" s="4" t="s">
        <v>8</v>
      </c>
      <c r="C1770" s="3" t="str">
        <f t="shared" si="234"/>
        <v>cogs</v>
      </c>
      <c r="D1770" s="49">
        <v>16.989999999999998</v>
      </c>
      <c r="E1770">
        <f t="shared" si="235"/>
        <v>2024</v>
      </c>
      <c r="F1770">
        <f t="shared" si="236"/>
        <v>2</v>
      </c>
      <c r="G1770">
        <f t="shared" si="237"/>
        <v>9</v>
      </c>
      <c r="H1770" s="4" t="str">
        <f t="shared" si="238"/>
        <v>product 2</v>
      </c>
      <c r="I1770" s="5">
        <v>6</v>
      </c>
      <c r="J1770" s="5">
        <v>101.94</v>
      </c>
    </row>
    <row r="1771" spans="1:10" ht="13.2" x14ac:dyDescent="0.25">
      <c r="A1771" s="3">
        <v>45537</v>
      </c>
      <c r="B1771" s="4" t="s">
        <v>9</v>
      </c>
      <c r="C1771" s="3" t="str">
        <f t="shared" si="234"/>
        <v>cogs</v>
      </c>
      <c r="D1771" s="49">
        <v>8.49</v>
      </c>
      <c r="E1771">
        <f t="shared" si="235"/>
        <v>2024</v>
      </c>
      <c r="F1771">
        <f t="shared" si="236"/>
        <v>2</v>
      </c>
      <c r="G1771">
        <f t="shared" si="237"/>
        <v>9</v>
      </c>
      <c r="H1771" s="4" t="str">
        <f t="shared" si="238"/>
        <v>product 3</v>
      </c>
      <c r="I1771" s="5">
        <v>48</v>
      </c>
      <c r="J1771" s="5">
        <v>407.52</v>
      </c>
    </row>
    <row r="1772" spans="1:10" ht="13.2" x14ac:dyDescent="0.25">
      <c r="A1772" s="3">
        <v>45537</v>
      </c>
      <c r="B1772" s="4" t="s">
        <v>10</v>
      </c>
      <c r="C1772" s="3" t="str">
        <f t="shared" si="234"/>
        <v>marketing</v>
      </c>
      <c r="D1772" s="50" t="s">
        <v>6</v>
      </c>
      <c r="E1772">
        <f t="shared" si="235"/>
        <v>2024</v>
      </c>
      <c r="F1772">
        <f t="shared" si="236"/>
        <v>2</v>
      </c>
      <c r="G1772">
        <f t="shared" si="237"/>
        <v>9</v>
      </c>
      <c r="H1772" s="4" t="str">
        <f t="shared" si="238"/>
        <v>N/A</v>
      </c>
      <c r="I1772" s="4" t="s">
        <v>6</v>
      </c>
      <c r="J1772" s="5">
        <v>100.06</v>
      </c>
    </row>
    <row r="1773" spans="1:10" ht="13.2" x14ac:dyDescent="0.25">
      <c r="A1773" s="3">
        <v>45537</v>
      </c>
      <c r="B1773" s="4" t="s">
        <v>11</v>
      </c>
      <c r="C1773" s="3" t="str">
        <f t="shared" si="234"/>
        <v>net sales</v>
      </c>
      <c r="D1773" s="49">
        <v>9.99</v>
      </c>
      <c r="E1773">
        <f t="shared" si="235"/>
        <v>2024</v>
      </c>
      <c r="F1773">
        <f t="shared" si="236"/>
        <v>2</v>
      </c>
      <c r="G1773">
        <f t="shared" si="237"/>
        <v>9</v>
      </c>
      <c r="H1773" s="4" t="str">
        <f t="shared" si="238"/>
        <v>product 1</v>
      </c>
      <c r="I1773" s="5">
        <v>62</v>
      </c>
      <c r="J1773" s="5">
        <v>619.38</v>
      </c>
    </row>
    <row r="1774" spans="1:10" ht="13.2" x14ac:dyDescent="0.25">
      <c r="A1774" s="3">
        <v>45537</v>
      </c>
      <c r="B1774" s="4" t="s">
        <v>12</v>
      </c>
      <c r="C1774" s="3" t="str">
        <f t="shared" si="234"/>
        <v>net sales</v>
      </c>
      <c r="D1774" s="49">
        <v>24.99</v>
      </c>
      <c r="E1774">
        <f t="shared" si="235"/>
        <v>2024</v>
      </c>
      <c r="F1774">
        <f t="shared" si="236"/>
        <v>2</v>
      </c>
      <c r="G1774">
        <f t="shared" si="237"/>
        <v>9</v>
      </c>
      <c r="H1774" s="4" t="str">
        <f t="shared" si="238"/>
        <v>product 2</v>
      </c>
      <c r="I1774" s="5">
        <v>6</v>
      </c>
      <c r="J1774" s="5">
        <v>149.94</v>
      </c>
    </row>
    <row r="1775" spans="1:10" ht="13.2" x14ac:dyDescent="0.25">
      <c r="A1775" s="3">
        <v>45537</v>
      </c>
      <c r="B1775" s="4" t="s">
        <v>13</v>
      </c>
      <c r="C1775" s="3" t="str">
        <f t="shared" si="234"/>
        <v>net sales</v>
      </c>
      <c r="D1775" s="49">
        <v>12.49</v>
      </c>
      <c r="E1775">
        <f t="shared" si="235"/>
        <v>2024</v>
      </c>
      <c r="F1775">
        <f t="shared" si="236"/>
        <v>2</v>
      </c>
      <c r="G1775">
        <f t="shared" si="237"/>
        <v>9</v>
      </c>
      <c r="H1775" s="4" t="str">
        <f t="shared" si="238"/>
        <v>product 3</v>
      </c>
      <c r="I1775" s="5">
        <v>48</v>
      </c>
      <c r="J1775" s="5">
        <v>599.52</v>
      </c>
    </row>
    <row r="1776" spans="1:10" ht="13.2" x14ac:dyDescent="0.25">
      <c r="A1776" s="3">
        <v>45538</v>
      </c>
      <c r="B1776" s="4" t="s">
        <v>7</v>
      </c>
      <c r="C1776" s="3" t="str">
        <f t="shared" si="234"/>
        <v>cogs</v>
      </c>
      <c r="D1776" s="49">
        <v>5.99</v>
      </c>
      <c r="E1776">
        <f t="shared" si="235"/>
        <v>2024</v>
      </c>
      <c r="F1776">
        <f t="shared" si="236"/>
        <v>3</v>
      </c>
      <c r="G1776">
        <f t="shared" si="237"/>
        <v>9</v>
      </c>
      <c r="H1776" s="4" t="str">
        <f t="shared" si="238"/>
        <v>product 1</v>
      </c>
      <c r="I1776" s="5">
        <v>25</v>
      </c>
      <c r="J1776" s="5">
        <v>149.75</v>
      </c>
    </row>
    <row r="1777" spans="1:10" ht="13.2" x14ac:dyDescent="0.25">
      <c r="A1777" s="3">
        <v>45538</v>
      </c>
      <c r="B1777" s="4" t="s">
        <v>8</v>
      </c>
      <c r="C1777" s="3" t="str">
        <f t="shared" si="234"/>
        <v>cogs</v>
      </c>
      <c r="D1777" s="49">
        <v>16.989999999999998</v>
      </c>
      <c r="E1777">
        <f t="shared" si="235"/>
        <v>2024</v>
      </c>
      <c r="F1777">
        <f t="shared" si="236"/>
        <v>3</v>
      </c>
      <c r="G1777">
        <f t="shared" si="237"/>
        <v>9</v>
      </c>
      <c r="H1777" s="4" t="str">
        <f t="shared" si="238"/>
        <v>product 2</v>
      </c>
      <c r="I1777" s="5">
        <v>3</v>
      </c>
      <c r="J1777" s="5">
        <v>50.97</v>
      </c>
    </row>
    <row r="1778" spans="1:10" ht="13.2" x14ac:dyDescent="0.25">
      <c r="A1778" s="3">
        <v>45538</v>
      </c>
      <c r="B1778" s="4" t="s">
        <v>9</v>
      </c>
      <c r="C1778" s="3" t="str">
        <f t="shared" si="234"/>
        <v>cogs</v>
      </c>
      <c r="D1778" s="49">
        <v>8.49</v>
      </c>
      <c r="E1778">
        <f t="shared" si="235"/>
        <v>2024</v>
      </c>
      <c r="F1778">
        <f t="shared" si="236"/>
        <v>3</v>
      </c>
      <c r="G1778">
        <f t="shared" si="237"/>
        <v>9</v>
      </c>
      <c r="H1778" s="4" t="str">
        <f t="shared" si="238"/>
        <v>product 3</v>
      </c>
      <c r="I1778" s="5">
        <v>40</v>
      </c>
      <c r="J1778" s="5">
        <v>339.6</v>
      </c>
    </row>
    <row r="1779" spans="1:10" ht="13.2" x14ac:dyDescent="0.25">
      <c r="A1779" s="3">
        <v>45538</v>
      </c>
      <c r="B1779" s="4" t="s">
        <v>10</v>
      </c>
      <c r="C1779" s="3" t="str">
        <f t="shared" si="234"/>
        <v>marketing</v>
      </c>
      <c r="D1779" s="50" t="s">
        <v>6</v>
      </c>
      <c r="E1779">
        <f t="shared" si="235"/>
        <v>2024</v>
      </c>
      <c r="F1779">
        <f t="shared" si="236"/>
        <v>3</v>
      </c>
      <c r="G1779">
        <f t="shared" si="237"/>
        <v>9</v>
      </c>
      <c r="H1779" s="4" t="str">
        <f t="shared" si="238"/>
        <v>N/A</v>
      </c>
      <c r="I1779" s="4" t="s">
        <v>6</v>
      </c>
      <c r="J1779" s="5">
        <v>99.98</v>
      </c>
    </row>
    <row r="1780" spans="1:10" ht="13.2" x14ac:dyDescent="0.25">
      <c r="A1780" s="3">
        <v>45538</v>
      </c>
      <c r="B1780" s="4" t="s">
        <v>11</v>
      </c>
      <c r="C1780" s="3" t="str">
        <f t="shared" si="234"/>
        <v>net sales</v>
      </c>
      <c r="D1780" s="49">
        <v>9.99</v>
      </c>
      <c r="E1780">
        <f t="shared" si="235"/>
        <v>2024</v>
      </c>
      <c r="F1780">
        <f t="shared" si="236"/>
        <v>3</v>
      </c>
      <c r="G1780">
        <f t="shared" si="237"/>
        <v>9</v>
      </c>
      <c r="H1780" s="4" t="str">
        <f t="shared" si="238"/>
        <v>product 1</v>
      </c>
      <c r="I1780" s="5">
        <v>25</v>
      </c>
      <c r="J1780" s="5">
        <v>249.75</v>
      </c>
    </row>
    <row r="1781" spans="1:10" ht="13.2" x14ac:dyDescent="0.25">
      <c r="A1781" s="3">
        <v>45538</v>
      </c>
      <c r="B1781" s="4" t="s">
        <v>12</v>
      </c>
      <c r="C1781" s="3" t="str">
        <f t="shared" si="234"/>
        <v>net sales</v>
      </c>
      <c r="D1781" s="49">
        <v>24.99</v>
      </c>
      <c r="E1781">
        <f t="shared" si="235"/>
        <v>2024</v>
      </c>
      <c r="F1781">
        <f t="shared" si="236"/>
        <v>3</v>
      </c>
      <c r="G1781">
        <f t="shared" si="237"/>
        <v>9</v>
      </c>
      <c r="H1781" s="4" t="str">
        <f t="shared" si="238"/>
        <v>product 2</v>
      </c>
      <c r="I1781" s="5">
        <v>3</v>
      </c>
      <c r="J1781" s="5">
        <v>74.97</v>
      </c>
    </row>
    <row r="1782" spans="1:10" ht="13.2" x14ac:dyDescent="0.25">
      <c r="A1782" s="3">
        <v>45538</v>
      </c>
      <c r="B1782" s="4" t="s">
        <v>13</v>
      </c>
      <c r="C1782" s="3" t="str">
        <f t="shared" si="234"/>
        <v>net sales</v>
      </c>
      <c r="D1782" s="49">
        <v>12.49</v>
      </c>
      <c r="E1782">
        <f t="shared" si="235"/>
        <v>2024</v>
      </c>
      <c r="F1782">
        <f t="shared" si="236"/>
        <v>3</v>
      </c>
      <c r="G1782">
        <f t="shared" si="237"/>
        <v>9</v>
      </c>
      <c r="H1782" s="4" t="str">
        <f t="shared" si="238"/>
        <v>product 3</v>
      </c>
      <c r="I1782" s="5">
        <v>40</v>
      </c>
      <c r="J1782" s="5">
        <v>499.6</v>
      </c>
    </row>
    <row r="1783" spans="1:10" ht="13.2" x14ac:dyDescent="0.25">
      <c r="A1783" s="3">
        <v>45539</v>
      </c>
      <c r="B1783" s="4" t="s">
        <v>7</v>
      </c>
      <c r="C1783" s="3" t="str">
        <f t="shared" si="234"/>
        <v>cogs</v>
      </c>
      <c r="D1783" s="49">
        <v>5.99</v>
      </c>
      <c r="E1783">
        <f t="shared" si="235"/>
        <v>2024</v>
      </c>
      <c r="F1783">
        <f t="shared" si="236"/>
        <v>4</v>
      </c>
      <c r="G1783">
        <f t="shared" si="237"/>
        <v>9</v>
      </c>
      <c r="H1783" s="4" t="str">
        <f t="shared" si="238"/>
        <v>product 1</v>
      </c>
      <c r="I1783" s="5">
        <v>79</v>
      </c>
      <c r="J1783" s="5">
        <v>473.21000000000004</v>
      </c>
    </row>
    <row r="1784" spans="1:10" ht="13.2" x14ac:dyDescent="0.25">
      <c r="A1784" s="3">
        <v>45539</v>
      </c>
      <c r="B1784" s="4" t="s">
        <v>8</v>
      </c>
      <c r="C1784" s="3" t="str">
        <f t="shared" si="234"/>
        <v>cogs</v>
      </c>
      <c r="D1784" s="49">
        <v>16.989999999999998</v>
      </c>
      <c r="E1784">
        <f t="shared" si="235"/>
        <v>2024</v>
      </c>
      <c r="F1784">
        <f t="shared" si="236"/>
        <v>4</v>
      </c>
      <c r="G1784">
        <f t="shared" si="237"/>
        <v>9</v>
      </c>
      <c r="H1784" s="4" t="str">
        <f t="shared" si="238"/>
        <v>product 2</v>
      </c>
      <c r="I1784" s="5">
        <v>7</v>
      </c>
      <c r="J1784" s="5">
        <v>118.92999999999999</v>
      </c>
    </row>
    <row r="1785" spans="1:10" ht="13.2" x14ac:dyDescent="0.25">
      <c r="A1785" s="3">
        <v>45539</v>
      </c>
      <c r="B1785" s="4" t="s">
        <v>9</v>
      </c>
      <c r="C1785" s="3" t="str">
        <f t="shared" si="234"/>
        <v>cogs</v>
      </c>
      <c r="D1785" s="49">
        <v>8.49</v>
      </c>
      <c r="E1785">
        <f t="shared" si="235"/>
        <v>2024</v>
      </c>
      <c r="F1785">
        <f t="shared" si="236"/>
        <v>4</v>
      </c>
      <c r="G1785">
        <f t="shared" si="237"/>
        <v>9</v>
      </c>
      <c r="H1785" s="4" t="str">
        <f t="shared" si="238"/>
        <v>product 3</v>
      </c>
      <c r="I1785" s="5">
        <v>232</v>
      </c>
      <c r="J1785" s="5">
        <v>1969.68</v>
      </c>
    </row>
    <row r="1786" spans="1:10" ht="13.2" x14ac:dyDescent="0.25">
      <c r="A1786" s="3">
        <v>45539</v>
      </c>
      <c r="B1786" s="4" t="s">
        <v>10</v>
      </c>
      <c r="C1786" s="3" t="str">
        <f t="shared" si="234"/>
        <v>marketing</v>
      </c>
      <c r="D1786" s="50" t="s">
        <v>6</v>
      </c>
      <c r="E1786">
        <f t="shared" si="235"/>
        <v>2024</v>
      </c>
      <c r="F1786">
        <f t="shared" si="236"/>
        <v>4</v>
      </c>
      <c r="G1786">
        <f t="shared" si="237"/>
        <v>9</v>
      </c>
      <c r="H1786" s="4" t="str">
        <f t="shared" si="238"/>
        <v>N/A</v>
      </c>
      <c r="I1786" s="4" t="s">
        <v>6</v>
      </c>
      <c r="J1786" s="5">
        <v>99.94</v>
      </c>
    </row>
    <row r="1787" spans="1:10" ht="13.2" x14ac:dyDescent="0.25">
      <c r="A1787" s="3">
        <v>45539</v>
      </c>
      <c r="B1787" s="4" t="s">
        <v>11</v>
      </c>
      <c r="C1787" s="3" t="str">
        <f t="shared" si="234"/>
        <v>net sales</v>
      </c>
      <c r="D1787" s="49">
        <v>9.99</v>
      </c>
      <c r="E1787">
        <f t="shared" si="235"/>
        <v>2024</v>
      </c>
      <c r="F1787">
        <f t="shared" si="236"/>
        <v>4</v>
      </c>
      <c r="G1787">
        <f t="shared" si="237"/>
        <v>9</v>
      </c>
      <c r="H1787" s="4" t="str">
        <f t="shared" si="238"/>
        <v>product 1</v>
      </c>
      <c r="I1787" s="5">
        <v>79</v>
      </c>
      <c r="J1787" s="5">
        <v>789.21</v>
      </c>
    </row>
    <row r="1788" spans="1:10" ht="13.2" x14ac:dyDescent="0.25">
      <c r="A1788" s="3">
        <v>45539</v>
      </c>
      <c r="B1788" s="4" t="s">
        <v>12</v>
      </c>
      <c r="C1788" s="3" t="str">
        <f t="shared" si="234"/>
        <v>net sales</v>
      </c>
      <c r="D1788" s="49">
        <v>24.99</v>
      </c>
      <c r="E1788">
        <f t="shared" si="235"/>
        <v>2024</v>
      </c>
      <c r="F1788">
        <f t="shared" si="236"/>
        <v>4</v>
      </c>
      <c r="G1788">
        <f t="shared" si="237"/>
        <v>9</v>
      </c>
      <c r="H1788" s="4" t="str">
        <f t="shared" si="238"/>
        <v>product 2</v>
      </c>
      <c r="I1788" s="5">
        <v>7</v>
      </c>
      <c r="J1788" s="5">
        <v>174.92999999999998</v>
      </c>
    </row>
    <row r="1789" spans="1:10" ht="13.2" x14ac:dyDescent="0.25">
      <c r="A1789" s="3">
        <v>45539</v>
      </c>
      <c r="B1789" s="4" t="s">
        <v>13</v>
      </c>
      <c r="C1789" s="3" t="str">
        <f t="shared" si="234"/>
        <v>net sales</v>
      </c>
      <c r="D1789" s="49">
        <v>12.49</v>
      </c>
      <c r="E1789">
        <f t="shared" si="235"/>
        <v>2024</v>
      </c>
      <c r="F1789">
        <f t="shared" si="236"/>
        <v>4</v>
      </c>
      <c r="G1789">
        <f t="shared" si="237"/>
        <v>9</v>
      </c>
      <c r="H1789" s="4" t="str">
        <f t="shared" si="238"/>
        <v>product 3</v>
      </c>
      <c r="I1789" s="5">
        <v>232</v>
      </c>
      <c r="J1789" s="5">
        <v>2897.68</v>
      </c>
    </row>
    <row r="1790" spans="1:10" ht="13.2" x14ac:dyDescent="0.25">
      <c r="A1790" s="3">
        <v>45540</v>
      </c>
      <c r="B1790" s="4" t="s">
        <v>7</v>
      </c>
      <c r="C1790" s="3" t="str">
        <f t="shared" si="234"/>
        <v>cogs</v>
      </c>
      <c r="D1790" s="49">
        <v>5.99</v>
      </c>
      <c r="E1790">
        <f t="shared" si="235"/>
        <v>2024</v>
      </c>
      <c r="F1790">
        <f t="shared" si="236"/>
        <v>5</v>
      </c>
      <c r="G1790">
        <f t="shared" si="237"/>
        <v>9</v>
      </c>
      <c r="H1790" s="4" t="str">
        <f t="shared" si="238"/>
        <v>product 1</v>
      </c>
      <c r="I1790" s="5">
        <v>78</v>
      </c>
      <c r="J1790" s="5">
        <v>467.22</v>
      </c>
    </row>
    <row r="1791" spans="1:10" ht="13.2" x14ac:dyDescent="0.25">
      <c r="A1791" s="3">
        <v>45540</v>
      </c>
      <c r="B1791" s="4" t="s">
        <v>8</v>
      </c>
      <c r="C1791" s="3" t="str">
        <f t="shared" si="234"/>
        <v>cogs</v>
      </c>
      <c r="D1791" s="49">
        <v>16.989999999999998</v>
      </c>
      <c r="E1791">
        <f t="shared" si="235"/>
        <v>2024</v>
      </c>
      <c r="F1791">
        <f t="shared" si="236"/>
        <v>5</v>
      </c>
      <c r="G1791">
        <f t="shared" si="237"/>
        <v>9</v>
      </c>
      <c r="H1791" s="4" t="str">
        <f t="shared" si="238"/>
        <v>product 2</v>
      </c>
      <c r="I1791" s="5">
        <v>4</v>
      </c>
      <c r="J1791" s="5">
        <v>67.959999999999994</v>
      </c>
    </row>
    <row r="1792" spans="1:10" ht="13.2" x14ac:dyDescent="0.25">
      <c r="A1792" s="3">
        <v>45540</v>
      </c>
      <c r="B1792" s="4" t="s">
        <v>9</v>
      </c>
      <c r="C1792" s="3" t="str">
        <f t="shared" si="234"/>
        <v>cogs</v>
      </c>
      <c r="D1792" s="49">
        <v>8.49</v>
      </c>
      <c r="E1792">
        <f t="shared" si="235"/>
        <v>2024</v>
      </c>
      <c r="F1792">
        <f t="shared" si="236"/>
        <v>5</v>
      </c>
      <c r="G1792">
        <f t="shared" si="237"/>
        <v>9</v>
      </c>
      <c r="H1792" s="4" t="str">
        <f t="shared" si="238"/>
        <v>product 3</v>
      </c>
      <c r="I1792" s="5">
        <v>221</v>
      </c>
      <c r="J1792" s="5">
        <v>1876.29</v>
      </c>
    </row>
    <row r="1793" spans="1:10" ht="13.2" x14ac:dyDescent="0.25">
      <c r="A1793" s="3">
        <v>45540</v>
      </c>
      <c r="B1793" s="4" t="s">
        <v>10</v>
      </c>
      <c r="C1793" s="3" t="str">
        <f t="shared" si="234"/>
        <v>marketing</v>
      </c>
      <c r="D1793" s="50" t="s">
        <v>6</v>
      </c>
      <c r="E1793">
        <f t="shared" si="235"/>
        <v>2024</v>
      </c>
      <c r="F1793">
        <f t="shared" si="236"/>
        <v>5</v>
      </c>
      <c r="G1793">
        <f t="shared" si="237"/>
        <v>9</v>
      </c>
      <c r="H1793" s="4" t="str">
        <f t="shared" si="238"/>
        <v>N/A</v>
      </c>
      <c r="I1793" s="4" t="s">
        <v>6</v>
      </c>
      <c r="J1793" s="5">
        <v>100.05</v>
      </c>
    </row>
    <row r="1794" spans="1:10" ht="13.2" x14ac:dyDescent="0.25">
      <c r="A1794" s="3">
        <v>45540</v>
      </c>
      <c r="B1794" s="4" t="s">
        <v>11</v>
      </c>
      <c r="C1794" s="3" t="str">
        <f t="shared" ref="C1794:C1857" si="239">IFERROR(LEFT(B1794, FIND(":", B1794) -1),B1794)</f>
        <v>net sales</v>
      </c>
      <c r="D1794" s="49">
        <v>9.99</v>
      </c>
      <c r="E1794">
        <f t="shared" ref="E1794:E1857" si="240">YEAR(A1794)</f>
        <v>2024</v>
      </c>
      <c r="F1794">
        <f t="shared" ref="F1794:F1857" si="241">DAY(A1794)</f>
        <v>5</v>
      </c>
      <c r="G1794">
        <f t="shared" ref="G1794:G1857" si="242">MONTH(A1794)</f>
        <v>9</v>
      </c>
      <c r="H1794" s="4" t="str">
        <f t="shared" si="238"/>
        <v>product 1</v>
      </c>
      <c r="I1794" s="5">
        <v>78</v>
      </c>
      <c r="J1794" s="5">
        <v>779.22</v>
      </c>
    </row>
    <row r="1795" spans="1:10" ht="13.2" x14ac:dyDescent="0.25">
      <c r="A1795" s="3">
        <v>45540</v>
      </c>
      <c r="B1795" s="4" t="s">
        <v>12</v>
      </c>
      <c r="C1795" s="3" t="str">
        <f t="shared" si="239"/>
        <v>net sales</v>
      </c>
      <c r="D1795" s="49">
        <v>24.99</v>
      </c>
      <c r="E1795">
        <f t="shared" si="240"/>
        <v>2024</v>
      </c>
      <c r="F1795">
        <f t="shared" si="241"/>
        <v>5</v>
      </c>
      <c r="G1795">
        <f t="shared" si="242"/>
        <v>9</v>
      </c>
      <c r="H1795" s="4" t="str">
        <f t="shared" ref="H1795:H1858" si="243">IFERROR(RIGHT(B1795, LEN(B1795) - FIND(":", B1795)),"N/A")</f>
        <v>product 2</v>
      </c>
      <c r="I1795" s="5">
        <v>4</v>
      </c>
      <c r="J1795" s="5">
        <v>99.96</v>
      </c>
    </row>
    <row r="1796" spans="1:10" ht="13.2" x14ac:dyDescent="0.25">
      <c r="A1796" s="3">
        <v>45540</v>
      </c>
      <c r="B1796" s="4" t="s">
        <v>13</v>
      </c>
      <c r="C1796" s="3" t="str">
        <f t="shared" si="239"/>
        <v>net sales</v>
      </c>
      <c r="D1796" s="49">
        <v>12.49</v>
      </c>
      <c r="E1796">
        <f t="shared" si="240"/>
        <v>2024</v>
      </c>
      <c r="F1796">
        <f t="shared" si="241"/>
        <v>5</v>
      </c>
      <c r="G1796">
        <f t="shared" si="242"/>
        <v>9</v>
      </c>
      <c r="H1796" s="4" t="str">
        <f t="shared" si="243"/>
        <v>product 3</v>
      </c>
      <c r="I1796" s="5">
        <v>221</v>
      </c>
      <c r="J1796" s="5">
        <v>2760.29</v>
      </c>
    </row>
    <row r="1797" spans="1:10" ht="13.2" x14ac:dyDescent="0.25">
      <c r="A1797" s="3">
        <v>45541</v>
      </c>
      <c r="B1797" s="4" t="s">
        <v>7</v>
      </c>
      <c r="C1797" s="3" t="str">
        <f t="shared" si="239"/>
        <v>cogs</v>
      </c>
      <c r="D1797" s="49">
        <v>5.99</v>
      </c>
      <c r="E1797">
        <f t="shared" si="240"/>
        <v>2024</v>
      </c>
      <c r="F1797">
        <f t="shared" si="241"/>
        <v>6</v>
      </c>
      <c r="G1797">
        <f t="shared" si="242"/>
        <v>9</v>
      </c>
      <c r="H1797" s="4" t="str">
        <f t="shared" si="243"/>
        <v>product 1</v>
      </c>
      <c r="I1797" s="5">
        <v>82</v>
      </c>
      <c r="J1797" s="5">
        <v>491.18</v>
      </c>
    </row>
    <row r="1798" spans="1:10" ht="13.2" x14ac:dyDescent="0.25">
      <c r="A1798" s="3">
        <v>45541</v>
      </c>
      <c r="B1798" s="4" t="s">
        <v>8</v>
      </c>
      <c r="C1798" s="3" t="str">
        <f t="shared" si="239"/>
        <v>cogs</v>
      </c>
      <c r="D1798" s="49">
        <v>16.989999999999998</v>
      </c>
      <c r="E1798">
        <f t="shared" si="240"/>
        <v>2024</v>
      </c>
      <c r="F1798">
        <f t="shared" si="241"/>
        <v>6</v>
      </c>
      <c r="G1798">
        <f t="shared" si="242"/>
        <v>9</v>
      </c>
      <c r="H1798" s="4" t="str">
        <f t="shared" si="243"/>
        <v>product 2</v>
      </c>
      <c r="I1798" s="5">
        <v>10</v>
      </c>
      <c r="J1798" s="5">
        <v>169.89999999999998</v>
      </c>
    </row>
    <row r="1799" spans="1:10" ht="13.2" x14ac:dyDescent="0.25">
      <c r="A1799" s="3">
        <v>45541</v>
      </c>
      <c r="B1799" s="4" t="s">
        <v>9</v>
      </c>
      <c r="C1799" s="3" t="str">
        <f t="shared" si="239"/>
        <v>cogs</v>
      </c>
      <c r="D1799" s="49">
        <v>8.49</v>
      </c>
      <c r="E1799">
        <f t="shared" si="240"/>
        <v>2024</v>
      </c>
      <c r="F1799">
        <f t="shared" si="241"/>
        <v>6</v>
      </c>
      <c r="G1799">
        <f t="shared" si="242"/>
        <v>9</v>
      </c>
      <c r="H1799" s="4" t="str">
        <f t="shared" si="243"/>
        <v>product 3</v>
      </c>
      <c r="I1799" s="5">
        <v>205</v>
      </c>
      <c r="J1799" s="5">
        <v>1740.45</v>
      </c>
    </row>
    <row r="1800" spans="1:10" ht="13.2" x14ac:dyDescent="0.25">
      <c r="A1800" s="3">
        <v>45541</v>
      </c>
      <c r="B1800" s="4" t="s">
        <v>10</v>
      </c>
      <c r="C1800" s="3" t="str">
        <f t="shared" si="239"/>
        <v>marketing</v>
      </c>
      <c r="D1800" s="50" t="s">
        <v>6</v>
      </c>
      <c r="E1800">
        <f t="shared" si="240"/>
        <v>2024</v>
      </c>
      <c r="F1800">
        <f t="shared" si="241"/>
        <v>6</v>
      </c>
      <c r="G1800">
        <f t="shared" si="242"/>
        <v>9</v>
      </c>
      <c r="H1800" s="4" t="str">
        <f t="shared" si="243"/>
        <v>N/A</v>
      </c>
      <c r="I1800" s="4" t="s">
        <v>6</v>
      </c>
      <c r="J1800" s="5">
        <v>99.9</v>
      </c>
    </row>
    <row r="1801" spans="1:10" ht="13.2" x14ac:dyDescent="0.25">
      <c r="A1801" s="3">
        <v>45541</v>
      </c>
      <c r="B1801" s="4" t="s">
        <v>11</v>
      </c>
      <c r="C1801" s="3" t="str">
        <f t="shared" si="239"/>
        <v>net sales</v>
      </c>
      <c r="D1801" s="49">
        <v>9.99</v>
      </c>
      <c r="E1801">
        <f t="shared" si="240"/>
        <v>2024</v>
      </c>
      <c r="F1801">
        <f t="shared" si="241"/>
        <v>6</v>
      </c>
      <c r="G1801">
        <f t="shared" si="242"/>
        <v>9</v>
      </c>
      <c r="H1801" s="4" t="str">
        <f t="shared" si="243"/>
        <v>product 1</v>
      </c>
      <c r="I1801" s="5">
        <v>82</v>
      </c>
      <c r="J1801" s="5">
        <v>819.18000000000006</v>
      </c>
    </row>
    <row r="1802" spans="1:10" ht="13.2" x14ac:dyDescent="0.25">
      <c r="A1802" s="3">
        <v>45541</v>
      </c>
      <c r="B1802" s="4" t="s">
        <v>12</v>
      </c>
      <c r="C1802" s="3" t="str">
        <f t="shared" si="239"/>
        <v>net sales</v>
      </c>
      <c r="D1802" s="49">
        <v>24.99</v>
      </c>
      <c r="E1802">
        <f t="shared" si="240"/>
        <v>2024</v>
      </c>
      <c r="F1802">
        <f t="shared" si="241"/>
        <v>6</v>
      </c>
      <c r="G1802">
        <f t="shared" si="242"/>
        <v>9</v>
      </c>
      <c r="H1802" s="4" t="str">
        <f t="shared" si="243"/>
        <v>product 2</v>
      </c>
      <c r="I1802" s="5">
        <v>10</v>
      </c>
      <c r="J1802" s="5">
        <v>249.89999999999998</v>
      </c>
    </row>
    <row r="1803" spans="1:10" ht="13.2" x14ac:dyDescent="0.25">
      <c r="A1803" s="3">
        <v>45541</v>
      </c>
      <c r="B1803" s="4" t="s">
        <v>13</v>
      </c>
      <c r="C1803" s="3" t="str">
        <f t="shared" si="239"/>
        <v>net sales</v>
      </c>
      <c r="D1803" s="49">
        <v>12.49</v>
      </c>
      <c r="E1803">
        <f t="shared" si="240"/>
        <v>2024</v>
      </c>
      <c r="F1803">
        <f t="shared" si="241"/>
        <v>6</v>
      </c>
      <c r="G1803">
        <f t="shared" si="242"/>
        <v>9</v>
      </c>
      <c r="H1803" s="4" t="str">
        <f t="shared" si="243"/>
        <v>product 3</v>
      </c>
      <c r="I1803" s="5">
        <v>205</v>
      </c>
      <c r="J1803" s="5">
        <v>2560.4499999999998</v>
      </c>
    </row>
    <row r="1804" spans="1:10" ht="13.2" x14ac:dyDescent="0.25">
      <c r="A1804" s="3">
        <v>45542</v>
      </c>
      <c r="B1804" s="4" t="s">
        <v>7</v>
      </c>
      <c r="C1804" s="3" t="str">
        <f t="shared" si="239"/>
        <v>cogs</v>
      </c>
      <c r="D1804" s="49">
        <v>5.99</v>
      </c>
      <c r="E1804">
        <f t="shared" si="240"/>
        <v>2024</v>
      </c>
      <c r="F1804">
        <f t="shared" si="241"/>
        <v>7</v>
      </c>
      <c r="G1804">
        <f t="shared" si="242"/>
        <v>9</v>
      </c>
      <c r="H1804" s="4" t="str">
        <f t="shared" si="243"/>
        <v>product 1</v>
      </c>
      <c r="I1804" s="5">
        <v>22</v>
      </c>
      <c r="J1804" s="5">
        <v>131.78</v>
      </c>
    </row>
    <row r="1805" spans="1:10" ht="13.2" x14ac:dyDescent="0.25">
      <c r="A1805" s="3">
        <v>45542</v>
      </c>
      <c r="B1805" s="4" t="s">
        <v>8</v>
      </c>
      <c r="C1805" s="3" t="str">
        <f t="shared" si="239"/>
        <v>cogs</v>
      </c>
      <c r="D1805" s="49">
        <v>16.989999999999998</v>
      </c>
      <c r="E1805">
        <f t="shared" si="240"/>
        <v>2024</v>
      </c>
      <c r="F1805">
        <f t="shared" si="241"/>
        <v>7</v>
      </c>
      <c r="G1805">
        <f t="shared" si="242"/>
        <v>9</v>
      </c>
      <c r="H1805" s="4" t="str">
        <f t="shared" si="243"/>
        <v>product 2</v>
      </c>
      <c r="I1805" s="5">
        <v>2</v>
      </c>
      <c r="J1805" s="5">
        <v>33.979999999999997</v>
      </c>
    </row>
    <row r="1806" spans="1:10" ht="13.2" x14ac:dyDescent="0.25">
      <c r="A1806" s="3">
        <v>45542</v>
      </c>
      <c r="B1806" s="4" t="s">
        <v>9</v>
      </c>
      <c r="C1806" s="3" t="str">
        <f t="shared" si="239"/>
        <v>cogs</v>
      </c>
      <c r="D1806" s="49">
        <v>8.49</v>
      </c>
      <c r="E1806">
        <f t="shared" si="240"/>
        <v>2024</v>
      </c>
      <c r="F1806">
        <f t="shared" si="241"/>
        <v>7</v>
      </c>
      <c r="G1806">
        <f t="shared" si="242"/>
        <v>9</v>
      </c>
      <c r="H1806" s="4" t="str">
        <f t="shared" si="243"/>
        <v>product 3</v>
      </c>
      <c r="I1806" s="5">
        <v>0</v>
      </c>
      <c r="J1806" s="4">
        <v>0</v>
      </c>
    </row>
    <row r="1807" spans="1:10" ht="13.2" x14ac:dyDescent="0.25">
      <c r="A1807" s="3">
        <v>45542</v>
      </c>
      <c r="B1807" s="4" t="s">
        <v>10</v>
      </c>
      <c r="C1807" s="3" t="str">
        <f t="shared" si="239"/>
        <v>marketing</v>
      </c>
      <c r="D1807" s="50" t="s">
        <v>6</v>
      </c>
      <c r="E1807">
        <f t="shared" si="240"/>
        <v>2024</v>
      </c>
      <c r="F1807">
        <f t="shared" si="241"/>
        <v>7</v>
      </c>
      <c r="G1807">
        <f t="shared" si="242"/>
        <v>9</v>
      </c>
      <c r="H1807" s="4" t="str">
        <f t="shared" si="243"/>
        <v>N/A</v>
      </c>
      <c r="I1807" s="4" t="s">
        <v>6</v>
      </c>
      <c r="J1807" s="5">
        <v>99.9</v>
      </c>
    </row>
    <row r="1808" spans="1:10" ht="13.2" x14ac:dyDescent="0.25">
      <c r="A1808" s="3">
        <v>45542</v>
      </c>
      <c r="B1808" s="4" t="s">
        <v>11</v>
      </c>
      <c r="C1808" s="3" t="str">
        <f t="shared" si="239"/>
        <v>net sales</v>
      </c>
      <c r="D1808" s="49">
        <v>9.99</v>
      </c>
      <c r="E1808">
        <f t="shared" si="240"/>
        <v>2024</v>
      </c>
      <c r="F1808">
        <f t="shared" si="241"/>
        <v>7</v>
      </c>
      <c r="G1808">
        <f t="shared" si="242"/>
        <v>9</v>
      </c>
      <c r="H1808" s="4" t="str">
        <f t="shared" si="243"/>
        <v>product 1</v>
      </c>
      <c r="I1808" s="5">
        <v>22</v>
      </c>
      <c r="J1808" s="5">
        <v>219.78</v>
      </c>
    </row>
    <row r="1809" spans="1:10" ht="13.2" x14ac:dyDescent="0.25">
      <c r="A1809" s="3">
        <v>45542</v>
      </c>
      <c r="B1809" s="4" t="s">
        <v>12</v>
      </c>
      <c r="C1809" s="3" t="str">
        <f t="shared" si="239"/>
        <v>net sales</v>
      </c>
      <c r="D1809" s="49">
        <v>24.99</v>
      </c>
      <c r="E1809">
        <f t="shared" si="240"/>
        <v>2024</v>
      </c>
      <c r="F1809">
        <f t="shared" si="241"/>
        <v>7</v>
      </c>
      <c r="G1809">
        <f t="shared" si="242"/>
        <v>9</v>
      </c>
      <c r="H1809" s="4" t="str">
        <f t="shared" si="243"/>
        <v>product 2</v>
      </c>
      <c r="I1809" s="5">
        <v>2</v>
      </c>
      <c r="J1809" s="5">
        <v>49.98</v>
      </c>
    </row>
    <row r="1810" spans="1:10" ht="13.2" x14ac:dyDescent="0.25">
      <c r="A1810" s="3">
        <v>45542</v>
      </c>
      <c r="B1810" s="4" t="s">
        <v>13</v>
      </c>
      <c r="C1810" s="3" t="str">
        <f t="shared" si="239"/>
        <v>net sales</v>
      </c>
      <c r="D1810" s="49">
        <v>12.49</v>
      </c>
      <c r="E1810">
        <f t="shared" si="240"/>
        <v>2024</v>
      </c>
      <c r="F1810">
        <f t="shared" si="241"/>
        <v>7</v>
      </c>
      <c r="G1810">
        <f t="shared" si="242"/>
        <v>9</v>
      </c>
      <c r="H1810" s="4" t="str">
        <f t="shared" si="243"/>
        <v>product 3</v>
      </c>
      <c r="I1810" s="5">
        <v>0</v>
      </c>
      <c r="J1810" s="4">
        <v>0</v>
      </c>
    </row>
    <row r="1811" spans="1:10" ht="13.2" x14ac:dyDescent="0.25">
      <c r="A1811" s="3">
        <v>45543</v>
      </c>
      <c r="B1811" s="4" t="s">
        <v>7</v>
      </c>
      <c r="C1811" s="3" t="str">
        <f t="shared" si="239"/>
        <v>cogs</v>
      </c>
      <c r="D1811" s="49">
        <v>5.99</v>
      </c>
      <c r="E1811">
        <f t="shared" si="240"/>
        <v>2024</v>
      </c>
      <c r="F1811">
        <f t="shared" si="241"/>
        <v>8</v>
      </c>
      <c r="G1811">
        <f t="shared" si="242"/>
        <v>9</v>
      </c>
      <c r="H1811" s="4" t="str">
        <f t="shared" si="243"/>
        <v>product 1</v>
      </c>
      <c r="I1811" s="5">
        <v>26</v>
      </c>
      <c r="J1811" s="5">
        <v>155.74</v>
      </c>
    </row>
    <row r="1812" spans="1:10" ht="13.2" x14ac:dyDescent="0.25">
      <c r="A1812" s="3">
        <v>45543</v>
      </c>
      <c r="B1812" s="4" t="s">
        <v>8</v>
      </c>
      <c r="C1812" s="3" t="str">
        <f t="shared" si="239"/>
        <v>cogs</v>
      </c>
      <c r="D1812" s="49">
        <v>16.989999999999998</v>
      </c>
      <c r="E1812">
        <f t="shared" si="240"/>
        <v>2024</v>
      </c>
      <c r="F1812">
        <f t="shared" si="241"/>
        <v>8</v>
      </c>
      <c r="G1812">
        <f t="shared" si="242"/>
        <v>9</v>
      </c>
      <c r="H1812" s="4" t="str">
        <f t="shared" si="243"/>
        <v>product 2</v>
      </c>
      <c r="I1812" s="5">
        <v>7</v>
      </c>
      <c r="J1812" s="5">
        <v>118.92999999999999</v>
      </c>
    </row>
    <row r="1813" spans="1:10" ht="13.2" x14ac:dyDescent="0.25">
      <c r="A1813" s="3">
        <v>45543</v>
      </c>
      <c r="B1813" s="4" t="s">
        <v>9</v>
      </c>
      <c r="C1813" s="3" t="str">
        <f t="shared" si="239"/>
        <v>cogs</v>
      </c>
      <c r="D1813" s="49">
        <v>8.49</v>
      </c>
      <c r="E1813">
        <f t="shared" si="240"/>
        <v>2024</v>
      </c>
      <c r="F1813">
        <f t="shared" si="241"/>
        <v>8</v>
      </c>
      <c r="G1813">
        <f t="shared" si="242"/>
        <v>9</v>
      </c>
      <c r="H1813" s="4" t="str">
        <f t="shared" si="243"/>
        <v>product 3</v>
      </c>
      <c r="I1813" s="5">
        <v>159</v>
      </c>
      <c r="J1813" s="5">
        <v>1349.91</v>
      </c>
    </row>
    <row r="1814" spans="1:10" ht="13.2" x14ac:dyDescent="0.25">
      <c r="A1814" s="3">
        <v>45543</v>
      </c>
      <c r="B1814" s="4" t="s">
        <v>10</v>
      </c>
      <c r="C1814" s="3" t="str">
        <f t="shared" si="239"/>
        <v>marketing</v>
      </c>
      <c r="D1814" s="50" t="s">
        <v>6</v>
      </c>
      <c r="E1814">
        <f t="shared" si="240"/>
        <v>2024</v>
      </c>
      <c r="F1814">
        <f t="shared" si="241"/>
        <v>8</v>
      </c>
      <c r="G1814">
        <f t="shared" si="242"/>
        <v>9</v>
      </c>
      <c r="H1814" s="4" t="str">
        <f t="shared" si="243"/>
        <v>N/A</v>
      </c>
      <c r="I1814" s="4" t="s">
        <v>6</v>
      </c>
      <c r="J1814" s="5">
        <v>100.05</v>
      </c>
    </row>
    <row r="1815" spans="1:10" ht="13.2" x14ac:dyDescent="0.25">
      <c r="A1815" s="3">
        <v>45543</v>
      </c>
      <c r="B1815" s="4" t="s">
        <v>11</v>
      </c>
      <c r="C1815" s="3" t="str">
        <f t="shared" si="239"/>
        <v>net sales</v>
      </c>
      <c r="D1815" s="49">
        <v>9.99</v>
      </c>
      <c r="E1815">
        <f t="shared" si="240"/>
        <v>2024</v>
      </c>
      <c r="F1815">
        <f t="shared" si="241"/>
        <v>8</v>
      </c>
      <c r="G1815">
        <f t="shared" si="242"/>
        <v>9</v>
      </c>
      <c r="H1815" s="4" t="str">
        <f t="shared" si="243"/>
        <v>product 1</v>
      </c>
      <c r="I1815" s="5">
        <v>26</v>
      </c>
      <c r="J1815" s="5">
        <v>259.74</v>
      </c>
    </row>
    <row r="1816" spans="1:10" ht="13.2" x14ac:dyDescent="0.25">
      <c r="A1816" s="3">
        <v>45543</v>
      </c>
      <c r="B1816" s="4" t="s">
        <v>12</v>
      </c>
      <c r="C1816" s="3" t="str">
        <f t="shared" si="239"/>
        <v>net sales</v>
      </c>
      <c r="D1816" s="49">
        <v>24.99</v>
      </c>
      <c r="E1816">
        <f t="shared" si="240"/>
        <v>2024</v>
      </c>
      <c r="F1816">
        <f t="shared" si="241"/>
        <v>8</v>
      </c>
      <c r="G1816">
        <f t="shared" si="242"/>
        <v>9</v>
      </c>
      <c r="H1816" s="4" t="str">
        <f t="shared" si="243"/>
        <v>product 2</v>
      </c>
      <c r="I1816" s="5">
        <v>7</v>
      </c>
      <c r="J1816" s="5">
        <v>174.92999999999998</v>
      </c>
    </row>
    <row r="1817" spans="1:10" ht="13.2" x14ac:dyDescent="0.25">
      <c r="A1817" s="3">
        <v>45543</v>
      </c>
      <c r="B1817" s="4" t="s">
        <v>13</v>
      </c>
      <c r="C1817" s="3" t="str">
        <f t="shared" si="239"/>
        <v>net sales</v>
      </c>
      <c r="D1817" s="49">
        <v>12.49</v>
      </c>
      <c r="E1817">
        <f t="shared" si="240"/>
        <v>2024</v>
      </c>
      <c r="F1817">
        <f t="shared" si="241"/>
        <v>8</v>
      </c>
      <c r="G1817">
        <f t="shared" si="242"/>
        <v>9</v>
      </c>
      <c r="H1817" s="4" t="str">
        <f t="shared" si="243"/>
        <v>product 3</v>
      </c>
      <c r="I1817" s="5">
        <v>159</v>
      </c>
      <c r="J1817" s="5">
        <v>1985.91</v>
      </c>
    </row>
    <row r="1818" spans="1:10" ht="13.2" x14ac:dyDescent="0.25">
      <c r="A1818" s="3">
        <v>45544</v>
      </c>
      <c r="B1818" s="4" t="s">
        <v>7</v>
      </c>
      <c r="C1818" s="3" t="str">
        <f t="shared" si="239"/>
        <v>cogs</v>
      </c>
      <c r="D1818" s="49">
        <v>5.99</v>
      </c>
      <c r="E1818">
        <f t="shared" si="240"/>
        <v>2024</v>
      </c>
      <c r="F1818">
        <f t="shared" si="241"/>
        <v>9</v>
      </c>
      <c r="G1818">
        <f t="shared" si="242"/>
        <v>9</v>
      </c>
      <c r="H1818" s="4" t="str">
        <f t="shared" si="243"/>
        <v>product 1</v>
      </c>
      <c r="I1818" s="5">
        <v>68</v>
      </c>
      <c r="J1818" s="5">
        <v>407.32</v>
      </c>
    </row>
    <row r="1819" spans="1:10" ht="13.2" x14ac:dyDescent="0.25">
      <c r="A1819" s="3">
        <v>45544</v>
      </c>
      <c r="B1819" s="4" t="s">
        <v>8</v>
      </c>
      <c r="C1819" s="3" t="str">
        <f t="shared" si="239"/>
        <v>cogs</v>
      </c>
      <c r="D1819" s="49">
        <v>16.989999999999998</v>
      </c>
      <c r="E1819">
        <f t="shared" si="240"/>
        <v>2024</v>
      </c>
      <c r="F1819">
        <f t="shared" si="241"/>
        <v>9</v>
      </c>
      <c r="G1819">
        <f t="shared" si="242"/>
        <v>9</v>
      </c>
      <c r="H1819" s="4" t="str">
        <f t="shared" si="243"/>
        <v>product 2</v>
      </c>
      <c r="I1819" s="5">
        <v>9</v>
      </c>
      <c r="J1819" s="5">
        <v>152.91</v>
      </c>
    </row>
    <row r="1820" spans="1:10" ht="13.2" x14ac:dyDescent="0.25">
      <c r="A1820" s="3">
        <v>45544</v>
      </c>
      <c r="B1820" s="4" t="s">
        <v>9</v>
      </c>
      <c r="C1820" s="3" t="str">
        <f t="shared" si="239"/>
        <v>cogs</v>
      </c>
      <c r="D1820" s="49">
        <v>8.49</v>
      </c>
      <c r="E1820">
        <f t="shared" si="240"/>
        <v>2024</v>
      </c>
      <c r="F1820">
        <f t="shared" si="241"/>
        <v>9</v>
      </c>
      <c r="G1820">
        <f t="shared" si="242"/>
        <v>9</v>
      </c>
      <c r="H1820" s="4" t="str">
        <f t="shared" si="243"/>
        <v>product 3</v>
      </c>
      <c r="I1820" s="5">
        <v>146</v>
      </c>
      <c r="J1820" s="5">
        <v>1239.54</v>
      </c>
    </row>
    <row r="1821" spans="1:10" ht="13.2" x14ac:dyDescent="0.25">
      <c r="A1821" s="3">
        <v>45544</v>
      </c>
      <c r="B1821" s="4" t="s">
        <v>10</v>
      </c>
      <c r="C1821" s="3" t="str">
        <f t="shared" si="239"/>
        <v>marketing</v>
      </c>
      <c r="D1821" s="50" t="s">
        <v>6</v>
      </c>
      <c r="E1821">
        <f t="shared" si="240"/>
        <v>2024</v>
      </c>
      <c r="F1821">
        <f t="shared" si="241"/>
        <v>9</v>
      </c>
      <c r="G1821">
        <f t="shared" si="242"/>
        <v>9</v>
      </c>
      <c r="H1821" s="4" t="str">
        <f t="shared" si="243"/>
        <v>N/A</v>
      </c>
      <c r="I1821" s="4" t="s">
        <v>6</v>
      </c>
      <c r="J1821" s="5">
        <v>100.08</v>
      </c>
    </row>
    <row r="1822" spans="1:10" ht="13.2" x14ac:dyDescent="0.25">
      <c r="A1822" s="3">
        <v>45544</v>
      </c>
      <c r="B1822" s="4" t="s">
        <v>11</v>
      </c>
      <c r="C1822" s="3" t="str">
        <f t="shared" si="239"/>
        <v>net sales</v>
      </c>
      <c r="D1822" s="49">
        <v>9.99</v>
      </c>
      <c r="E1822">
        <f t="shared" si="240"/>
        <v>2024</v>
      </c>
      <c r="F1822">
        <f t="shared" si="241"/>
        <v>9</v>
      </c>
      <c r="G1822">
        <f t="shared" si="242"/>
        <v>9</v>
      </c>
      <c r="H1822" s="4" t="str">
        <f t="shared" si="243"/>
        <v>product 1</v>
      </c>
      <c r="I1822" s="5">
        <v>68</v>
      </c>
      <c r="J1822" s="5">
        <v>679.32</v>
      </c>
    </row>
    <row r="1823" spans="1:10" ht="13.2" x14ac:dyDescent="0.25">
      <c r="A1823" s="3">
        <v>45544</v>
      </c>
      <c r="B1823" s="4" t="s">
        <v>12</v>
      </c>
      <c r="C1823" s="3" t="str">
        <f t="shared" si="239"/>
        <v>net sales</v>
      </c>
      <c r="D1823" s="49">
        <v>24.99</v>
      </c>
      <c r="E1823">
        <f t="shared" si="240"/>
        <v>2024</v>
      </c>
      <c r="F1823">
        <f t="shared" si="241"/>
        <v>9</v>
      </c>
      <c r="G1823">
        <f t="shared" si="242"/>
        <v>9</v>
      </c>
      <c r="H1823" s="4" t="str">
        <f t="shared" si="243"/>
        <v>product 2</v>
      </c>
      <c r="I1823" s="5">
        <v>9</v>
      </c>
      <c r="J1823" s="5">
        <v>224.91</v>
      </c>
    </row>
    <row r="1824" spans="1:10" ht="13.2" x14ac:dyDescent="0.25">
      <c r="A1824" s="3">
        <v>45544</v>
      </c>
      <c r="B1824" s="4" t="s">
        <v>13</v>
      </c>
      <c r="C1824" s="3" t="str">
        <f t="shared" si="239"/>
        <v>net sales</v>
      </c>
      <c r="D1824" s="49">
        <v>12.49</v>
      </c>
      <c r="E1824">
        <f t="shared" si="240"/>
        <v>2024</v>
      </c>
      <c r="F1824">
        <f t="shared" si="241"/>
        <v>9</v>
      </c>
      <c r="G1824">
        <f t="shared" si="242"/>
        <v>9</v>
      </c>
      <c r="H1824" s="4" t="str">
        <f t="shared" si="243"/>
        <v>product 3</v>
      </c>
      <c r="I1824" s="5">
        <v>146</v>
      </c>
      <c r="J1824" s="5">
        <v>1823.54</v>
      </c>
    </row>
    <row r="1825" spans="1:10" ht="13.2" x14ac:dyDescent="0.25">
      <c r="A1825" s="3">
        <v>45545</v>
      </c>
      <c r="B1825" s="4" t="s">
        <v>7</v>
      </c>
      <c r="C1825" s="3" t="str">
        <f t="shared" si="239"/>
        <v>cogs</v>
      </c>
      <c r="D1825" s="49">
        <v>5.99</v>
      </c>
      <c r="E1825">
        <f t="shared" si="240"/>
        <v>2024</v>
      </c>
      <c r="F1825">
        <f t="shared" si="241"/>
        <v>10</v>
      </c>
      <c r="G1825">
        <f t="shared" si="242"/>
        <v>9</v>
      </c>
      <c r="H1825" s="4" t="str">
        <f t="shared" si="243"/>
        <v>product 1</v>
      </c>
      <c r="I1825" s="5">
        <v>70</v>
      </c>
      <c r="J1825" s="5">
        <v>419.3</v>
      </c>
    </row>
    <row r="1826" spans="1:10" ht="13.2" x14ac:dyDescent="0.25">
      <c r="A1826" s="3">
        <v>45545</v>
      </c>
      <c r="B1826" s="4" t="s">
        <v>8</v>
      </c>
      <c r="C1826" s="3" t="str">
        <f t="shared" si="239"/>
        <v>cogs</v>
      </c>
      <c r="D1826" s="49">
        <v>16.989999999999998</v>
      </c>
      <c r="E1826">
        <f t="shared" si="240"/>
        <v>2024</v>
      </c>
      <c r="F1826">
        <f t="shared" si="241"/>
        <v>10</v>
      </c>
      <c r="G1826">
        <f t="shared" si="242"/>
        <v>9</v>
      </c>
      <c r="H1826" s="4" t="str">
        <f t="shared" si="243"/>
        <v>product 2</v>
      </c>
      <c r="I1826" s="5">
        <v>3</v>
      </c>
      <c r="J1826" s="5">
        <v>50.97</v>
      </c>
    </row>
    <row r="1827" spans="1:10" ht="13.2" x14ac:dyDescent="0.25">
      <c r="A1827" s="3">
        <v>45545</v>
      </c>
      <c r="B1827" s="4" t="s">
        <v>9</v>
      </c>
      <c r="C1827" s="3" t="str">
        <f t="shared" si="239"/>
        <v>cogs</v>
      </c>
      <c r="D1827" s="49">
        <v>8.49</v>
      </c>
      <c r="E1827">
        <f t="shared" si="240"/>
        <v>2024</v>
      </c>
      <c r="F1827">
        <f t="shared" si="241"/>
        <v>10</v>
      </c>
      <c r="G1827">
        <f t="shared" si="242"/>
        <v>9</v>
      </c>
      <c r="H1827" s="4" t="str">
        <f t="shared" si="243"/>
        <v>product 3</v>
      </c>
      <c r="I1827" s="5">
        <v>45</v>
      </c>
      <c r="J1827" s="5">
        <v>382.05</v>
      </c>
    </row>
    <row r="1828" spans="1:10" ht="13.2" x14ac:dyDescent="0.25">
      <c r="A1828" s="3">
        <v>45545</v>
      </c>
      <c r="B1828" s="4" t="s">
        <v>10</v>
      </c>
      <c r="C1828" s="3" t="str">
        <f t="shared" si="239"/>
        <v>marketing</v>
      </c>
      <c r="D1828" s="50" t="s">
        <v>6</v>
      </c>
      <c r="E1828">
        <f t="shared" si="240"/>
        <v>2024</v>
      </c>
      <c r="F1828">
        <f t="shared" si="241"/>
        <v>10</v>
      </c>
      <c r="G1828">
        <f t="shared" si="242"/>
        <v>9</v>
      </c>
      <c r="H1828" s="4" t="str">
        <f t="shared" si="243"/>
        <v>N/A</v>
      </c>
      <c r="I1828" s="4" t="s">
        <v>6</v>
      </c>
      <c r="J1828" s="5">
        <v>100.05</v>
      </c>
    </row>
    <row r="1829" spans="1:10" ht="13.2" x14ac:dyDescent="0.25">
      <c r="A1829" s="3">
        <v>45545</v>
      </c>
      <c r="B1829" s="4" t="s">
        <v>11</v>
      </c>
      <c r="C1829" s="3" t="str">
        <f t="shared" si="239"/>
        <v>net sales</v>
      </c>
      <c r="D1829" s="49">
        <v>9.99</v>
      </c>
      <c r="E1829">
        <f t="shared" si="240"/>
        <v>2024</v>
      </c>
      <c r="F1829">
        <f t="shared" si="241"/>
        <v>10</v>
      </c>
      <c r="G1829">
        <f t="shared" si="242"/>
        <v>9</v>
      </c>
      <c r="H1829" s="4" t="str">
        <f t="shared" si="243"/>
        <v>product 1</v>
      </c>
      <c r="I1829" s="5">
        <v>70</v>
      </c>
      <c r="J1829" s="5">
        <v>699.30000000000007</v>
      </c>
    </row>
    <row r="1830" spans="1:10" ht="13.2" x14ac:dyDescent="0.25">
      <c r="A1830" s="3">
        <v>45545</v>
      </c>
      <c r="B1830" s="4" t="s">
        <v>12</v>
      </c>
      <c r="C1830" s="3" t="str">
        <f t="shared" si="239"/>
        <v>net sales</v>
      </c>
      <c r="D1830" s="49">
        <v>24.99</v>
      </c>
      <c r="E1830">
        <f t="shared" si="240"/>
        <v>2024</v>
      </c>
      <c r="F1830">
        <f t="shared" si="241"/>
        <v>10</v>
      </c>
      <c r="G1830">
        <f t="shared" si="242"/>
        <v>9</v>
      </c>
      <c r="H1830" s="4" t="str">
        <f t="shared" si="243"/>
        <v>product 2</v>
      </c>
      <c r="I1830" s="5">
        <v>3</v>
      </c>
      <c r="J1830" s="5">
        <v>74.97</v>
      </c>
    </row>
    <row r="1831" spans="1:10" ht="13.2" x14ac:dyDescent="0.25">
      <c r="A1831" s="3">
        <v>45545</v>
      </c>
      <c r="B1831" s="4" t="s">
        <v>13</v>
      </c>
      <c r="C1831" s="3" t="str">
        <f t="shared" si="239"/>
        <v>net sales</v>
      </c>
      <c r="D1831" s="49">
        <v>12.49</v>
      </c>
      <c r="E1831">
        <f t="shared" si="240"/>
        <v>2024</v>
      </c>
      <c r="F1831">
        <f t="shared" si="241"/>
        <v>10</v>
      </c>
      <c r="G1831">
        <f t="shared" si="242"/>
        <v>9</v>
      </c>
      <c r="H1831" s="4" t="str">
        <f t="shared" si="243"/>
        <v>product 3</v>
      </c>
      <c r="I1831" s="5">
        <v>45</v>
      </c>
      <c r="J1831" s="5">
        <v>562.04999999999995</v>
      </c>
    </row>
    <row r="1832" spans="1:10" ht="13.2" x14ac:dyDescent="0.25">
      <c r="A1832" s="3">
        <v>45546</v>
      </c>
      <c r="B1832" s="4" t="s">
        <v>7</v>
      </c>
      <c r="C1832" s="3" t="str">
        <f t="shared" si="239"/>
        <v>cogs</v>
      </c>
      <c r="D1832" s="49">
        <v>5.99</v>
      </c>
      <c r="E1832">
        <f t="shared" si="240"/>
        <v>2024</v>
      </c>
      <c r="F1832">
        <f t="shared" si="241"/>
        <v>11</v>
      </c>
      <c r="G1832">
        <f t="shared" si="242"/>
        <v>9</v>
      </c>
      <c r="H1832" s="4" t="str">
        <f t="shared" si="243"/>
        <v>product 1</v>
      </c>
      <c r="I1832" s="5">
        <v>91</v>
      </c>
      <c r="J1832" s="5">
        <v>545.09</v>
      </c>
    </row>
    <row r="1833" spans="1:10" ht="13.2" x14ac:dyDescent="0.25">
      <c r="A1833" s="3">
        <v>45546</v>
      </c>
      <c r="B1833" s="4" t="s">
        <v>8</v>
      </c>
      <c r="C1833" s="3" t="str">
        <f t="shared" si="239"/>
        <v>cogs</v>
      </c>
      <c r="D1833" s="49">
        <v>16.989999999999998</v>
      </c>
      <c r="E1833">
        <f t="shared" si="240"/>
        <v>2024</v>
      </c>
      <c r="F1833">
        <f t="shared" si="241"/>
        <v>11</v>
      </c>
      <c r="G1833">
        <f t="shared" si="242"/>
        <v>9</v>
      </c>
      <c r="H1833" s="4" t="str">
        <f t="shared" si="243"/>
        <v>product 2</v>
      </c>
      <c r="I1833" s="5">
        <v>2</v>
      </c>
      <c r="J1833" s="5">
        <v>33.979999999999997</v>
      </c>
    </row>
    <row r="1834" spans="1:10" ht="13.2" x14ac:dyDescent="0.25">
      <c r="A1834" s="3">
        <v>45546</v>
      </c>
      <c r="B1834" s="4" t="s">
        <v>9</v>
      </c>
      <c r="C1834" s="3" t="str">
        <f t="shared" si="239"/>
        <v>cogs</v>
      </c>
      <c r="D1834" s="49">
        <v>8.49</v>
      </c>
      <c r="E1834">
        <f t="shared" si="240"/>
        <v>2024</v>
      </c>
      <c r="F1834">
        <f t="shared" si="241"/>
        <v>11</v>
      </c>
      <c r="G1834">
        <f t="shared" si="242"/>
        <v>9</v>
      </c>
      <c r="H1834" s="4" t="str">
        <f t="shared" si="243"/>
        <v>product 3</v>
      </c>
      <c r="I1834" s="5">
        <v>26</v>
      </c>
      <c r="J1834" s="5">
        <v>220.74</v>
      </c>
    </row>
    <row r="1835" spans="1:10" ht="13.2" x14ac:dyDescent="0.25">
      <c r="A1835" s="3">
        <v>45546</v>
      </c>
      <c r="B1835" s="4" t="s">
        <v>10</v>
      </c>
      <c r="C1835" s="3" t="str">
        <f t="shared" si="239"/>
        <v>marketing</v>
      </c>
      <c r="D1835" s="50" t="s">
        <v>6</v>
      </c>
      <c r="E1835">
        <f t="shared" si="240"/>
        <v>2024</v>
      </c>
      <c r="F1835">
        <f t="shared" si="241"/>
        <v>11</v>
      </c>
      <c r="G1835">
        <f t="shared" si="242"/>
        <v>9</v>
      </c>
      <c r="H1835" s="4" t="str">
        <f t="shared" si="243"/>
        <v>N/A</v>
      </c>
      <c r="I1835" s="4" t="s">
        <v>6</v>
      </c>
      <c r="J1835" s="5">
        <v>99.960000000000008</v>
      </c>
    </row>
    <row r="1836" spans="1:10" ht="13.2" x14ac:dyDescent="0.25">
      <c r="A1836" s="3">
        <v>45546</v>
      </c>
      <c r="B1836" s="4" t="s">
        <v>11</v>
      </c>
      <c r="C1836" s="3" t="str">
        <f t="shared" si="239"/>
        <v>net sales</v>
      </c>
      <c r="D1836" s="49">
        <v>9.99</v>
      </c>
      <c r="E1836">
        <f t="shared" si="240"/>
        <v>2024</v>
      </c>
      <c r="F1836">
        <f t="shared" si="241"/>
        <v>11</v>
      </c>
      <c r="G1836">
        <f t="shared" si="242"/>
        <v>9</v>
      </c>
      <c r="H1836" s="4" t="str">
        <f t="shared" si="243"/>
        <v>product 1</v>
      </c>
      <c r="I1836" s="5">
        <v>91</v>
      </c>
      <c r="J1836" s="5">
        <v>909.09</v>
      </c>
    </row>
    <row r="1837" spans="1:10" ht="13.2" x14ac:dyDescent="0.25">
      <c r="A1837" s="3">
        <v>45546</v>
      </c>
      <c r="B1837" s="4" t="s">
        <v>12</v>
      </c>
      <c r="C1837" s="3" t="str">
        <f t="shared" si="239"/>
        <v>net sales</v>
      </c>
      <c r="D1837" s="49">
        <v>24.99</v>
      </c>
      <c r="E1837">
        <f t="shared" si="240"/>
        <v>2024</v>
      </c>
      <c r="F1837">
        <f t="shared" si="241"/>
        <v>11</v>
      </c>
      <c r="G1837">
        <f t="shared" si="242"/>
        <v>9</v>
      </c>
      <c r="H1837" s="4" t="str">
        <f t="shared" si="243"/>
        <v>product 2</v>
      </c>
      <c r="I1837" s="5">
        <v>2</v>
      </c>
      <c r="J1837" s="5">
        <v>49.98</v>
      </c>
    </row>
    <row r="1838" spans="1:10" ht="13.2" x14ac:dyDescent="0.25">
      <c r="A1838" s="3">
        <v>45546</v>
      </c>
      <c r="B1838" s="4" t="s">
        <v>13</v>
      </c>
      <c r="C1838" s="3" t="str">
        <f t="shared" si="239"/>
        <v>net sales</v>
      </c>
      <c r="D1838" s="49">
        <v>12.49</v>
      </c>
      <c r="E1838">
        <f t="shared" si="240"/>
        <v>2024</v>
      </c>
      <c r="F1838">
        <f t="shared" si="241"/>
        <v>11</v>
      </c>
      <c r="G1838">
        <f t="shared" si="242"/>
        <v>9</v>
      </c>
      <c r="H1838" s="4" t="str">
        <f t="shared" si="243"/>
        <v>product 3</v>
      </c>
      <c r="I1838" s="5">
        <v>26</v>
      </c>
      <c r="J1838" s="5">
        <v>324.74</v>
      </c>
    </row>
    <row r="1839" spans="1:10" ht="13.2" x14ac:dyDescent="0.25">
      <c r="A1839" s="3">
        <v>45547</v>
      </c>
      <c r="B1839" s="4" t="s">
        <v>7</v>
      </c>
      <c r="C1839" s="3" t="str">
        <f t="shared" si="239"/>
        <v>cogs</v>
      </c>
      <c r="D1839" s="49">
        <v>5.99</v>
      </c>
      <c r="E1839">
        <f t="shared" si="240"/>
        <v>2024</v>
      </c>
      <c r="F1839">
        <f t="shared" si="241"/>
        <v>12</v>
      </c>
      <c r="G1839">
        <f t="shared" si="242"/>
        <v>9</v>
      </c>
      <c r="H1839" s="4" t="str">
        <f t="shared" si="243"/>
        <v>product 1</v>
      </c>
      <c r="I1839" s="5">
        <v>64</v>
      </c>
      <c r="J1839" s="5">
        <v>383.36</v>
      </c>
    </row>
    <row r="1840" spans="1:10" ht="13.2" x14ac:dyDescent="0.25">
      <c r="A1840" s="3">
        <v>45547</v>
      </c>
      <c r="B1840" s="4" t="s">
        <v>8</v>
      </c>
      <c r="C1840" s="3" t="str">
        <f t="shared" si="239"/>
        <v>cogs</v>
      </c>
      <c r="D1840" s="49">
        <v>16.989999999999998</v>
      </c>
      <c r="E1840">
        <f t="shared" si="240"/>
        <v>2024</v>
      </c>
      <c r="F1840">
        <f t="shared" si="241"/>
        <v>12</v>
      </c>
      <c r="G1840">
        <f t="shared" si="242"/>
        <v>9</v>
      </c>
      <c r="H1840" s="4" t="str">
        <f t="shared" si="243"/>
        <v>product 2</v>
      </c>
      <c r="I1840" s="5">
        <v>10</v>
      </c>
      <c r="J1840" s="5">
        <v>169.89999999999998</v>
      </c>
    </row>
    <row r="1841" spans="1:10" ht="13.2" x14ac:dyDescent="0.25">
      <c r="A1841" s="3">
        <v>45547</v>
      </c>
      <c r="B1841" s="4" t="s">
        <v>9</v>
      </c>
      <c r="C1841" s="3" t="str">
        <f t="shared" si="239"/>
        <v>cogs</v>
      </c>
      <c r="D1841" s="49">
        <v>8.49</v>
      </c>
      <c r="E1841">
        <f t="shared" si="240"/>
        <v>2024</v>
      </c>
      <c r="F1841">
        <f t="shared" si="241"/>
        <v>12</v>
      </c>
      <c r="G1841">
        <f t="shared" si="242"/>
        <v>9</v>
      </c>
      <c r="H1841" s="4" t="str">
        <f t="shared" si="243"/>
        <v>product 3</v>
      </c>
      <c r="I1841" s="5">
        <v>195</v>
      </c>
      <c r="J1841" s="5">
        <v>1655.55</v>
      </c>
    </row>
    <row r="1842" spans="1:10" ht="13.2" x14ac:dyDescent="0.25">
      <c r="A1842" s="3">
        <v>45547</v>
      </c>
      <c r="B1842" s="4" t="s">
        <v>10</v>
      </c>
      <c r="C1842" s="3" t="str">
        <f t="shared" si="239"/>
        <v>marketing</v>
      </c>
      <c r="D1842" s="50" t="s">
        <v>6</v>
      </c>
      <c r="E1842">
        <f t="shared" si="240"/>
        <v>2024</v>
      </c>
      <c r="F1842">
        <f t="shared" si="241"/>
        <v>12</v>
      </c>
      <c r="G1842">
        <f t="shared" si="242"/>
        <v>9</v>
      </c>
      <c r="H1842" s="4" t="str">
        <f t="shared" si="243"/>
        <v>N/A</v>
      </c>
      <c r="I1842" s="4" t="s">
        <v>6</v>
      </c>
      <c r="J1842" s="5">
        <v>99.95</v>
      </c>
    </row>
    <row r="1843" spans="1:10" ht="13.2" x14ac:dyDescent="0.25">
      <c r="A1843" s="3">
        <v>45547</v>
      </c>
      <c r="B1843" s="4" t="s">
        <v>11</v>
      </c>
      <c r="C1843" s="3" t="str">
        <f t="shared" si="239"/>
        <v>net sales</v>
      </c>
      <c r="D1843" s="49">
        <v>9.99</v>
      </c>
      <c r="E1843">
        <f t="shared" si="240"/>
        <v>2024</v>
      </c>
      <c r="F1843">
        <f t="shared" si="241"/>
        <v>12</v>
      </c>
      <c r="G1843">
        <f t="shared" si="242"/>
        <v>9</v>
      </c>
      <c r="H1843" s="4" t="str">
        <f t="shared" si="243"/>
        <v>product 1</v>
      </c>
      <c r="I1843" s="5">
        <v>64</v>
      </c>
      <c r="J1843" s="5">
        <v>639.36</v>
      </c>
    </row>
    <row r="1844" spans="1:10" ht="13.2" x14ac:dyDescent="0.25">
      <c r="A1844" s="3">
        <v>45547</v>
      </c>
      <c r="B1844" s="4" t="s">
        <v>12</v>
      </c>
      <c r="C1844" s="3" t="str">
        <f t="shared" si="239"/>
        <v>net sales</v>
      </c>
      <c r="D1844" s="49">
        <v>24.99</v>
      </c>
      <c r="E1844">
        <f t="shared" si="240"/>
        <v>2024</v>
      </c>
      <c r="F1844">
        <f t="shared" si="241"/>
        <v>12</v>
      </c>
      <c r="G1844">
        <f t="shared" si="242"/>
        <v>9</v>
      </c>
      <c r="H1844" s="4" t="str">
        <f t="shared" si="243"/>
        <v>product 2</v>
      </c>
      <c r="I1844" s="5">
        <v>10</v>
      </c>
      <c r="J1844" s="5">
        <v>249.89999999999998</v>
      </c>
    </row>
    <row r="1845" spans="1:10" ht="13.2" x14ac:dyDescent="0.25">
      <c r="A1845" s="3">
        <v>45547</v>
      </c>
      <c r="B1845" s="4" t="s">
        <v>13</v>
      </c>
      <c r="C1845" s="3" t="str">
        <f t="shared" si="239"/>
        <v>net sales</v>
      </c>
      <c r="D1845" s="49">
        <v>12.49</v>
      </c>
      <c r="E1845">
        <f t="shared" si="240"/>
        <v>2024</v>
      </c>
      <c r="F1845">
        <f t="shared" si="241"/>
        <v>12</v>
      </c>
      <c r="G1845">
        <f t="shared" si="242"/>
        <v>9</v>
      </c>
      <c r="H1845" s="4" t="str">
        <f t="shared" si="243"/>
        <v>product 3</v>
      </c>
      <c r="I1845" s="5">
        <v>195</v>
      </c>
      <c r="J1845" s="5">
        <v>2435.5500000000002</v>
      </c>
    </row>
    <row r="1846" spans="1:10" ht="13.2" x14ac:dyDescent="0.25">
      <c r="A1846" s="3">
        <v>45548</v>
      </c>
      <c r="B1846" s="4" t="s">
        <v>7</v>
      </c>
      <c r="C1846" s="3" t="str">
        <f t="shared" si="239"/>
        <v>cogs</v>
      </c>
      <c r="D1846" s="49">
        <v>5.99</v>
      </c>
      <c r="E1846">
        <f t="shared" si="240"/>
        <v>2024</v>
      </c>
      <c r="F1846">
        <f t="shared" si="241"/>
        <v>13</v>
      </c>
      <c r="G1846">
        <f t="shared" si="242"/>
        <v>9</v>
      </c>
      <c r="H1846" s="4" t="str">
        <f t="shared" si="243"/>
        <v>product 1</v>
      </c>
      <c r="I1846" s="5">
        <v>14</v>
      </c>
      <c r="J1846" s="5">
        <v>83.86</v>
      </c>
    </row>
    <row r="1847" spans="1:10" ht="13.2" x14ac:dyDescent="0.25">
      <c r="A1847" s="3">
        <v>45548</v>
      </c>
      <c r="B1847" s="4" t="s">
        <v>8</v>
      </c>
      <c r="C1847" s="3" t="str">
        <f t="shared" si="239"/>
        <v>cogs</v>
      </c>
      <c r="D1847" s="49">
        <v>16.989999999999998</v>
      </c>
      <c r="E1847">
        <f t="shared" si="240"/>
        <v>2024</v>
      </c>
      <c r="F1847">
        <f t="shared" si="241"/>
        <v>13</v>
      </c>
      <c r="G1847">
        <f t="shared" si="242"/>
        <v>9</v>
      </c>
      <c r="H1847" s="4" t="str">
        <f t="shared" si="243"/>
        <v>product 2</v>
      </c>
      <c r="I1847" s="5">
        <v>2</v>
      </c>
      <c r="J1847" s="5">
        <v>33.979999999999997</v>
      </c>
    </row>
    <row r="1848" spans="1:10" ht="13.2" x14ac:dyDescent="0.25">
      <c r="A1848" s="3">
        <v>45548</v>
      </c>
      <c r="B1848" s="4" t="s">
        <v>9</v>
      </c>
      <c r="C1848" s="3" t="str">
        <f t="shared" si="239"/>
        <v>cogs</v>
      </c>
      <c r="D1848" s="49">
        <v>8.49</v>
      </c>
      <c r="E1848">
        <f t="shared" si="240"/>
        <v>2024</v>
      </c>
      <c r="F1848">
        <f t="shared" si="241"/>
        <v>13</v>
      </c>
      <c r="G1848">
        <f t="shared" si="242"/>
        <v>9</v>
      </c>
      <c r="H1848" s="4" t="str">
        <f t="shared" si="243"/>
        <v>product 3</v>
      </c>
      <c r="I1848" s="5">
        <v>165</v>
      </c>
      <c r="J1848" s="5">
        <v>1400.8500000000001</v>
      </c>
    </row>
    <row r="1849" spans="1:10" ht="13.2" x14ac:dyDescent="0.25">
      <c r="A1849" s="3">
        <v>45548</v>
      </c>
      <c r="B1849" s="4" t="s">
        <v>10</v>
      </c>
      <c r="C1849" s="3" t="str">
        <f t="shared" si="239"/>
        <v>marketing</v>
      </c>
      <c r="D1849" s="50" t="s">
        <v>6</v>
      </c>
      <c r="E1849">
        <f t="shared" si="240"/>
        <v>2024</v>
      </c>
      <c r="F1849">
        <f t="shared" si="241"/>
        <v>13</v>
      </c>
      <c r="G1849">
        <f t="shared" si="242"/>
        <v>9</v>
      </c>
      <c r="H1849" s="4" t="str">
        <f t="shared" si="243"/>
        <v>N/A</v>
      </c>
      <c r="I1849" s="4" t="s">
        <v>6</v>
      </c>
      <c r="J1849" s="5">
        <v>99.91</v>
      </c>
    </row>
    <row r="1850" spans="1:10" ht="13.2" x14ac:dyDescent="0.25">
      <c r="A1850" s="3">
        <v>45548</v>
      </c>
      <c r="B1850" s="4" t="s">
        <v>11</v>
      </c>
      <c r="C1850" s="3" t="str">
        <f t="shared" si="239"/>
        <v>net sales</v>
      </c>
      <c r="D1850" s="49">
        <v>9.99</v>
      </c>
      <c r="E1850">
        <f t="shared" si="240"/>
        <v>2024</v>
      </c>
      <c r="F1850">
        <f t="shared" si="241"/>
        <v>13</v>
      </c>
      <c r="G1850">
        <f t="shared" si="242"/>
        <v>9</v>
      </c>
      <c r="H1850" s="4" t="str">
        <f t="shared" si="243"/>
        <v>product 1</v>
      </c>
      <c r="I1850" s="5">
        <v>14</v>
      </c>
      <c r="J1850" s="5">
        <v>139.86000000000001</v>
      </c>
    </row>
    <row r="1851" spans="1:10" ht="13.2" x14ac:dyDescent="0.25">
      <c r="A1851" s="3">
        <v>45548</v>
      </c>
      <c r="B1851" s="4" t="s">
        <v>12</v>
      </c>
      <c r="C1851" s="3" t="str">
        <f t="shared" si="239"/>
        <v>net sales</v>
      </c>
      <c r="D1851" s="49">
        <v>24.99</v>
      </c>
      <c r="E1851">
        <f t="shared" si="240"/>
        <v>2024</v>
      </c>
      <c r="F1851">
        <f t="shared" si="241"/>
        <v>13</v>
      </c>
      <c r="G1851">
        <f t="shared" si="242"/>
        <v>9</v>
      </c>
      <c r="H1851" s="4" t="str">
        <f t="shared" si="243"/>
        <v>product 2</v>
      </c>
      <c r="I1851" s="5">
        <v>2</v>
      </c>
      <c r="J1851" s="5">
        <v>49.98</v>
      </c>
    </row>
    <row r="1852" spans="1:10" ht="13.2" x14ac:dyDescent="0.25">
      <c r="A1852" s="3">
        <v>45548</v>
      </c>
      <c r="B1852" s="4" t="s">
        <v>13</v>
      </c>
      <c r="C1852" s="3" t="str">
        <f t="shared" si="239"/>
        <v>net sales</v>
      </c>
      <c r="D1852" s="49">
        <v>12.49</v>
      </c>
      <c r="E1852">
        <f t="shared" si="240"/>
        <v>2024</v>
      </c>
      <c r="F1852">
        <f t="shared" si="241"/>
        <v>13</v>
      </c>
      <c r="G1852">
        <f t="shared" si="242"/>
        <v>9</v>
      </c>
      <c r="H1852" s="4" t="str">
        <f t="shared" si="243"/>
        <v>product 3</v>
      </c>
      <c r="I1852" s="5">
        <v>165</v>
      </c>
      <c r="J1852" s="5">
        <v>2060.85</v>
      </c>
    </row>
    <row r="1853" spans="1:10" ht="13.2" x14ac:dyDescent="0.25">
      <c r="A1853" s="3">
        <v>45548</v>
      </c>
      <c r="B1853" s="4" t="s">
        <v>15</v>
      </c>
      <c r="C1853" s="3" t="str">
        <f t="shared" si="239"/>
        <v>payroll</v>
      </c>
      <c r="D1853" s="50" t="s">
        <v>6</v>
      </c>
      <c r="E1853">
        <f t="shared" si="240"/>
        <v>2024</v>
      </c>
      <c r="F1853">
        <f t="shared" si="241"/>
        <v>13</v>
      </c>
      <c r="G1853">
        <f t="shared" si="242"/>
        <v>9</v>
      </c>
      <c r="H1853" s="4" t="str">
        <f t="shared" si="243"/>
        <v>N/A</v>
      </c>
      <c r="I1853" s="4" t="s">
        <v>6</v>
      </c>
      <c r="J1853" s="5">
        <v>1200</v>
      </c>
    </row>
    <row r="1854" spans="1:10" ht="13.2" x14ac:dyDescent="0.25">
      <c r="A1854" s="3">
        <v>45549</v>
      </c>
      <c r="B1854" s="4" t="s">
        <v>7</v>
      </c>
      <c r="C1854" s="3" t="str">
        <f t="shared" si="239"/>
        <v>cogs</v>
      </c>
      <c r="D1854" s="49">
        <v>5.99</v>
      </c>
      <c r="E1854">
        <f t="shared" si="240"/>
        <v>2024</v>
      </c>
      <c r="F1854">
        <f t="shared" si="241"/>
        <v>14</v>
      </c>
      <c r="G1854">
        <f t="shared" si="242"/>
        <v>9</v>
      </c>
      <c r="H1854" s="4" t="str">
        <f t="shared" si="243"/>
        <v>product 1</v>
      </c>
      <c r="I1854" s="5">
        <v>40</v>
      </c>
      <c r="J1854" s="5">
        <v>239.60000000000002</v>
      </c>
    </row>
    <row r="1855" spans="1:10" ht="13.2" x14ac:dyDescent="0.25">
      <c r="A1855" s="3">
        <v>45549</v>
      </c>
      <c r="B1855" s="4" t="s">
        <v>8</v>
      </c>
      <c r="C1855" s="3" t="str">
        <f t="shared" si="239"/>
        <v>cogs</v>
      </c>
      <c r="D1855" s="49">
        <v>16.989999999999998</v>
      </c>
      <c r="E1855">
        <f t="shared" si="240"/>
        <v>2024</v>
      </c>
      <c r="F1855">
        <f t="shared" si="241"/>
        <v>14</v>
      </c>
      <c r="G1855">
        <f t="shared" si="242"/>
        <v>9</v>
      </c>
      <c r="H1855" s="4" t="str">
        <f t="shared" si="243"/>
        <v>product 2</v>
      </c>
      <c r="I1855" s="5">
        <v>6</v>
      </c>
      <c r="J1855" s="5">
        <v>101.94</v>
      </c>
    </row>
    <row r="1856" spans="1:10" ht="13.2" x14ac:dyDescent="0.25">
      <c r="A1856" s="3">
        <v>45549</v>
      </c>
      <c r="B1856" s="4" t="s">
        <v>9</v>
      </c>
      <c r="C1856" s="3" t="str">
        <f t="shared" si="239"/>
        <v>cogs</v>
      </c>
      <c r="D1856" s="49">
        <v>8.49</v>
      </c>
      <c r="E1856">
        <f t="shared" si="240"/>
        <v>2024</v>
      </c>
      <c r="F1856">
        <f t="shared" si="241"/>
        <v>14</v>
      </c>
      <c r="G1856">
        <f t="shared" si="242"/>
        <v>9</v>
      </c>
      <c r="H1856" s="4" t="str">
        <f t="shared" si="243"/>
        <v>product 3</v>
      </c>
      <c r="I1856" s="5">
        <v>134</v>
      </c>
      <c r="J1856" s="5">
        <v>1137.6600000000001</v>
      </c>
    </row>
    <row r="1857" spans="1:10" ht="13.2" x14ac:dyDescent="0.25">
      <c r="A1857" s="3">
        <v>45549</v>
      </c>
      <c r="B1857" s="4" t="s">
        <v>10</v>
      </c>
      <c r="C1857" s="3" t="str">
        <f t="shared" si="239"/>
        <v>marketing</v>
      </c>
      <c r="D1857" s="50" t="s">
        <v>6</v>
      </c>
      <c r="E1857">
        <f t="shared" si="240"/>
        <v>2024</v>
      </c>
      <c r="F1857">
        <f t="shared" si="241"/>
        <v>14</v>
      </c>
      <c r="G1857">
        <f t="shared" si="242"/>
        <v>9</v>
      </c>
      <c r="H1857" s="4" t="str">
        <f t="shared" si="243"/>
        <v>N/A</v>
      </c>
      <c r="I1857" s="4" t="s">
        <v>6</v>
      </c>
      <c r="J1857" s="5">
        <v>100.04</v>
      </c>
    </row>
    <row r="1858" spans="1:10" ht="13.2" x14ac:dyDescent="0.25">
      <c r="A1858" s="3">
        <v>45549</v>
      </c>
      <c r="B1858" s="4" t="s">
        <v>11</v>
      </c>
      <c r="C1858" s="3" t="str">
        <f t="shared" ref="C1858:C1921" si="244">IFERROR(LEFT(B1858, FIND(":", B1858) -1),B1858)</f>
        <v>net sales</v>
      </c>
      <c r="D1858" s="49">
        <v>9.99</v>
      </c>
      <c r="E1858">
        <f t="shared" ref="E1858:E1921" si="245">YEAR(A1858)</f>
        <v>2024</v>
      </c>
      <c r="F1858">
        <f t="shared" ref="F1858:F1921" si="246">DAY(A1858)</f>
        <v>14</v>
      </c>
      <c r="G1858">
        <f t="shared" ref="G1858:G1921" si="247">MONTH(A1858)</f>
        <v>9</v>
      </c>
      <c r="H1858" s="4" t="str">
        <f t="shared" si="243"/>
        <v>product 1</v>
      </c>
      <c r="I1858" s="5">
        <v>40</v>
      </c>
      <c r="J1858" s="5">
        <v>399.6</v>
      </c>
    </row>
    <row r="1859" spans="1:10" ht="13.2" x14ac:dyDescent="0.25">
      <c r="A1859" s="3">
        <v>45549</v>
      </c>
      <c r="B1859" s="4" t="s">
        <v>12</v>
      </c>
      <c r="C1859" s="3" t="str">
        <f t="shared" si="244"/>
        <v>net sales</v>
      </c>
      <c r="D1859" s="49">
        <v>24.99</v>
      </c>
      <c r="E1859">
        <f t="shared" si="245"/>
        <v>2024</v>
      </c>
      <c r="F1859">
        <f t="shared" si="246"/>
        <v>14</v>
      </c>
      <c r="G1859">
        <f t="shared" si="247"/>
        <v>9</v>
      </c>
      <c r="H1859" s="4" t="str">
        <f t="shared" ref="H1859:H1922" si="248">IFERROR(RIGHT(B1859, LEN(B1859) - FIND(":", B1859)),"N/A")</f>
        <v>product 2</v>
      </c>
      <c r="I1859" s="5">
        <v>6</v>
      </c>
      <c r="J1859" s="5">
        <v>149.94</v>
      </c>
    </row>
    <row r="1860" spans="1:10" ht="13.2" x14ac:dyDescent="0.25">
      <c r="A1860" s="3">
        <v>45549</v>
      </c>
      <c r="B1860" s="4" t="s">
        <v>13</v>
      </c>
      <c r="C1860" s="3" t="str">
        <f t="shared" si="244"/>
        <v>net sales</v>
      </c>
      <c r="D1860" s="49">
        <v>12.49</v>
      </c>
      <c r="E1860">
        <f t="shared" si="245"/>
        <v>2024</v>
      </c>
      <c r="F1860">
        <f t="shared" si="246"/>
        <v>14</v>
      </c>
      <c r="G1860">
        <f t="shared" si="247"/>
        <v>9</v>
      </c>
      <c r="H1860" s="4" t="str">
        <f t="shared" si="248"/>
        <v>product 3</v>
      </c>
      <c r="I1860" s="5">
        <v>134</v>
      </c>
      <c r="J1860" s="5">
        <v>1673.66</v>
      </c>
    </row>
    <row r="1861" spans="1:10" ht="13.2" x14ac:dyDescent="0.25">
      <c r="A1861" s="3">
        <v>45550</v>
      </c>
      <c r="B1861" s="4" t="s">
        <v>7</v>
      </c>
      <c r="C1861" s="3" t="str">
        <f t="shared" si="244"/>
        <v>cogs</v>
      </c>
      <c r="D1861" s="49">
        <v>5.99</v>
      </c>
      <c r="E1861">
        <f t="shared" si="245"/>
        <v>2024</v>
      </c>
      <c r="F1861">
        <f t="shared" si="246"/>
        <v>15</v>
      </c>
      <c r="G1861">
        <f t="shared" si="247"/>
        <v>9</v>
      </c>
      <c r="H1861" s="4" t="str">
        <f t="shared" si="248"/>
        <v>product 1</v>
      </c>
      <c r="I1861" s="5">
        <v>26</v>
      </c>
      <c r="J1861" s="5">
        <v>155.74</v>
      </c>
    </row>
    <row r="1862" spans="1:10" ht="13.2" x14ac:dyDescent="0.25">
      <c r="A1862" s="3">
        <v>45550</v>
      </c>
      <c r="B1862" s="4" t="s">
        <v>8</v>
      </c>
      <c r="C1862" s="3" t="str">
        <f t="shared" si="244"/>
        <v>cogs</v>
      </c>
      <c r="D1862" s="49">
        <v>16.989999999999998</v>
      </c>
      <c r="E1862">
        <f t="shared" si="245"/>
        <v>2024</v>
      </c>
      <c r="F1862">
        <f t="shared" si="246"/>
        <v>15</v>
      </c>
      <c r="G1862">
        <f t="shared" si="247"/>
        <v>9</v>
      </c>
      <c r="H1862" s="4" t="str">
        <f t="shared" si="248"/>
        <v>product 2</v>
      </c>
      <c r="I1862" s="5">
        <v>2</v>
      </c>
      <c r="J1862" s="5">
        <v>33.979999999999997</v>
      </c>
    </row>
    <row r="1863" spans="1:10" ht="13.2" x14ac:dyDescent="0.25">
      <c r="A1863" s="3">
        <v>45550</v>
      </c>
      <c r="B1863" s="4" t="s">
        <v>9</v>
      </c>
      <c r="C1863" s="3" t="str">
        <f t="shared" si="244"/>
        <v>cogs</v>
      </c>
      <c r="D1863" s="49">
        <v>8.49</v>
      </c>
      <c r="E1863">
        <f t="shared" si="245"/>
        <v>2024</v>
      </c>
      <c r="F1863">
        <f t="shared" si="246"/>
        <v>15</v>
      </c>
      <c r="G1863">
        <f t="shared" si="247"/>
        <v>9</v>
      </c>
      <c r="H1863" s="4" t="str">
        <f t="shared" si="248"/>
        <v>product 3</v>
      </c>
      <c r="I1863" s="5">
        <v>33</v>
      </c>
      <c r="J1863" s="5">
        <v>280.17</v>
      </c>
    </row>
    <row r="1864" spans="1:10" ht="13.2" x14ac:dyDescent="0.25">
      <c r="A1864" s="3">
        <v>45550</v>
      </c>
      <c r="B1864" s="4" t="s">
        <v>16</v>
      </c>
      <c r="C1864" s="3" t="str">
        <f t="shared" si="244"/>
        <v>interest</v>
      </c>
      <c r="D1864" s="50" t="s">
        <v>6</v>
      </c>
      <c r="E1864">
        <f t="shared" si="245"/>
        <v>2024</v>
      </c>
      <c r="F1864">
        <f t="shared" si="246"/>
        <v>15</v>
      </c>
      <c r="G1864">
        <f t="shared" si="247"/>
        <v>9</v>
      </c>
      <c r="H1864" s="4" t="str">
        <f t="shared" si="248"/>
        <v>N/A</v>
      </c>
      <c r="I1864" s="4" t="s">
        <v>6</v>
      </c>
      <c r="J1864" s="5">
        <v>1280.1600000000001</v>
      </c>
    </row>
    <row r="1865" spans="1:10" ht="13.2" x14ac:dyDescent="0.25">
      <c r="A1865" s="3">
        <v>45550</v>
      </c>
      <c r="B1865" s="4" t="s">
        <v>10</v>
      </c>
      <c r="C1865" s="3" t="str">
        <f t="shared" si="244"/>
        <v>marketing</v>
      </c>
      <c r="D1865" s="50" t="s">
        <v>6</v>
      </c>
      <c r="E1865">
        <f t="shared" si="245"/>
        <v>2024</v>
      </c>
      <c r="F1865">
        <f t="shared" si="246"/>
        <v>15</v>
      </c>
      <c r="G1865">
        <f t="shared" si="247"/>
        <v>9</v>
      </c>
      <c r="H1865" s="4" t="str">
        <f t="shared" si="248"/>
        <v>N/A</v>
      </c>
      <c r="I1865" s="4" t="s">
        <v>6</v>
      </c>
      <c r="J1865" s="5">
        <v>99.92</v>
      </c>
    </row>
    <row r="1866" spans="1:10" ht="13.2" x14ac:dyDescent="0.25">
      <c r="A1866" s="3">
        <v>45550</v>
      </c>
      <c r="B1866" s="4" t="s">
        <v>11</v>
      </c>
      <c r="C1866" s="3" t="str">
        <f t="shared" si="244"/>
        <v>net sales</v>
      </c>
      <c r="D1866" s="49">
        <v>9.99</v>
      </c>
      <c r="E1866">
        <f t="shared" si="245"/>
        <v>2024</v>
      </c>
      <c r="F1866">
        <f t="shared" si="246"/>
        <v>15</v>
      </c>
      <c r="G1866">
        <f t="shared" si="247"/>
        <v>9</v>
      </c>
      <c r="H1866" s="4" t="str">
        <f t="shared" si="248"/>
        <v>product 1</v>
      </c>
      <c r="I1866" s="5">
        <v>26</v>
      </c>
      <c r="J1866" s="5">
        <v>259.74</v>
      </c>
    </row>
    <row r="1867" spans="1:10" ht="13.2" x14ac:dyDescent="0.25">
      <c r="A1867" s="3">
        <v>45550</v>
      </c>
      <c r="B1867" s="4" t="s">
        <v>12</v>
      </c>
      <c r="C1867" s="3" t="str">
        <f t="shared" si="244"/>
        <v>net sales</v>
      </c>
      <c r="D1867" s="49">
        <v>24.99</v>
      </c>
      <c r="E1867">
        <f t="shared" si="245"/>
        <v>2024</v>
      </c>
      <c r="F1867">
        <f t="shared" si="246"/>
        <v>15</v>
      </c>
      <c r="G1867">
        <f t="shared" si="247"/>
        <v>9</v>
      </c>
      <c r="H1867" s="4" t="str">
        <f t="shared" si="248"/>
        <v>product 2</v>
      </c>
      <c r="I1867" s="5">
        <v>2</v>
      </c>
      <c r="J1867" s="5">
        <v>49.98</v>
      </c>
    </row>
    <row r="1868" spans="1:10" ht="13.2" x14ac:dyDescent="0.25">
      <c r="A1868" s="3">
        <v>45550</v>
      </c>
      <c r="B1868" s="4" t="s">
        <v>13</v>
      </c>
      <c r="C1868" s="3" t="str">
        <f t="shared" si="244"/>
        <v>net sales</v>
      </c>
      <c r="D1868" s="49">
        <v>12.49</v>
      </c>
      <c r="E1868">
        <f t="shared" si="245"/>
        <v>2024</v>
      </c>
      <c r="F1868">
        <f t="shared" si="246"/>
        <v>15</v>
      </c>
      <c r="G1868">
        <f t="shared" si="247"/>
        <v>9</v>
      </c>
      <c r="H1868" s="4" t="str">
        <f t="shared" si="248"/>
        <v>product 3</v>
      </c>
      <c r="I1868" s="5">
        <v>33</v>
      </c>
      <c r="J1868" s="5">
        <v>412.17</v>
      </c>
    </row>
    <row r="1869" spans="1:10" ht="13.2" x14ac:dyDescent="0.25">
      <c r="A1869" s="3">
        <v>45550</v>
      </c>
      <c r="B1869" s="4" t="s">
        <v>14</v>
      </c>
      <c r="C1869" s="3" t="str">
        <f t="shared" si="244"/>
        <v>overhead</v>
      </c>
      <c r="D1869" s="50" t="s">
        <v>6</v>
      </c>
      <c r="E1869">
        <f t="shared" si="245"/>
        <v>2024</v>
      </c>
      <c r="F1869">
        <f t="shared" si="246"/>
        <v>15</v>
      </c>
      <c r="G1869">
        <f t="shared" si="247"/>
        <v>9</v>
      </c>
      <c r="H1869" s="4" t="str">
        <f t="shared" si="248"/>
        <v>N/A</v>
      </c>
      <c r="I1869" s="4" t="s">
        <v>6</v>
      </c>
      <c r="J1869" s="5">
        <v>320.04000000000002</v>
      </c>
    </row>
    <row r="1870" spans="1:10" ht="13.2" x14ac:dyDescent="0.25">
      <c r="A1870" s="3">
        <v>45551</v>
      </c>
      <c r="B1870" s="4" t="s">
        <v>7</v>
      </c>
      <c r="C1870" s="3" t="str">
        <f t="shared" si="244"/>
        <v>cogs</v>
      </c>
      <c r="D1870" s="49">
        <v>5.99</v>
      </c>
      <c r="E1870">
        <f t="shared" si="245"/>
        <v>2024</v>
      </c>
      <c r="F1870">
        <f t="shared" si="246"/>
        <v>16</v>
      </c>
      <c r="G1870">
        <f t="shared" si="247"/>
        <v>9</v>
      </c>
      <c r="H1870" s="4" t="str">
        <f t="shared" si="248"/>
        <v>product 1</v>
      </c>
      <c r="I1870" s="5">
        <v>74</v>
      </c>
      <c r="J1870" s="5">
        <v>443.26</v>
      </c>
    </row>
    <row r="1871" spans="1:10" ht="13.2" x14ac:dyDescent="0.25">
      <c r="A1871" s="3">
        <v>45551</v>
      </c>
      <c r="B1871" s="4" t="s">
        <v>8</v>
      </c>
      <c r="C1871" s="3" t="str">
        <f t="shared" si="244"/>
        <v>cogs</v>
      </c>
      <c r="D1871" s="49">
        <v>16.989999999999998</v>
      </c>
      <c r="E1871">
        <f t="shared" si="245"/>
        <v>2024</v>
      </c>
      <c r="F1871">
        <f t="shared" si="246"/>
        <v>16</v>
      </c>
      <c r="G1871">
        <f t="shared" si="247"/>
        <v>9</v>
      </c>
      <c r="H1871" s="4" t="str">
        <f t="shared" si="248"/>
        <v>product 2</v>
      </c>
      <c r="I1871" s="5">
        <v>9</v>
      </c>
      <c r="J1871" s="5">
        <v>152.91</v>
      </c>
    </row>
    <row r="1872" spans="1:10" ht="13.2" x14ac:dyDescent="0.25">
      <c r="A1872" s="3">
        <v>45551</v>
      </c>
      <c r="B1872" s="4" t="s">
        <v>9</v>
      </c>
      <c r="C1872" s="3" t="str">
        <f t="shared" si="244"/>
        <v>cogs</v>
      </c>
      <c r="D1872" s="49">
        <v>8.49</v>
      </c>
      <c r="E1872">
        <f t="shared" si="245"/>
        <v>2024</v>
      </c>
      <c r="F1872">
        <f t="shared" si="246"/>
        <v>16</v>
      </c>
      <c r="G1872">
        <f t="shared" si="247"/>
        <v>9</v>
      </c>
      <c r="H1872" s="4" t="str">
        <f t="shared" si="248"/>
        <v>product 3</v>
      </c>
      <c r="I1872" s="5">
        <v>47</v>
      </c>
      <c r="J1872" s="5">
        <v>399.03000000000003</v>
      </c>
    </row>
    <row r="1873" spans="1:10" ht="13.2" x14ac:dyDescent="0.25">
      <c r="A1873" s="3">
        <v>45551</v>
      </c>
      <c r="B1873" s="4" t="s">
        <v>10</v>
      </c>
      <c r="C1873" s="3" t="str">
        <f t="shared" si="244"/>
        <v>marketing</v>
      </c>
      <c r="D1873" s="50" t="s">
        <v>6</v>
      </c>
      <c r="E1873">
        <f t="shared" si="245"/>
        <v>2024</v>
      </c>
      <c r="F1873">
        <f t="shared" si="246"/>
        <v>16</v>
      </c>
      <c r="G1873">
        <f t="shared" si="247"/>
        <v>9</v>
      </c>
      <c r="H1873" s="4" t="str">
        <f t="shared" si="248"/>
        <v>N/A</v>
      </c>
      <c r="I1873" s="4" t="s">
        <v>6</v>
      </c>
      <c r="J1873" s="5">
        <v>100.03</v>
      </c>
    </row>
    <row r="1874" spans="1:10" ht="13.2" x14ac:dyDescent="0.25">
      <c r="A1874" s="3">
        <v>45551</v>
      </c>
      <c r="B1874" s="4" t="s">
        <v>11</v>
      </c>
      <c r="C1874" s="3" t="str">
        <f t="shared" si="244"/>
        <v>net sales</v>
      </c>
      <c r="D1874" s="49">
        <v>9.99</v>
      </c>
      <c r="E1874">
        <f t="shared" si="245"/>
        <v>2024</v>
      </c>
      <c r="F1874">
        <f t="shared" si="246"/>
        <v>16</v>
      </c>
      <c r="G1874">
        <f t="shared" si="247"/>
        <v>9</v>
      </c>
      <c r="H1874" s="4" t="str">
        <f t="shared" si="248"/>
        <v>product 1</v>
      </c>
      <c r="I1874" s="5">
        <v>74</v>
      </c>
      <c r="J1874" s="5">
        <v>739.26</v>
      </c>
    </row>
    <row r="1875" spans="1:10" ht="13.2" x14ac:dyDescent="0.25">
      <c r="A1875" s="3">
        <v>45551</v>
      </c>
      <c r="B1875" s="4" t="s">
        <v>12</v>
      </c>
      <c r="C1875" s="3" t="str">
        <f t="shared" si="244"/>
        <v>net sales</v>
      </c>
      <c r="D1875" s="49">
        <v>24.99</v>
      </c>
      <c r="E1875">
        <f t="shared" si="245"/>
        <v>2024</v>
      </c>
      <c r="F1875">
        <f t="shared" si="246"/>
        <v>16</v>
      </c>
      <c r="G1875">
        <f t="shared" si="247"/>
        <v>9</v>
      </c>
      <c r="H1875" s="4" t="str">
        <f t="shared" si="248"/>
        <v>product 2</v>
      </c>
      <c r="I1875" s="5">
        <v>9</v>
      </c>
      <c r="J1875" s="5">
        <v>224.91</v>
      </c>
    </row>
    <row r="1876" spans="1:10" ht="13.2" x14ac:dyDescent="0.25">
      <c r="A1876" s="3">
        <v>45551</v>
      </c>
      <c r="B1876" s="4" t="s">
        <v>13</v>
      </c>
      <c r="C1876" s="3" t="str">
        <f t="shared" si="244"/>
        <v>net sales</v>
      </c>
      <c r="D1876" s="49">
        <v>12.49</v>
      </c>
      <c r="E1876">
        <f t="shared" si="245"/>
        <v>2024</v>
      </c>
      <c r="F1876">
        <f t="shared" si="246"/>
        <v>16</v>
      </c>
      <c r="G1876">
        <f t="shared" si="247"/>
        <v>9</v>
      </c>
      <c r="H1876" s="4" t="str">
        <f t="shared" si="248"/>
        <v>product 3</v>
      </c>
      <c r="I1876" s="5">
        <v>47</v>
      </c>
      <c r="J1876" s="5">
        <v>587.03</v>
      </c>
    </row>
    <row r="1877" spans="1:10" ht="13.2" x14ac:dyDescent="0.25">
      <c r="A1877" s="3">
        <v>45552</v>
      </c>
      <c r="B1877" s="4" t="s">
        <v>7</v>
      </c>
      <c r="C1877" s="3" t="str">
        <f t="shared" si="244"/>
        <v>cogs</v>
      </c>
      <c r="D1877" s="49">
        <v>5.99</v>
      </c>
      <c r="E1877">
        <f t="shared" si="245"/>
        <v>2024</v>
      </c>
      <c r="F1877">
        <f t="shared" si="246"/>
        <v>17</v>
      </c>
      <c r="G1877">
        <f t="shared" si="247"/>
        <v>9</v>
      </c>
      <c r="H1877" s="4" t="str">
        <f t="shared" si="248"/>
        <v>product 1</v>
      </c>
      <c r="I1877" s="5">
        <v>16</v>
      </c>
      <c r="J1877" s="5">
        <v>95.84</v>
      </c>
    </row>
    <row r="1878" spans="1:10" ht="13.2" x14ac:dyDescent="0.25">
      <c r="A1878" s="3">
        <v>45552</v>
      </c>
      <c r="B1878" s="4" t="s">
        <v>8</v>
      </c>
      <c r="C1878" s="3" t="str">
        <f t="shared" si="244"/>
        <v>cogs</v>
      </c>
      <c r="D1878" s="49">
        <v>16.989999999999998</v>
      </c>
      <c r="E1878">
        <f t="shared" si="245"/>
        <v>2024</v>
      </c>
      <c r="F1878">
        <f t="shared" si="246"/>
        <v>17</v>
      </c>
      <c r="G1878">
        <f t="shared" si="247"/>
        <v>9</v>
      </c>
      <c r="H1878" s="4" t="str">
        <f t="shared" si="248"/>
        <v>product 2</v>
      </c>
      <c r="I1878" s="5">
        <v>5</v>
      </c>
      <c r="J1878" s="5">
        <v>84.949999999999989</v>
      </c>
    </row>
    <row r="1879" spans="1:10" ht="13.2" x14ac:dyDescent="0.25">
      <c r="A1879" s="3">
        <v>45552</v>
      </c>
      <c r="B1879" s="4" t="s">
        <v>9</v>
      </c>
      <c r="C1879" s="3" t="str">
        <f t="shared" si="244"/>
        <v>cogs</v>
      </c>
      <c r="D1879" s="49">
        <v>8.49</v>
      </c>
      <c r="E1879">
        <f t="shared" si="245"/>
        <v>2024</v>
      </c>
      <c r="F1879">
        <f t="shared" si="246"/>
        <v>17</v>
      </c>
      <c r="G1879">
        <f t="shared" si="247"/>
        <v>9</v>
      </c>
      <c r="H1879" s="4" t="str">
        <f t="shared" si="248"/>
        <v>product 3</v>
      </c>
      <c r="I1879" s="5">
        <v>208</v>
      </c>
      <c r="J1879" s="5">
        <v>1765.92</v>
      </c>
    </row>
    <row r="1880" spans="1:10" ht="13.2" x14ac:dyDescent="0.25">
      <c r="A1880" s="3">
        <v>45552</v>
      </c>
      <c r="B1880" s="4" t="s">
        <v>10</v>
      </c>
      <c r="C1880" s="3" t="str">
        <f t="shared" si="244"/>
        <v>marketing</v>
      </c>
      <c r="D1880" s="50" t="s">
        <v>6</v>
      </c>
      <c r="E1880">
        <f t="shared" si="245"/>
        <v>2024</v>
      </c>
      <c r="F1880">
        <f t="shared" si="246"/>
        <v>17</v>
      </c>
      <c r="G1880">
        <f t="shared" si="247"/>
        <v>9</v>
      </c>
      <c r="H1880" s="4" t="str">
        <f t="shared" si="248"/>
        <v>N/A</v>
      </c>
      <c r="I1880" s="4" t="s">
        <v>6</v>
      </c>
      <c r="J1880" s="5">
        <v>99.94</v>
      </c>
    </row>
    <row r="1881" spans="1:10" ht="13.2" x14ac:dyDescent="0.25">
      <c r="A1881" s="3">
        <v>45552</v>
      </c>
      <c r="B1881" s="4" t="s">
        <v>11</v>
      </c>
      <c r="C1881" s="3" t="str">
        <f t="shared" si="244"/>
        <v>net sales</v>
      </c>
      <c r="D1881" s="49">
        <v>9.99</v>
      </c>
      <c r="E1881">
        <f t="shared" si="245"/>
        <v>2024</v>
      </c>
      <c r="F1881">
        <f t="shared" si="246"/>
        <v>17</v>
      </c>
      <c r="G1881">
        <f t="shared" si="247"/>
        <v>9</v>
      </c>
      <c r="H1881" s="4" t="str">
        <f t="shared" si="248"/>
        <v>product 1</v>
      </c>
      <c r="I1881" s="5">
        <v>16</v>
      </c>
      <c r="J1881" s="5">
        <v>159.84</v>
      </c>
    </row>
    <row r="1882" spans="1:10" ht="13.2" x14ac:dyDescent="0.25">
      <c r="A1882" s="3">
        <v>45552</v>
      </c>
      <c r="B1882" s="4" t="s">
        <v>12</v>
      </c>
      <c r="C1882" s="3" t="str">
        <f t="shared" si="244"/>
        <v>net sales</v>
      </c>
      <c r="D1882" s="49">
        <v>24.99</v>
      </c>
      <c r="E1882">
        <f t="shared" si="245"/>
        <v>2024</v>
      </c>
      <c r="F1882">
        <f t="shared" si="246"/>
        <v>17</v>
      </c>
      <c r="G1882">
        <f t="shared" si="247"/>
        <v>9</v>
      </c>
      <c r="H1882" s="4" t="str">
        <f t="shared" si="248"/>
        <v>product 2</v>
      </c>
      <c r="I1882" s="5">
        <v>5</v>
      </c>
      <c r="J1882" s="5">
        <v>124.94999999999999</v>
      </c>
    </row>
    <row r="1883" spans="1:10" ht="13.2" x14ac:dyDescent="0.25">
      <c r="A1883" s="3">
        <v>45552</v>
      </c>
      <c r="B1883" s="4" t="s">
        <v>13</v>
      </c>
      <c r="C1883" s="3" t="str">
        <f t="shared" si="244"/>
        <v>net sales</v>
      </c>
      <c r="D1883" s="49">
        <v>12.49</v>
      </c>
      <c r="E1883">
        <f t="shared" si="245"/>
        <v>2024</v>
      </c>
      <c r="F1883">
        <f t="shared" si="246"/>
        <v>17</v>
      </c>
      <c r="G1883">
        <f t="shared" si="247"/>
        <v>9</v>
      </c>
      <c r="H1883" s="4" t="str">
        <f t="shared" si="248"/>
        <v>product 3</v>
      </c>
      <c r="I1883" s="5">
        <v>208</v>
      </c>
      <c r="J1883" s="5">
        <v>2597.92</v>
      </c>
    </row>
    <row r="1884" spans="1:10" ht="13.2" x14ac:dyDescent="0.25">
      <c r="A1884" s="3">
        <v>45553</v>
      </c>
      <c r="B1884" s="4" t="s">
        <v>7</v>
      </c>
      <c r="C1884" s="3" t="str">
        <f t="shared" si="244"/>
        <v>cogs</v>
      </c>
      <c r="D1884" s="49">
        <v>5.99</v>
      </c>
      <c r="E1884">
        <f t="shared" si="245"/>
        <v>2024</v>
      </c>
      <c r="F1884">
        <f t="shared" si="246"/>
        <v>18</v>
      </c>
      <c r="G1884">
        <f t="shared" si="247"/>
        <v>9</v>
      </c>
      <c r="H1884" s="4" t="str">
        <f t="shared" si="248"/>
        <v>product 1</v>
      </c>
      <c r="I1884" s="5">
        <v>5</v>
      </c>
      <c r="J1884" s="5">
        <v>29.950000000000003</v>
      </c>
    </row>
    <row r="1885" spans="1:10" ht="13.2" x14ac:dyDescent="0.25">
      <c r="A1885" s="3">
        <v>45553</v>
      </c>
      <c r="B1885" s="4" t="s">
        <v>8</v>
      </c>
      <c r="C1885" s="3" t="str">
        <f t="shared" si="244"/>
        <v>cogs</v>
      </c>
      <c r="D1885" s="49">
        <v>16.989999999999998</v>
      </c>
      <c r="E1885">
        <f t="shared" si="245"/>
        <v>2024</v>
      </c>
      <c r="F1885">
        <f t="shared" si="246"/>
        <v>18</v>
      </c>
      <c r="G1885">
        <f t="shared" si="247"/>
        <v>9</v>
      </c>
      <c r="H1885" s="4" t="str">
        <f t="shared" si="248"/>
        <v>product 2</v>
      </c>
      <c r="I1885" s="5">
        <v>2</v>
      </c>
      <c r="J1885" s="5">
        <v>33.979999999999997</v>
      </c>
    </row>
    <row r="1886" spans="1:10" ht="13.2" x14ac:dyDescent="0.25">
      <c r="A1886" s="3">
        <v>45553</v>
      </c>
      <c r="B1886" s="4" t="s">
        <v>9</v>
      </c>
      <c r="C1886" s="3" t="str">
        <f t="shared" si="244"/>
        <v>cogs</v>
      </c>
      <c r="D1886" s="49">
        <v>8.49</v>
      </c>
      <c r="E1886">
        <f t="shared" si="245"/>
        <v>2024</v>
      </c>
      <c r="F1886">
        <f t="shared" si="246"/>
        <v>18</v>
      </c>
      <c r="G1886">
        <f t="shared" si="247"/>
        <v>9</v>
      </c>
      <c r="H1886" s="4" t="str">
        <f t="shared" si="248"/>
        <v>product 3</v>
      </c>
      <c r="I1886" s="5">
        <v>193</v>
      </c>
      <c r="J1886" s="5">
        <v>1638.57</v>
      </c>
    </row>
    <row r="1887" spans="1:10" ht="13.2" x14ac:dyDescent="0.25">
      <c r="A1887" s="3">
        <v>45553</v>
      </c>
      <c r="B1887" s="4" t="s">
        <v>10</v>
      </c>
      <c r="C1887" s="3" t="str">
        <f t="shared" si="244"/>
        <v>marketing</v>
      </c>
      <c r="D1887" s="50" t="s">
        <v>6</v>
      </c>
      <c r="E1887">
        <f t="shared" si="245"/>
        <v>2024</v>
      </c>
      <c r="F1887">
        <f t="shared" si="246"/>
        <v>18</v>
      </c>
      <c r="G1887">
        <f t="shared" si="247"/>
        <v>9</v>
      </c>
      <c r="H1887" s="4" t="str">
        <f t="shared" si="248"/>
        <v>N/A</v>
      </c>
      <c r="I1887" s="4" t="s">
        <v>6</v>
      </c>
      <c r="J1887" s="5">
        <v>99.95</v>
      </c>
    </row>
    <row r="1888" spans="1:10" ht="13.2" x14ac:dyDescent="0.25">
      <c r="A1888" s="3">
        <v>45553</v>
      </c>
      <c r="B1888" s="4" t="s">
        <v>11</v>
      </c>
      <c r="C1888" s="3" t="str">
        <f t="shared" si="244"/>
        <v>net sales</v>
      </c>
      <c r="D1888" s="49">
        <v>9.99</v>
      </c>
      <c r="E1888">
        <f t="shared" si="245"/>
        <v>2024</v>
      </c>
      <c r="F1888">
        <f t="shared" si="246"/>
        <v>18</v>
      </c>
      <c r="G1888">
        <f t="shared" si="247"/>
        <v>9</v>
      </c>
      <c r="H1888" s="4" t="str">
        <f t="shared" si="248"/>
        <v>product 1</v>
      </c>
      <c r="I1888" s="5">
        <v>5</v>
      </c>
      <c r="J1888" s="5">
        <v>49.95</v>
      </c>
    </row>
    <row r="1889" spans="1:10" ht="13.2" x14ac:dyDescent="0.25">
      <c r="A1889" s="3">
        <v>45553</v>
      </c>
      <c r="B1889" s="4" t="s">
        <v>12</v>
      </c>
      <c r="C1889" s="3" t="str">
        <f t="shared" si="244"/>
        <v>net sales</v>
      </c>
      <c r="D1889" s="49">
        <v>24.99</v>
      </c>
      <c r="E1889">
        <f t="shared" si="245"/>
        <v>2024</v>
      </c>
      <c r="F1889">
        <f t="shared" si="246"/>
        <v>18</v>
      </c>
      <c r="G1889">
        <f t="shared" si="247"/>
        <v>9</v>
      </c>
      <c r="H1889" s="4" t="str">
        <f t="shared" si="248"/>
        <v>product 2</v>
      </c>
      <c r="I1889" s="5">
        <v>2</v>
      </c>
      <c r="J1889" s="5">
        <v>49.98</v>
      </c>
    </row>
    <row r="1890" spans="1:10" ht="13.2" x14ac:dyDescent="0.25">
      <c r="A1890" s="3">
        <v>45553</v>
      </c>
      <c r="B1890" s="4" t="s">
        <v>13</v>
      </c>
      <c r="C1890" s="3" t="str">
        <f t="shared" si="244"/>
        <v>net sales</v>
      </c>
      <c r="D1890" s="49">
        <v>12.49</v>
      </c>
      <c r="E1890">
        <f t="shared" si="245"/>
        <v>2024</v>
      </c>
      <c r="F1890">
        <f t="shared" si="246"/>
        <v>18</v>
      </c>
      <c r="G1890">
        <f t="shared" si="247"/>
        <v>9</v>
      </c>
      <c r="H1890" s="4" t="str">
        <f t="shared" si="248"/>
        <v>product 3</v>
      </c>
      <c r="I1890" s="5">
        <v>193</v>
      </c>
      <c r="J1890" s="5">
        <v>2410.5700000000002</v>
      </c>
    </row>
    <row r="1891" spans="1:10" ht="13.2" x14ac:dyDescent="0.25">
      <c r="A1891" s="3">
        <v>45554</v>
      </c>
      <c r="B1891" s="4" t="s">
        <v>7</v>
      </c>
      <c r="C1891" s="3" t="str">
        <f t="shared" si="244"/>
        <v>cogs</v>
      </c>
      <c r="D1891" s="49">
        <v>5.99</v>
      </c>
      <c r="E1891">
        <f t="shared" si="245"/>
        <v>2024</v>
      </c>
      <c r="F1891">
        <f t="shared" si="246"/>
        <v>19</v>
      </c>
      <c r="G1891">
        <f t="shared" si="247"/>
        <v>9</v>
      </c>
      <c r="H1891" s="4" t="str">
        <f t="shared" si="248"/>
        <v>product 1</v>
      </c>
      <c r="I1891" s="5">
        <v>7</v>
      </c>
      <c r="J1891" s="5">
        <v>41.93</v>
      </c>
    </row>
    <row r="1892" spans="1:10" ht="13.2" x14ac:dyDescent="0.25">
      <c r="A1892" s="3">
        <v>45554</v>
      </c>
      <c r="B1892" s="4" t="s">
        <v>8</v>
      </c>
      <c r="C1892" s="3" t="str">
        <f t="shared" si="244"/>
        <v>cogs</v>
      </c>
      <c r="D1892" s="49">
        <v>16.989999999999998</v>
      </c>
      <c r="E1892">
        <f t="shared" si="245"/>
        <v>2024</v>
      </c>
      <c r="F1892">
        <f t="shared" si="246"/>
        <v>19</v>
      </c>
      <c r="G1892">
        <f t="shared" si="247"/>
        <v>9</v>
      </c>
      <c r="H1892" s="4" t="str">
        <f t="shared" si="248"/>
        <v>product 2</v>
      </c>
      <c r="I1892" s="5">
        <v>6</v>
      </c>
      <c r="J1892" s="5">
        <v>101.94</v>
      </c>
    </row>
    <row r="1893" spans="1:10" ht="13.2" x14ac:dyDescent="0.25">
      <c r="A1893" s="3">
        <v>45554</v>
      </c>
      <c r="B1893" s="4" t="s">
        <v>9</v>
      </c>
      <c r="C1893" s="3" t="str">
        <f t="shared" si="244"/>
        <v>cogs</v>
      </c>
      <c r="D1893" s="49">
        <v>8.49</v>
      </c>
      <c r="E1893">
        <f t="shared" si="245"/>
        <v>2024</v>
      </c>
      <c r="F1893">
        <f t="shared" si="246"/>
        <v>19</v>
      </c>
      <c r="G1893">
        <f t="shared" si="247"/>
        <v>9</v>
      </c>
      <c r="H1893" s="4" t="str">
        <f t="shared" si="248"/>
        <v>product 3</v>
      </c>
      <c r="I1893" s="5">
        <v>219</v>
      </c>
      <c r="J1893" s="5">
        <v>1859.31</v>
      </c>
    </row>
    <row r="1894" spans="1:10" ht="13.2" x14ac:dyDescent="0.25">
      <c r="A1894" s="3">
        <v>45554</v>
      </c>
      <c r="B1894" s="4" t="s">
        <v>10</v>
      </c>
      <c r="C1894" s="3" t="str">
        <f t="shared" si="244"/>
        <v>marketing</v>
      </c>
      <c r="D1894" s="50" t="s">
        <v>6</v>
      </c>
      <c r="E1894">
        <f t="shared" si="245"/>
        <v>2024</v>
      </c>
      <c r="F1894">
        <f t="shared" si="246"/>
        <v>19</v>
      </c>
      <c r="G1894">
        <f t="shared" si="247"/>
        <v>9</v>
      </c>
      <c r="H1894" s="4" t="str">
        <f t="shared" si="248"/>
        <v>N/A</v>
      </c>
      <c r="I1894" s="4" t="s">
        <v>6</v>
      </c>
      <c r="J1894" s="5">
        <v>100.03</v>
      </c>
    </row>
    <row r="1895" spans="1:10" ht="13.2" x14ac:dyDescent="0.25">
      <c r="A1895" s="3">
        <v>45554</v>
      </c>
      <c r="B1895" s="4" t="s">
        <v>11</v>
      </c>
      <c r="C1895" s="3" t="str">
        <f t="shared" si="244"/>
        <v>net sales</v>
      </c>
      <c r="D1895" s="49">
        <v>9.99</v>
      </c>
      <c r="E1895">
        <f t="shared" si="245"/>
        <v>2024</v>
      </c>
      <c r="F1895">
        <f t="shared" si="246"/>
        <v>19</v>
      </c>
      <c r="G1895">
        <f t="shared" si="247"/>
        <v>9</v>
      </c>
      <c r="H1895" s="4" t="str">
        <f t="shared" si="248"/>
        <v>product 1</v>
      </c>
      <c r="I1895" s="5">
        <v>7</v>
      </c>
      <c r="J1895" s="5">
        <v>69.930000000000007</v>
      </c>
    </row>
    <row r="1896" spans="1:10" ht="13.2" x14ac:dyDescent="0.25">
      <c r="A1896" s="3">
        <v>45554</v>
      </c>
      <c r="B1896" s="4" t="s">
        <v>12</v>
      </c>
      <c r="C1896" s="3" t="str">
        <f t="shared" si="244"/>
        <v>net sales</v>
      </c>
      <c r="D1896" s="49">
        <v>24.99</v>
      </c>
      <c r="E1896">
        <f t="shared" si="245"/>
        <v>2024</v>
      </c>
      <c r="F1896">
        <f t="shared" si="246"/>
        <v>19</v>
      </c>
      <c r="G1896">
        <f t="shared" si="247"/>
        <v>9</v>
      </c>
      <c r="H1896" s="4" t="str">
        <f t="shared" si="248"/>
        <v>product 2</v>
      </c>
      <c r="I1896" s="5">
        <v>6</v>
      </c>
      <c r="J1896" s="5">
        <v>149.94</v>
      </c>
    </row>
    <row r="1897" spans="1:10" ht="13.2" x14ac:dyDescent="0.25">
      <c r="A1897" s="3">
        <v>45554</v>
      </c>
      <c r="B1897" s="4" t="s">
        <v>13</v>
      </c>
      <c r="C1897" s="3" t="str">
        <f t="shared" si="244"/>
        <v>net sales</v>
      </c>
      <c r="D1897" s="49">
        <v>12.49</v>
      </c>
      <c r="E1897">
        <f t="shared" si="245"/>
        <v>2024</v>
      </c>
      <c r="F1897">
        <f t="shared" si="246"/>
        <v>19</v>
      </c>
      <c r="G1897">
        <f t="shared" si="247"/>
        <v>9</v>
      </c>
      <c r="H1897" s="4" t="str">
        <f t="shared" si="248"/>
        <v>product 3</v>
      </c>
      <c r="I1897" s="5">
        <v>219</v>
      </c>
      <c r="J1897" s="5">
        <v>2735.31</v>
      </c>
    </row>
    <row r="1898" spans="1:10" ht="13.2" x14ac:dyDescent="0.25">
      <c r="A1898" s="3">
        <v>45555</v>
      </c>
      <c r="B1898" s="4" t="s">
        <v>7</v>
      </c>
      <c r="C1898" s="3" t="str">
        <f t="shared" si="244"/>
        <v>cogs</v>
      </c>
      <c r="D1898" s="49">
        <v>5.99</v>
      </c>
      <c r="E1898">
        <f t="shared" si="245"/>
        <v>2024</v>
      </c>
      <c r="F1898">
        <f t="shared" si="246"/>
        <v>20</v>
      </c>
      <c r="G1898">
        <f t="shared" si="247"/>
        <v>9</v>
      </c>
      <c r="H1898" s="4" t="str">
        <f t="shared" si="248"/>
        <v>product 1</v>
      </c>
      <c r="I1898" s="5">
        <v>7</v>
      </c>
      <c r="J1898" s="5">
        <v>41.93</v>
      </c>
    </row>
    <row r="1899" spans="1:10" ht="13.2" x14ac:dyDescent="0.25">
      <c r="A1899" s="3">
        <v>45555</v>
      </c>
      <c r="B1899" s="4" t="s">
        <v>8</v>
      </c>
      <c r="C1899" s="3" t="str">
        <f t="shared" si="244"/>
        <v>cogs</v>
      </c>
      <c r="D1899" s="49">
        <v>16.989999999999998</v>
      </c>
      <c r="E1899">
        <f t="shared" si="245"/>
        <v>2024</v>
      </c>
      <c r="F1899">
        <f t="shared" si="246"/>
        <v>20</v>
      </c>
      <c r="G1899">
        <f t="shared" si="247"/>
        <v>9</v>
      </c>
      <c r="H1899" s="4" t="str">
        <f t="shared" si="248"/>
        <v>product 2</v>
      </c>
      <c r="I1899" s="5">
        <v>8</v>
      </c>
      <c r="J1899" s="5">
        <v>135.91999999999999</v>
      </c>
    </row>
    <row r="1900" spans="1:10" ht="13.2" x14ac:dyDescent="0.25">
      <c r="A1900" s="3">
        <v>45555</v>
      </c>
      <c r="B1900" s="4" t="s">
        <v>9</v>
      </c>
      <c r="C1900" s="3" t="str">
        <f t="shared" si="244"/>
        <v>cogs</v>
      </c>
      <c r="D1900" s="49">
        <v>8.49</v>
      </c>
      <c r="E1900">
        <f t="shared" si="245"/>
        <v>2024</v>
      </c>
      <c r="F1900">
        <f t="shared" si="246"/>
        <v>20</v>
      </c>
      <c r="G1900">
        <f t="shared" si="247"/>
        <v>9</v>
      </c>
      <c r="H1900" s="4" t="str">
        <f t="shared" si="248"/>
        <v>product 3</v>
      </c>
      <c r="I1900" s="5">
        <v>80</v>
      </c>
      <c r="J1900" s="5">
        <v>679.2</v>
      </c>
    </row>
    <row r="1901" spans="1:10" ht="13.2" x14ac:dyDescent="0.25">
      <c r="A1901" s="3">
        <v>45555</v>
      </c>
      <c r="B1901" s="4" t="s">
        <v>10</v>
      </c>
      <c r="C1901" s="3" t="str">
        <f t="shared" si="244"/>
        <v>marketing</v>
      </c>
      <c r="D1901" s="50" t="s">
        <v>6</v>
      </c>
      <c r="E1901">
        <f t="shared" si="245"/>
        <v>2024</v>
      </c>
      <c r="F1901">
        <f t="shared" si="246"/>
        <v>20</v>
      </c>
      <c r="G1901">
        <f t="shared" si="247"/>
        <v>9</v>
      </c>
      <c r="H1901" s="4" t="str">
        <f t="shared" si="248"/>
        <v>N/A</v>
      </c>
      <c r="I1901" s="4" t="s">
        <v>6</v>
      </c>
      <c r="J1901" s="5">
        <v>100.10000000000001</v>
      </c>
    </row>
    <row r="1902" spans="1:10" ht="13.2" x14ac:dyDescent="0.25">
      <c r="A1902" s="3">
        <v>45555</v>
      </c>
      <c r="B1902" s="4" t="s">
        <v>11</v>
      </c>
      <c r="C1902" s="3" t="str">
        <f t="shared" si="244"/>
        <v>net sales</v>
      </c>
      <c r="D1902" s="49">
        <v>9.99</v>
      </c>
      <c r="E1902">
        <f t="shared" si="245"/>
        <v>2024</v>
      </c>
      <c r="F1902">
        <f t="shared" si="246"/>
        <v>20</v>
      </c>
      <c r="G1902">
        <f t="shared" si="247"/>
        <v>9</v>
      </c>
      <c r="H1902" s="4" t="str">
        <f t="shared" si="248"/>
        <v>product 1</v>
      </c>
      <c r="I1902" s="5">
        <v>7</v>
      </c>
      <c r="J1902" s="5">
        <v>69.930000000000007</v>
      </c>
    </row>
    <row r="1903" spans="1:10" ht="13.2" x14ac:dyDescent="0.25">
      <c r="A1903" s="3">
        <v>45555</v>
      </c>
      <c r="B1903" s="4" t="s">
        <v>12</v>
      </c>
      <c r="C1903" s="3" t="str">
        <f t="shared" si="244"/>
        <v>net sales</v>
      </c>
      <c r="D1903" s="49">
        <v>24.99</v>
      </c>
      <c r="E1903">
        <f t="shared" si="245"/>
        <v>2024</v>
      </c>
      <c r="F1903">
        <f t="shared" si="246"/>
        <v>20</v>
      </c>
      <c r="G1903">
        <f t="shared" si="247"/>
        <v>9</v>
      </c>
      <c r="H1903" s="4" t="str">
        <f t="shared" si="248"/>
        <v>product 2</v>
      </c>
      <c r="I1903" s="5">
        <v>8</v>
      </c>
      <c r="J1903" s="5">
        <v>199.92</v>
      </c>
    </row>
    <row r="1904" spans="1:10" ht="13.2" x14ac:dyDescent="0.25">
      <c r="A1904" s="3">
        <v>45555</v>
      </c>
      <c r="B1904" s="4" t="s">
        <v>13</v>
      </c>
      <c r="C1904" s="3" t="str">
        <f t="shared" si="244"/>
        <v>net sales</v>
      </c>
      <c r="D1904" s="49">
        <v>12.49</v>
      </c>
      <c r="E1904">
        <f t="shared" si="245"/>
        <v>2024</v>
      </c>
      <c r="F1904">
        <f t="shared" si="246"/>
        <v>20</v>
      </c>
      <c r="G1904">
        <f t="shared" si="247"/>
        <v>9</v>
      </c>
      <c r="H1904" s="4" t="str">
        <f t="shared" si="248"/>
        <v>product 3</v>
      </c>
      <c r="I1904" s="5">
        <v>80</v>
      </c>
      <c r="J1904" s="5">
        <v>999.2</v>
      </c>
    </row>
    <row r="1905" spans="1:10" ht="13.2" x14ac:dyDescent="0.25">
      <c r="A1905" s="3">
        <v>45556</v>
      </c>
      <c r="B1905" s="4" t="s">
        <v>7</v>
      </c>
      <c r="C1905" s="3" t="str">
        <f t="shared" si="244"/>
        <v>cogs</v>
      </c>
      <c r="D1905" s="49">
        <v>5.99</v>
      </c>
      <c r="E1905">
        <f t="shared" si="245"/>
        <v>2024</v>
      </c>
      <c r="F1905">
        <f t="shared" si="246"/>
        <v>21</v>
      </c>
      <c r="G1905">
        <f t="shared" si="247"/>
        <v>9</v>
      </c>
      <c r="H1905" s="4" t="str">
        <f t="shared" si="248"/>
        <v>product 1</v>
      </c>
      <c r="I1905" s="5">
        <v>6</v>
      </c>
      <c r="J1905" s="5">
        <v>35.94</v>
      </c>
    </row>
    <row r="1906" spans="1:10" ht="13.2" x14ac:dyDescent="0.25">
      <c r="A1906" s="3">
        <v>45556</v>
      </c>
      <c r="B1906" s="4" t="s">
        <v>8</v>
      </c>
      <c r="C1906" s="3" t="str">
        <f t="shared" si="244"/>
        <v>cogs</v>
      </c>
      <c r="D1906" s="49">
        <v>16.989999999999998</v>
      </c>
      <c r="E1906">
        <f t="shared" si="245"/>
        <v>2024</v>
      </c>
      <c r="F1906">
        <f t="shared" si="246"/>
        <v>21</v>
      </c>
      <c r="G1906">
        <f t="shared" si="247"/>
        <v>9</v>
      </c>
      <c r="H1906" s="4" t="str">
        <f t="shared" si="248"/>
        <v>product 2</v>
      </c>
      <c r="I1906" s="5">
        <v>0</v>
      </c>
      <c r="J1906" s="4">
        <v>0</v>
      </c>
    </row>
    <row r="1907" spans="1:10" ht="13.2" x14ac:dyDescent="0.25">
      <c r="A1907" s="3">
        <v>45556</v>
      </c>
      <c r="B1907" s="4" t="s">
        <v>9</v>
      </c>
      <c r="C1907" s="3" t="str">
        <f t="shared" si="244"/>
        <v>cogs</v>
      </c>
      <c r="D1907" s="49">
        <v>8.49</v>
      </c>
      <c r="E1907">
        <f t="shared" si="245"/>
        <v>2024</v>
      </c>
      <c r="F1907">
        <f t="shared" si="246"/>
        <v>21</v>
      </c>
      <c r="G1907">
        <f t="shared" si="247"/>
        <v>9</v>
      </c>
      <c r="H1907" s="4" t="str">
        <f t="shared" si="248"/>
        <v>product 3</v>
      </c>
      <c r="I1907" s="5">
        <v>40</v>
      </c>
      <c r="J1907" s="5">
        <v>339.6</v>
      </c>
    </row>
    <row r="1908" spans="1:10" ht="13.2" x14ac:dyDescent="0.25">
      <c r="A1908" s="3">
        <v>45556</v>
      </c>
      <c r="B1908" s="4" t="s">
        <v>10</v>
      </c>
      <c r="C1908" s="3" t="str">
        <f t="shared" si="244"/>
        <v>marketing</v>
      </c>
      <c r="D1908" s="50" t="s">
        <v>6</v>
      </c>
      <c r="E1908">
        <f t="shared" si="245"/>
        <v>2024</v>
      </c>
      <c r="F1908">
        <f t="shared" si="246"/>
        <v>21</v>
      </c>
      <c r="G1908">
        <f t="shared" si="247"/>
        <v>9</v>
      </c>
      <c r="H1908" s="4" t="str">
        <f t="shared" si="248"/>
        <v>N/A</v>
      </c>
      <c r="I1908" s="4" t="s">
        <v>6</v>
      </c>
      <c r="J1908" s="5">
        <v>99.94</v>
      </c>
    </row>
    <row r="1909" spans="1:10" ht="13.2" x14ac:dyDescent="0.25">
      <c r="A1909" s="3">
        <v>45556</v>
      </c>
      <c r="B1909" s="4" t="s">
        <v>11</v>
      </c>
      <c r="C1909" s="3" t="str">
        <f t="shared" si="244"/>
        <v>net sales</v>
      </c>
      <c r="D1909" s="49">
        <v>9.99</v>
      </c>
      <c r="E1909">
        <f t="shared" si="245"/>
        <v>2024</v>
      </c>
      <c r="F1909">
        <f t="shared" si="246"/>
        <v>21</v>
      </c>
      <c r="G1909">
        <f t="shared" si="247"/>
        <v>9</v>
      </c>
      <c r="H1909" s="4" t="str">
        <f t="shared" si="248"/>
        <v>product 1</v>
      </c>
      <c r="I1909" s="5">
        <v>6</v>
      </c>
      <c r="J1909" s="5">
        <v>59.94</v>
      </c>
    </row>
    <row r="1910" spans="1:10" ht="13.2" x14ac:dyDescent="0.25">
      <c r="A1910" s="3">
        <v>45556</v>
      </c>
      <c r="B1910" s="4" t="s">
        <v>12</v>
      </c>
      <c r="C1910" s="3" t="str">
        <f t="shared" si="244"/>
        <v>net sales</v>
      </c>
      <c r="D1910" s="49">
        <v>24.99</v>
      </c>
      <c r="E1910">
        <f t="shared" si="245"/>
        <v>2024</v>
      </c>
      <c r="F1910">
        <f t="shared" si="246"/>
        <v>21</v>
      </c>
      <c r="G1910">
        <f t="shared" si="247"/>
        <v>9</v>
      </c>
      <c r="H1910" s="4" t="str">
        <f t="shared" si="248"/>
        <v>product 2</v>
      </c>
      <c r="I1910" s="5">
        <v>0</v>
      </c>
      <c r="J1910" s="4">
        <v>0</v>
      </c>
    </row>
    <row r="1911" spans="1:10" ht="13.2" x14ac:dyDescent="0.25">
      <c r="A1911" s="3">
        <v>45556</v>
      </c>
      <c r="B1911" s="4" t="s">
        <v>13</v>
      </c>
      <c r="C1911" s="3" t="str">
        <f t="shared" si="244"/>
        <v>net sales</v>
      </c>
      <c r="D1911" s="49">
        <v>12.49</v>
      </c>
      <c r="E1911">
        <f t="shared" si="245"/>
        <v>2024</v>
      </c>
      <c r="F1911">
        <f t="shared" si="246"/>
        <v>21</v>
      </c>
      <c r="G1911">
        <f t="shared" si="247"/>
        <v>9</v>
      </c>
      <c r="H1911" s="4" t="str">
        <f t="shared" si="248"/>
        <v>product 3</v>
      </c>
      <c r="I1911" s="5">
        <v>40</v>
      </c>
      <c r="J1911" s="5">
        <v>499.6</v>
      </c>
    </row>
    <row r="1912" spans="1:10" ht="13.2" x14ac:dyDescent="0.25">
      <c r="A1912" s="3">
        <v>45557</v>
      </c>
      <c r="B1912" s="4" t="s">
        <v>7</v>
      </c>
      <c r="C1912" s="3" t="str">
        <f t="shared" si="244"/>
        <v>cogs</v>
      </c>
      <c r="D1912" s="49">
        <v>5.99</v>
      </c>
      <c r="E1912">
        <f t="shared" si="245"/>
        <v>2024</v>
      </c>
      <c r="F1912">
        <f t="shared" si="246"/>
        <v>22</v>
      </c>
      <c r="G1912">
        <f t="shared" si="247"/>
        <v>9</v>
      </c>
      <c r="H1912" s="4" t="str">
        <f t="shared" si="248"/>
        <v>product 1</v>
      </c>
      <c r="I1912" s="5">
        <v>61</v>
      </c>
      <c r="J1912" s="5">
        <v>365.39</v>
      </c>
    </row>
    <row r="1913" spans="1:10" ht="13.2" x14ac:dyDescent="0.25">
      <c r="A1913" s="3">
        <v>45557</v>
      </c>
      <c r="B1913" s="4" t="s">
        <v>8</v>
      </c>
      <c r="C1913" s="3" t="str">
        <f t="shared" si="244"/>
        <v>cogs</v>
      </c>
      <c r="D1913" s="49">
        <v>16.989999999999998</v>
      </c>
      <c r="E1913">
        <f t="shared" si="245"/>
        <v>2024</v>
      </c>
      <c r="F1913">
        <f t="shared" si="246"/>
        <v>22</v>
      </c>
      <c r="G1913">
        <f t="shared" si="247"/>
        <v>9</v>
      </c>
      <c r="H1913" s="4" t="str">
        <f t="shared" si="248"/>
        <v>product 2</v>
      </c>
      <c r="I1913" s="5">
        <v>3</v>
      </c>
      <c r="J1913" s="5">
        <v>50.97</v>
      </c>
    </row>
    <row r="1914" spans="1:10" ht="13.2" x14ac:dyDescent="0.25">
      <c r="A1914" s="3">
        <v>45557</v>
      </c>
      <c r="B1914" s="4" t="s">
        <v>9</v>
      </c>
      <c r="C1914" s="3" t="str">
        <f t="shared" si="244"/>
        <v>cogs</v>
      </c>
      <c r="D1914" s="49">
        <v>8.49</v>
      </c>
      <c r="E1914">
        <f t="shared" si="245"/>
        <v>2024</v>
      </c>
      <c r="F1914">
        <f t="shared" si="246"/>
        <v>22</v>
      </c>
      <c r="G1914">
        <f t="shared" si="247"/>
        <v>9</v>
      </c>
      <c r="H1914" s="4" t="str">
        <f t="shared" si="248"/>
        <v>product 3</v>
      </c>
      <c r="I1914" s="5">
        <v>73</v>
      </c>
      <c r="J1914" s="5">
        <v>619.77</v>
      </c>
    </row>
    <row r="1915" spans="1:10" ht="13.2" x14ac:dyDescent="0.25">
      <c r="A1915" s="3">
        <v>45557</v>
      </c>
      <c r="B1915" s="4" t="s">
        <v>10</v>
      </c>
      <c r="C1915" s="3" t="str">
        <f t="shared" si="244"/>
        <v>marketing</v>
      </c>
      <c r="D1915" s="50" t="s">
        <v>6</v>
      </c>
      <c r="E1915">
        <f t="shared" si="245"/>
        <v>2024</v>
      </c>
      <c r="F1915">
        <f t="shared" si="246"/>
        <v>22</v>
      </c>
      <c r="G1915">
        <f t="shared" si="247"/>
        <v>9</v>
      </c>
      <c r="H1915" s="4" t="str">
        <f t="shared" si="248"/>
        <v>N/A</v>
      </c>
      <c r="I1915" s="4" t="s">
        <v>6</v>
      </c>
      <c r="J1915" s="5">
        <v>99.960000000000008</v>
      </c>
    </row>
    <row r="1916" spans="1:10" ht="13.2" x14ac:dyDescent="0.25">
      <c r="A1916" s="3">
        <v>45557</v>
      </c>
      <c r="B1916" s="4" t="s">
        <v>11</v>
      </c>
      <c r="C1916" s="3" t="str">
        <f t="shared" si="244"/>
        <v>net sales</v>
      </c>
      <c r="D1916" s="49">
        <v>9.99</v>
      </c>
      <c r="E1916">
        <f t="shared" si="245"/>
        <v>2024</v>
      </c>
      <c r="F1916">
        <f t="shared" si="246"/>
        <v>22</v>
      </c>
      <c r="G1916">
        <f t="shared" si="247"/>
        <v>9</v>
      </c>
      <c r="H1916" s="4" t="str">
        <f t="shared" si="248"/>
        <v>product 1</v>
      </c>
      <c r="I1916" s="5">
        <v>61</v>
      </c>
      <c r="J1916" s="5">
        <v>609.39</v>
      </c>
    </row>
    <row r="1917" spans="1:10" ht="13.2" x14ac:dyDescent="0.25">
      <c r="A1917" s="3">
        <v>45557</v>
      </c>
      <c r="B1917" s="4" t="s">
        <v>12</v>
      </c>
      <c r="C1917" s="3" t="str">
        <f t="shared" si="244"/>
        <v>net sales</v>
      </c>
      <c r="D1917" s="49">
        <v>24.99</v>
      </c>
      <c r="E1917">
        <f t="shared" si="245"/>
        <v>2024</v>
      </c>
      <c r="F1917">
        <f t="shared" si="246"/>
        <v>22</v>
      </c>
      <c r="G1917">
        <f t="shared" si="247"/>
        <v>9</v>
      </c>
      <c r="H1917" s="4" t="str">
        <f t="shared" si="248"/>
        <v>product 2</v>
      </c>
      <c r="I1917" s="5">
        <v>3</v>
      </c>
      <c r="J1917" s="5">
        <v>74.97</v>
      </c>
    </row>
    <row r="1918" spans="1:10" ht="13.2" x14ac:dyDescent="0.25">
      <c r="A1918" s="3">
        <v>45557</v>
      </c>
      <c r="B1918" s="4" t="s">
        <v>13</v>
      </c>
      <c r="C1918" s="3" t="str">
        <f t="shared" si="244"/>
        <v>net sales</v>
      </c>
      <c r="D1918" s="49">
        <v>12.49</v>
      </c>
      <c r="E1918">
        <f t="shared" si="245"/>
        <v>2024</v>
      </c>
      <c r="F1918">
        <f t="shared" si="246"/>
        <v>22</v>
      </c>
      <c r="G1918">
        <f t="shared" si="247"/>
        <v>9</v>
      </c>
      <c r="H1918" s="4" t="str">
        <f t="shared" si="248"/>
        <v>product 3</v>
      </c>
      <c r="I1918" s="5">
        <v>73</v>
      </c>
      <c r="J1918" s="5">
        <v>911.77</v>
      </c>
    </row>
    <row r="1919" spans="1:10" ht="13.2" x14ac:dyDescent="0.25">
      <c r="A1919" s="3">
        <v>45558</v>
      </c>
      <c r="B1919" s="4" t="s">
        <v>7</v>
      </c>
      <c r="C1919" s="3" t="str">
        <f t="shared" si="244"/>
        <v>cogs</v>
      </c>
      <c r="D1919" s="49">
        <v>5.99</v>
      </c>
      <c r="E1919">
        <f t="shared" si="245"/>
        <v>2024</v>
      </c>
      <c r="F1919">
        <f t="shared" si="246"/>
        <v>23</v>
      </c>
      <c r="G1919">
        <f t="shared" si="247"/>
        <v>9</v>
      </c>
      <c r="H1919" s="4" t="str">
        <f t="shared" si="248"/>
        <v>product 1</v>
      </c>
      <c r="I1919" s="5">
        <v>4</v>
      </c>
      <c r="J1919" s="5">
        <v>23.96</v>
      </c>
    </row>
    <row r="1920" spans="1:10" ht="13.2" x14ac:dyDescent="0.25">
      <c r="A1920" s="3">
        <v>45558</v>
      </c>
      <c r="B1920" s="4" t="s">
        <v>8</v>
      </c>
      <c r="C1920" s="3" t="str">
        <f t="shared" si="244"/>
        <v>cogs</v>
      </c>
      <c r="D1920" s="49">
        <v>16.989999999999998</v>
      </c>
      <c r="E1920">
        <f t="shared" si="245"/>
        <v>2024</v>
      </c>
      <c r="F1920">
        <f t="shared" si="246"/>
        <v>23</v>
      </c>
      <c r="G1920">
        <f t="shared" si="247"/>
        <v>9</v>
      </c>
      <c r="H1920" s="4" t="str">
        <f t="shared" si="248"/>
        <v>product 2</v>
      </c>
      <c r="I1920" s="5">
        <v>9</v>
      </c>
      <c r="J1920" s="5">
        <v>152.91</v>
      </c>
    </row>
    <row r="1921" spans="1:10" ht="13.2" x14ac:dyDescent="0.25">
      <c r="A1921" s="3">
        <v>45558</v>
      </c>
      <c r="B1921" s="4" t="s">
        <v>9</v>
      </c>
      <c r="C1921" s="3" t="str">
        <f t="shared" si="244"/>
        <v>cogs</v>
      </c>
      <c r="D1921" s="49">
        <v>8.49</v>
      </c>
      <c r="E1921">
        <f t="shared" si="245"/>
        <v>2024</v>
      </c>
      <c r="F1921">
        <f t="shared" si="246"/>
        <v>23</v>
      </c>
      <c r="G1921">
        <f t="shared" si="247"/>
        <v>9</v>
      </c>
      <c r="H1921" s="4" t="str">
        <f t="shared" si="248"/>
        <v>product 3</v>
      </c>
      <c r="I1921" s="5">
        <v>220</v>
      </c>
      <c r="J1921" s="5">
        <v>1867.8</v>
      </c>
    </row>
    <row r="1922" spans="1:10" ht="13.2" x14ac:dyDescent="0.25">
      <c r="A1922" s="3">
        <v>45558</v>
      </c>
      <c r="B1922" s="4" t="s">
        <v>10</v>
      </c>
      <c r="C1922" s="3" t="str">
        <f t="shared" ref="C1922:C1985" si="249">IFERROR(LEFT(B1922, FIND(":", B1922) -1),B1922)</f>
        <v>marketing</v>
      </c>
      <c r="D1922" s="50" t="s">
        <v>6</v>
      </c>
      <c r="E1922">
        <f t="shared" ref="E1922:E1985" si="250">YEAR(A1922)</f>
        <v>2024</v>
      </c>
      <c r="F1922">
        <f t="shared" ref="F1922:F1985" si="251">DAY(A1922)</f>
        <v>23</v>
      </c>
      <c r="G1922">
        <f t="shared" ref="G1922:G1985" si="252">MONTH(A1922)</f>
        <v>9</v>
      </c>
      <c r="H1922" s="4" t="str">
        <f t="shared" si="248"/>
        <v>N/A</v>
      </c>
      <c r="I1922" s="4" t="s">
        <v>6</v>
      </c>
      <c r="J1922" s="5">
        <v>100.04</v>
      </c>
    </row>
    <row r="1923" spans="1:10" ht="13.2" x14ac:dyDescent="0.25">
      <c r="A1923" s="3">
        <v>45558</v>
      </c>
      <c r="B1923" s="4" t="s">
        <v>11</v>
      </c>
      <c r="C1923" s="3" t="str">
        <f t="shared" si="249"/>
        <v>net sales</v>
      </c>
      <c r="D1923" s="49">
        <v>9.99</v>
      </c>
      <c r="E1923">
        <f t="shared" si="250"/>
        <v>2024</v>
      </c>
      <c r="F1923">
        <f t="shared" si="251"/>
        <v>23</v>
      </c>
      <c r="G1923">
        <f t="shared" si="252"/>
        <v>9</v>
      </c>
      <c r="H1923" s="4" t="str">
        <f t="shared" ref="H1923:H1986" si="253">IFERROR(RIGHT(B1923, LEN(B1923) - FIND(":", B1923)),"N/A")</f>
        <v>product 1</v>
      </c>
      <c r="I1923" s="5">
        <v>4</v>
      </c>
      <c r="J1923" s="5">
        <v>39.96</v>
      </c>
    </row>
    <row r="1924" spans="1:10" ht="13.2" x14ac:dyDescent="0.25">
      <c r="A1924" s="3">
        <v>45558</v>
      </c>
      <c r="B1924" s="4" t="s">
        <v>12</v>
      </c>
      <c r="C1924" s="3" t="str">
        <f t="shared" si="249"/>
        <v>net sales</v>
      </c>
      <c r="D1924" s="49">
        <v>24.99</v>
      </c>
      <c r="E1924">
        <f t="shared" si="250"/>
        <v>2024</v>
      </c>
      <c r="F1924">
        <f t="shared" si="251"/>
        <v>23</v>
      </c>
      <c r="G1924">
        <f t="shared" si="252"/>
        <v>9</v>
      </c>
      <c r="H1924" s="4" t="str">
        <f t="shared" si="253"/>
        <v>product 2</v>
      </c>
      <c r="I1924" s="5">
        <v>9</v>
      </c>
      <c r="J1924" s="5">
        <v>224.91</v>
      </c>
    </row>
    <row r="1925" spans="1:10" ht="13.2" x14ac:dyDescent="0.25">
      <c r="A1925" s="3">
        <v>45558</v>
      </c>
      <c r="B1925" s="4" t="s">
        <v>13</v>
      </c>
      <c r="C1925" s="3" t="str">
        <f t="shared" si="249"/>
        <v>net sales</v>
      </c>
      <c r="D1925" s="49">
        <v>12.49</v>
      </c>
      <c r="E1925">
        <f t="shared" si="250"/>
        <v>2024</v>
      </c>
      <c r="F1925">
        <f t="shared" si="251"/>
        <v>23</v>
      </c>
      <c r="G1925">
        <f t="shared" si="252"/>
        <v>9</v>
      </c>
      <c r="H1925" s="4" t="str">
        <f t="shared" si="253"/>
        <v>product 3</v>
      </c>
      <c r="I1925" s="5">
        <v>220</v>
      </c>
      <c r="J1925" s="5">
        <v>2747.8</v>
      </c>
    </row>
    <row r="1926" spans="1:10" ht="13.2" x14ac:dyDescent="0.25">
      <c r="A1926" s="3">
        <v>45559</v>
      </c>
      <c r="B1926" s="4" t="s">
        <v>7</v>
      </c>
      <c r="C1926" s="3" t="str">
        <f t="shared" si="249"/>
        <v>cogs</v>
      </c>
      <c r="D1926" s="49">
        <v>5.99</v>
      </c>
      <c r="E1926">
        <f t="shared" si="250"/>
        <v>2024</v>
      </c>
      <c r="F1926">
        <f t="shared" si="251"/>
        <v>24</v>
      </c>
      <c r="G1926">
        <f t="shared" si="252"/>
        <v>9</v>
      </c>
      <c r="H1926" s="4" t="str">
        <f t="shared" si="253"/>
        <v>product 1</v>
      </c>
      <c r="I1926" s="5">
        <v>4</v>
      </c>
      <c r="J1926" s="5">
        <v>23.96</v>
      </c>
    </row>
    <row r="1927" spans="1:10" ht="13.2" x14ac:dyDescent="0.25">
      <c r="A1927" s="3">
        <v>45559</v>
      </c>
      <c r="B1927" s="4" t="s">
        <v>8</v>
      </c>
      <c r="C1927" s="3" t="str">
        <f t="shared" si="249"/>
        <v>cogs</v>
      </c>
      <c r="D1927" s="49">
        <v>16.989999999999998</v>
      </c>
      <c r="E1927">
        <f t="shared" si="250"/>
        <v>2024</v>
      </c>
      <c r="F1927">
        <f t="shared" si="251"/>
        <v>24</v>
      </c>
      <c r="G1927">
        <f t="shared" si="252"/>
        <v>9</v>
      </c>
      <c r="H1927" s="4" t="str">
        <f t="shared" si="253"/>
        <v>product 2</v>
      </c>
      <c r="I1927" s="5">
        <v>3</v>
      </c>
      <c r="J1927" s="5">
        <v>50.97</v>
      </c>
    </row>
    <row r="1928" spans="1:10" ht="13.2" x14ac:dyDescent="0.25">
      <c r="A1928" s="3">
        <v>45559</v>
      </c>
      <c r="B1928" s="4" t="s">
        <v>9</v>
      </c>
      <c r="C1928" s="3" t="str">
        <f t="shared" si="249"/>
        <v>cogs</v>
      </c>
      <c r="D1928" s="49">
        <v>8.49</v>
      </c>
      <c r="E1928">
        <f t="shared" si="250"/>
        <v>2024</v>
      </c>
      <c r="F1928">
        <f t="shared" si="251"/>
        <v>24</v>
      </c>
      <c r="G1928">
        <f t="shared" si="252"/>
        <v>9</v>
      </c>
      <c r="H1928" s="4" t="str">
        <f t="shared" si="253"/>
        <v>product 3</v>
      </c>
      <c r="I1928" s="5">
        <v>215</v>
      </c>
      <c r="J1928" s="5">
        <v>1825.3500000000001</v>
      </c>
    </row>
    <row r="1929" spans="1:10" ht="13.2" x14ac:dyDescent="0.25">
      <c r="A1929" s="3">
        <v>45559</v>
      </c>
      <c r="B1929" s="4" t="s">
        <v>10</v>
      </c>
      <c r="C1929" s="3" t="str">
        <f t="shared" si="249"/>
        <v>marketing</v>
      </c>
      <c r="D1929" s="50" t="s">
        <v>6</v>
      </c>
      <c r="E1929">
        <f t="shared" si="250"/>
        <v>2024</v>
      </c>
      <c r="F1929">
        <f t="shared" si="251"/>
        <v>24</v>
      </c>
      <c r="G1929">
        <f t="shared" si="252"/>
        <v>9</v>
      </c>
      <c r="H1929" s="4" t="str">
        <f t="shared" si="253"/>
        <v>N/A</v>
      </c>
      <c r="I1929" s="4" t="s">
        <v>6</v>
      </c>
      <c r="J1929" s="5">
        <v>100.04</v>
      </c>
    </row>
    <row r="1930" spans="1:10" ht="13.2" x14ac:dyDescent="0.25">
      <c r="A1930" s="3">
        <v>45559</v>
      </c>
      <c r="B1930" s="4" t="s">
        <v>11</v>
      </c>
      <c r="C1930" s="3" t="str">
        <f t="shared" si="249"/>
        <v>net sales</v>
      </c>
      <c r="D1930" s="49">
        <v>9.99</v>
      </c>
      <c r="E1930">
        <f t="shared" si="250"/>
        <v>2024</v>
      </c>
      <c r="F1930">
        <f t="shared" si="251"/>
        <v>24</v>
      </c>
      <c r="G1930">
        <f t="shared" si="252"/>
        <v>9</v>
      </c>
      <c r="H1930" s="4" t="str">
        <f t="shared" si="253"/>
        <v>product 1</v>
      </c>
      <c r="I1930" s="5">
        <v>4</v>
      </c>
      <c r="J1930" s="5">
        <v>39.96</v>
      </c>
    </row>
    <row r="1931" spans="1:10" ht="13.2" x14ac:dyDescent="0.25">
      <c r="A1931" s="3">
        <v>45559</v>
      </c>
      <c r="B1931" s="4" t="s">
        <v>12</v>
      </c>
      <c r="C1931" s="3" t="str">
        <f t="shared" si="249"/>
        <v>net sales</v>
      </c>
      <c r="D1931" s="49">
        <v>24.99</v>
      </c>
      <c r="E1931">
        <f t="shared" si="250"/>
        <v>2024</v>
      </c>
      <c r="F1931">
        <f t="shared" si="251"/>
        <v>24</v>
      </c>
      <c r="G1931">
        <f t="shared" si="252"/>
        <v>9</v>
      </c>
      <c r="H1931" s="4" t="str">
        <f t="shared" si="253"/>
        <v>product 2</v>
      </c>
      <c r="I1931" s="5">
        <v>3</v>
      </c>
      <c r="J1931" s="5">
        <v>74.97</v>
      </c>
    </row>
    <row r="1932" spans="1:10" ht="13.2" x14ac:dyDescent="0.25">
      <c r="A1932" s="3">
        <v>45559</v>
      </c>
      <c r="B1932" s="4" t="s">
        <v>13</v>
      </c>
      <c r="C1932" s="3" t="str">
        <f t="shared" si="249"/>
        <v>net sales</v>
      </c>
      <c r="D1932" s="49">
        <v>12.49</v>
      </c>
      <c r="E1932">
        <f t="shared" si="250"/>
        <v>2024</v>
      </c>
      <c r="F1932">
        <f t="shared" si="251"/>
        <v>24</v>
      </c>
      <c r="G1932">
        <f t="shared" si="252"/>
        <v>9</v>
      </c>
      <c r="H1932" s="4" t="str">
        <f t="shared" si="253"/>
        <v>product 3</v>
      </c>
      <c r="I1932" s="5">
        <v>215</v>
      </c>
      <c r="J1932" s="5">
        <v>2685.35</v>
      </c>
    </row>
    <row r="1933" spans="1:10" ht="13.2" x14ac:dyDescent="0.25">
      <c r="A1933" s="3">
        <v>45560</v>
      </c>
      <c r="B1933" s="4" t="s">
        <v>7</v>
      </c>
      <c r="C1933" s="3" t="str">
        <f t="shared" si="249"/>
        <v>cogs</v>
      </c>
      <c r="D1933" s="49">
        <v>5.99</v>
      </c>
      <c r="E1933">
        <f t="shared" si="250"/>
        <v>2024</v>
      </c>
      <c r="F1933">
        <f t="shared" si="251"/>
        <v>25</v>
      </c>
      <c r="G1933">
        <f t="shared" si="252"/>
        <v>9</v>
      </c>
      <c r="H1933" s="4" t="str">
        <f t="shared" si="253"/>
        <v>product 1</v>
      </c>
      <c r="I1933" s="5">
        <v>52</v>
      </c>
      <c r="J1933" s="5">
        <v>311.48</v>
      </c>
    </row>
    <row r="1934" spans="1:10" ht="13.2" x14ac:dyDescent="0.25">
      <c r="A1934" s="3">
        <v>45560</v>
      </c>
      <c r="B1934" s="4" t="s">
        <v>8</v>
      </c>
      <c r="C1934" s="3" t="str">
        <f t="shared" si="249"/>
        <v>cogs</v>
      </c>
      <c r="D1934" s="49">
        <v>16.989999999999998</v>
      </c>
      <c r="E1934">
        <f t="shared" si="250"/>
        <v>2024</v>
      </c>
      <c r="F1934">
        <f t="shared" si="251"/>
        <v>25</v>
      </c>
      <c r="G1934">
        <f t="shared" si="252"/>
        <v>9</v>
      </c>
      <c r="H1934" s="4" t="str">
        <f t="shared" si="253"/>
        <v>product 2</v>
      </c>
      <c r="I1934" s="5">
        <v>2</v>
      </c>
      <c r="J1934" s="5">
        <v>33.979999999999997</v>
      </c>
    </row>
    <row r="1935" spans="1:10" ht="13.2" x14ac:dyDescent="0.25">
      <c r="A1935" s="3">
        <v>45560</v>
      </c>
      <c r="B1935" s="4" t="s">
        <v>9</v>
      </c>
      <c r="C1935" s="3" t="str">
        <f t="shared" si="249"/>
        <v>cogs</v>
      </c>
      <c r="D1935" s="49">
        <v>8.49</v>
      </c>
      <c r="E1935">
        <f t="shared" si="250"/>
        <v>2024</v>
      </c>
      <c r="F1935">
        <f t="shared" si="251"/>
        <v>25</v>
      </c>
      <c r="G1935">
        <f t="shared" si="252"/>
        <v>9</v>
      </c>
      <c r="H1935" s="4" t="str">
        <f t="shared" si="253"/>
        <v>product 3</v>
      </c>
      <c r="I1935" s="5">
        <v>91</v>
      </c>
      <c r="J1935" s="5">
        <v>772.59</v>
      </c>
    </row>
    <row r="1936" spans="1:10" ht="13.2" x14ac:dyDescent="0.25">
      <c r="A1936" s="3">
        <v>45560</v>
      </c>
      <c r="B1936" s="4" t="s">
        <v>10</v>
      </c>
      <c r="C1936" s="3" t="str">
        <f t="shared" si="249"/>
        <v>marketing</v>
      </c>
      <c r="D1936" s="50" t="s">
        <v>6</v>
      </c>
      <c r="E1936">
        <f t="shared" si="250"/>
        <v>2024</v>
      </c>
      <c r="F1936">
        <f t="shared" si="251"/>
        <v>25</v>
      </c>
      <c r="G1936">
        <f t="shared" si="252"/>
        <v>9</v>
      </c>
      <c r="H1936" s="4" t="str">
        <f t="shared" si="253"/>
        <v>N/A</v>
      </c>
      <c r="I1936" s="4" t="s">
        <v>6</v>
      </c>
      <c r="J1936" s="5">
        <v>99.93</v>
      </c>
    </row>
    <row r="1937" spans="1:10" ht="13.2" x14ac:dyDescent="0.25">
      <c r="A1937" s="3">
        <v>45560</v>
      </c>
      <c r="B1937" s="4" t="s">
        <v>11</v>
      </c>
      <c r="C1937" s="3" t="str">
        <f t="shared" si="249"/>
        <v>net sales</v>
      </c>
      <c r="D1937" s="49">
        <v>9.99</v>
      </c>
      <c r="E1937">
        <f t="shared" si="250"/>
        <v>2024</v>
      </c>
      <c r="F1937">
        <f t="shared" si="251"/>
        <v>25</v>
      </c>
      <c r="G1937">
        <f t="shared" si="252"/>
        <v>9</v>
      </c>
      <c r="H1937" s="4" t="str">
        <f t="shared" si="253"/>
        <v>product 1</v>
      </c>
      <c r="I1937" s="5">
        <v>52</v>
      </c>
      <c r="J1937" s="5">
        <v>519.48</v>
      </c>
    </row>
    <row r="1938" spans="1:10" ht="13.2" x14ac:dyDescent="0.25">
      <c r="A1938" s="3">
        <v>45560</v>
      </c>
      <c r="B1938" s="4" t="s">
        <v>12</v>
      </c>
      <c r="C1938" s="3" t="str">
        <f t="shared" si="249"/>
        <v>net sales</v>
      </c>
      <c r="D1938" s="49">
        <v>24.99</v>
      </c>
      <c r="E1938">
        <f t="shared" si="250"/>
        <v>2024</v>
      </c>
      <c r="F1938">
        <f t="shared" si="251"/>
        <v>25</v>
      </c>
      <c r="G1938">
        <f t="shared" si="252"/>
        <v>9</v>
      </c>
      <c r="H1938" s="4" t="str">
        <f t="shared" si="253"/>
        <v>product 2</v>
      </c>
      <c r="I1938" s="5">
        <v>2</v>
      </c>
      <c r="J1938" s="5">
        <v>49.98</v>
      </c>
    </row>
    <row r="1939" spans="1:10" ht="13.2" x14ac:dyDescent="0.25">
      <c r="A1939" s="3">
        <v>45560</v>
      </c>
      <c r="B1939" s="4" t="s">
        <v>13</v>
      </c>
      <c r="C1939" s="3" t="str">
        <f t="shared" si="249"/>
        <v>net sales</v>
      </c>
      <c r="D1939" s="49">
        <v>12.49</v>
      </c>
      <c r="E1939">
        <f t="shared" si="250"/>
        <v>2024</v>
      </c>
      <c r="F1939">
        <f t="shared" si="251"/>
        <v>25</v>
      </c>
      <c r="G1939">
        <f t="shared" si="252"/>
        <v>9</v>
      </c>
      <c r="H1939" s="4" t="str">
        <f t="shared" si="253"/>
        <v>product 3</v>
      </c>
      <c r="I1939" s="5">
        <v>91</v>
      </c>
      <c r="J1939" s="5">
        <v>1136.5899999999999</v>
      </c>
    </row>
    <row r="1940" spans="1:10" ht="13.2" x14ac:dyDescent="0.25">
      <c r="A1940" s="3">
        <v>45561</v>
      </c>
      <c r="B1940" s="4" t="s">
        <v>7</v>
      </c>
      <c r="C1940" s="3" t="str">
        <f t="shared" si="249"/>
        <v>cogs</v>
      </c>
      <c r="D1940" s="49">
        <v>5.99</v>
      </c>
      <c r="E1940">
        <f t="shared" si="250"/>
        <v>2024</v>
      </c>
      <c r="F1940">
        <f t="shared" si="251"/>
        <v>26</v>
      </c>
      <c r="G1940">
        <f t="shared" si="252"/>
        <v>9</v>
      </c>
      <c r="H1940" s="4" t="str">
        <f t="shared" si="253"/>
        <v>product 1</v>
      </c>
      <c r="I1940" s="5">
        <v>15</v>
      </c>
      <c r="J1940" s="5">
        <v>89.850000000000009</v>
      </c>
    </row>
    <row r="1941" spans="1:10" ht="13.2" x14ac:dyDescent="0.25">
      <c r="A1941" s="3">
        <v>45561</v>
      </c>
      <c r="B1941" s="4" t="s">
        <v>8</v>
      </c>
      <c r="C1941" s="3" t="str">
        <f t="shared" si="249"/>
        <v>cogs</v>
      </c>
      <c r="D1941" s="49">
        <v>16.989999999999998</v>
      </c>
      <c r="E1941">
        <f t="shared" si="250"/>
        <v>2024</v>
      </c>
      <c r="F1941">
        <f t="shared" si="251"/>
        <v>26</v>
      </c>
      <c r="G1941">
        <f t="shared" si="252"/>
        <v>9</v>
      </c>
      <c r="H1941" s="4" t="str">
        <f t="shared" si="253"/>
        <v>product 2</v>
      </c>
      <c r="I1941" s="5">
        <v>1</v>
      </c>
      <c r="J1941" s="5">
        <v>16.989999999999998</v>
      </c>
    </row>
    <row r="1942" spans="1:10" ht="13.2" x14ac:dyDescent="0.25">
      <c r="A1942" s="3">
        <v>45561</v>
      </c>
      <c r="B1942" s="4" t="s">
        <v>9</v>
      </c>
      <c r="C1942" s="3" t="str">
        <f t="shared" si="249"/>
        <v>cogs</v>
      </c>
      <c r="D1942" s="49">
        <v>8.49</v>
      </c>
      <c r="E1942">
        <f t="shared" si="250"/>
        <v>2024</v>
      </c>
      <c r="F1942">
        <f t="shared" si="251"/>
        <v>26</v>
      </c>
      <c r="G1942">
        <f t="shared" si="252"/>
        <v>9</v>
      </c>
      <c r="H1942" s="4" t="str">
        <f t="shared" si="253"/>
        <v>product 3</v>
      </c>
      <c r="I1942" s="5">
        <v>120</v>
      </c>
      <c r="J1942" s="5">
        <v>1018.8000000000001</v>
      </c>
    </row>
    <row r="1943" spans="1:10" ht="13.2" x14ac:dyDescent="0.25">
      <c r="A1943" s="3">
        <v>45561</v>
      </c>
      <c r="B1943" s="4" t="s">
        <v>10</v>
      </c>
      <c r="C1943" s="3" t="str">
        <f t="shared" si="249"/>
        <v>marketing</v>
      </c>
      <c r="D1943" s="50" t="s">
        <v>6</v>
      </c>
      <c r="E1943">
        <f t="shared" si="250"/>
        <v>2024</v>
      </c>
      <c r="F1943">
        <f t="shared" si="251"/>
        <v>26</v>
      </c>
      <c r="G1943">
        <f t="shared" si="252"/>
        <v>9</v>
      </c>
      <c r="H1943" s="4" t="str">
        <f t="shared" si="253"/>
        <v>N/A</v>
      </c>
      <c r="I1943" s="4" t="s">
        <v>6</v>
      </c>
      <c r="J1943" s="5">
        <v>100.04</v>
      </c>
    </row>
    <row r="1944" spans="1:10" ht="13.2" x14ac:dyDescent="0.25">
      <c r="A1944" s="3">
        <v>45561</v>
      </c>
      <c r="B1944" s="4" t="s">
        <v>11</v>
      </c>
      <c r="C1944" s="3" t="str">
        <f t="shared" si="249"/>
        <v>net sales</v>
      </c>
      <c r="D1944" s="49">
        <v>9.99</v>
      </c>
      <c r="E1944">
        <f t="shared" si="250"/>
        <v>2024</v>
      </c>
      <c r="F1944">
        <f t="shared" si="251"/>
        <v>26</v>
      </c>
      <c r="G1944">
        <f t="shared" si="252"/>
        <v>9</v>
      </c>
      <c r="H1944" s="4" t="str">
        <f t="shared" si="253"/>
        <v>product 1</v>
      </c>
      <c r="I1944" s="5">
        <v>15</v>
      </c>
      <c r="J1944" s="5">
        <v>149.85</v>
      </c>
    </row>
    <row r="1945" spans="1:10" ht="13.2" x14ac:dyDescent="0.25">
      <c r="A1945" s="3">
        <v>45561</v>
      </c>
      <c r="B1945" s="4" t="s">
        <v>12</v>
      </c>
      <c r="C1945" s="3" t="str">
        <f t="shared" si="249"/>
        <v>net sales</v>
      </c>
      <c r="D1945" s="49">
        <v>24.99</v>
      </c>
      <c r="E1945">
        <f t="shared" si="250"/>
        <v>2024</v>
      </c>
      <c r="F1945">
        <f t="shared" si="251"/>
        <v>26</v>
      </c>
      <c r="G1945">
        <f t="shared" si="252"/>
        <v>9</v>
      </c>
      <c r="H1945" s="4" t="str">
        <f t="shared" si="253"/>
        <v>product 2</v>
      </c>
      <c r="I1945" s="5">
        <v>1</v>
      </c>
      <c r="J1945" s="5">
        <v>24.99</v>
      </c>
    </row>
    <row r="1946" spans="1:10" ht="13.2" x14ac:dyDescent="0.25">
      <c r="A1946" s="3">
        <v>45561</v>
      </c>
      <c r="B1946" s="4" t="s">
        <v>13</v>
      </c>
      <c r="C1946" s="3" t="str">
        <f t="shared" si="249"/>
        <v>net sales</v>
      </c>
      <c r="D1946" s="49">
        <v>12.49</v>
      </c>
      <c r="E1946">
        <f t="shared" si="250"/>
        <v>2024</v>
      </c>
      <c r="F1946">
        <f t="shared" si="251"/>
        <v>26</v>
      </c>
      <c r="G1946">
        <f t="shared" si="252"/>
        <v>9</v>
      </c>
      <c r="H1946" s="4" t="str">
        <f t="shared" si="253"/>
        <v>product 3</v>
      </c>
      <c r="I1946" s="5">
        <v>120</v>
      </c>
      <c r="J1946" s="5">
        <v>1498.8</v>
      </c>
    </row>
    <row r="1947" spans="1:10" ht="13.2" x14ac:dyDescent="0.25">
      <c r="A1947" s="3">
        <v>45562</v>
      </c>
      <c r="B1947" s="4" t="s">
        <v>7</v>
      </c>
      <c r="C1947" s="3" t="str">
        <f t="shared" si="249"/>
        <v>cogs</v>
      </c>
      <c r="D1947" s="49">
        <v>5.99</v>
      </c>
      <c r="E1947">
        <f t="shared" si="250"/>
        <v>2024</v>
      </c>
      <c r="F1947">
        <f t="shared" si="251"/>
        <v>27</v>
      </c>
      <c r="G1947">
        <f t="shared" si="252"/>
        <v>9</v>
      </c>
      <c r="H1947" s="4" t="str">
        <f t="shared" si="253"/>
        <v>product 1</v>
      </c>
      <c r="I1947" s="5">
        <v>63</v>
      </c>
      <c r="J1947" s="5">
        <v>377.37</v>
      </c>
    </row>
    <row r="1948" spans="1:10" ht="13.2" x14ac:dyDescent="0.25">
      <c r="A1948" s="3">
        <v>45562</v>
      </c>
      <c r="B1948" s="4" t="s">
        <v>8</v>
      </c>
      <c r="C1948" s="3" t="str">
        <f t="shared" si="249"/>
        <v>cogs</v>
      </c>
      <c r="D1948" s="49">
        <v>16.989999999999998</v>
      </c>
      <c r="E1948">
        <f t="shared" si="250"/>
        <v>2024</v>
      </c>
      <c r="F1948">
        <f t="shared" si="251"/>
        <v>27</v>
      </c>
      <c r="G1948">
        <f t="shared" si="252"/>
        <v>9</v>
      </c>
      <c r="H1948" s="4" t="str">
        <f t="shared" si="253"/>
        <v>product 2</v>
      </c>
      <c r="I1948" s="5">
        <v>7</v>
      </c>
      <c r="J1948" s="5">
        <v>118.92999999999999</v>
      </c>
    </row>
    <row r="1949" spans="1:10" ht="13.2" x14ac:dyDescent="0.25">
      <c r="A1949" s="3">
        <v>45562</v>
      </c>
      <c r="B1949" s="4" t="s">
        <v>9</v>
      </c>
      <c r="C1949" s="3" t="str">
        <f t="shared" si="249"/>
        <v>cogs</v>
      </c>
      <c r="D1949" s="49">
        <v>8.49</v>
      </c>
      <c r="E1949">
        <f t="shared" si="250"/>
        <v>2024</v>
      </c>
      <c r="F1949">
        <f t="shared" si="251"/>
        <v>27</v>
      </c>
      <c r="G1949">
        <f t="shared" si="252"/>
        <v>9</v>
      </c>
      <c r="H1949" s="4" t="str">
        <f t="shared" si="253"/>
        <v>product 3</v>
      </c>
      <c r="I1949" s="5">
        <v>89</v>
      </c>
      <c r="J1949" s="5">
        <v>755.61</v>
      </c>
    </row>
    <row r="1950" spans="1:10" ht="13.2" x14ac:dyDescent="0.25">
      <c r="A1950" s="3">
        <v>45562</v>
      </c>
      <c r="B1950" s="4" t="s">
        <v>10</v>
      </c>
      <c r="C1950" s="3" t="str">
        <f t="shared" si="249"/>
        <v>marketing</v>
      </c>
      <c r="D1950" s="50" t="s">
        <v>6</v>
      </c>
      <c r="E1950">
        <f t="shared" si="250"/>
        <v>2024</v>
      </c>
      <c r="F1950">
        <f t="shared" si="251"/>
        <v>27</v>
      </c>
      <c r="G1950">
        <f t="shared" si="252"/>
        <v>9</v>
      </c>
      <c r="H1950" s="4" t="str">
        <f t="shared" si="253"/>
        <v>N/A</v>
      </c>
      <c r="I1950" s="4" t="s">
        <v>6</v>
      </c>
      <c r="J1950" s="5">
        <v>100.07000000000001</v>
      </c>
    </row>
    <row r="1951" spans="1:10" ht="13.2" x14ac:dyDescent="0.25">
      <c r="A1951" s="3">
        <v>45562</v>
      </c>
      <c r="B1951" s="4" t="s">
        <v>11</v>
      </c>
      <c r="C1951" s="3" t="str">
        <f t="shared" si="249"/>
        <v>net sales</v>
      </c>
      <c r="D1951" s="49">
        <v>9.99</v>
      </c>
      <c r="E1951">
        <f t="shared" si="250"/>
        <v>2024</v>
      </c>
      <c r="F1951">
        <f t="shared" si="251"/>
        <v>27</v>
      </c>
      <c r="G1951">
        <f t="shared" si="252"/>
        <v>9</v>
      </c>
      <c r="H1951" s="4" t="str">
        <f t="shared" si="253"/>
        <v>product 1</v>
      </c>
      <c r="I1951" s="5">
        <v>63</v>
      </c>
      <c r="J1951" s="5">
        <v>629.37</v>
      </c>
    </row>
    <row r="1952" spans="1:10" ht="13.2" x14ac:dyDescent="0.25">
      <c r="A1952" s="3">
        <v>45562</v>
      </c>
      <c r="B1952" s="4" t="s">
        <v>12</v>
      </c>
      <c r="C1952" s="3" t="str">
        <f t="shared" si="249"/>
        <v>net sales</v>
      </c>
      <c r="D1952" s="49">
        <v>24.99</v>
      </c>
      <c r="E1952">
        <f t="shared" si="250"/>
        <v>2024</v>
      </c>
      <c r="F1952">
        <f t="shared" si="251"/>
        <v>27</v>
      </c>
      <c r="G1952">
        <f t="shared" si="252"/>
        <v>9</v>
      </c>
      <c r="H1952" s="4" t="str">
        <f t="shared" si="253"/>
        <v>product 2</v>
      </c>
      <c r="I1952" s="5">
        <v>7</v>
      </c>
      <c r="J1952" s="5">
        <v>174.92999999999998</v>
      </c>
    </row>
    <row r="1953" spans="1:10" ht="13.2" x14ac:dyDescent="0.25">
      <c r="A1953" s="3">
        <v>45562</v>
      </c>
      <c r="B1953" s="4" t="s">
        <v>13</v>
      </c>
      <c r="C1953" s="3" t="str">
        <f t="shared" si="249"/>
        <v>net sales</v>
      </c>
      <c r="D1953" s="49">
        <v>12.49</v>
      </c>
      <c r="E1953">
        <f t="shared" si="250"/>
        <v>2024</v>
      </c>
      <c r="F1953">
        <f t="shared" si="251"/>
        <v>27</v>
      </c>
      <c r="G1953">
        <f t="shared" si="252"/>
        <v>9</v>
      </c>
      <c r="H1953" s="4" t="str">
        <f t="shared" si="253"/>
        <v>product 3</v>
      </c>
      <c r="I1953" s="5">
        <v>89</v>
      </c>
      <c r="J1953" s="5">
        <v>1111.6100000000001</v>
      </c>
    </row>
    <row r="1954" spans="1:10" ht="13.2" x14ac:dyDescent="0.25">
      <c r="A1954" s="3">
        <v>45562</v>
      </c>
      <c r="B1954" s="4" t="s">
        <v>15</v>
      </c>
      <c r="C1954" s="3" t="str">
        <f t="shared" si="249"/>
        <v>payroll</v>
      </c>
      <c r="D1954" s="50" t="s">
        <v>6</v>
      </c>
      <c r="E1954">
        <f t="shared" si="250"/>
        <v>2024</v>
      </c>
      <c r="F1954">
        <f t="shared" si="251"/>
        <v>27</v>
      </c>
      <c r="G1954">
        <f t="shared" si="252"/>
        <v>9</v>
      </c>
      <c r="H1954" s="4" t="str">
        <f t="shared" si="253"/>
        <v>N/A</v>
      </c>
      <c r="I1954" s="4" t="s">
        <v>6</v>
      </c>
      <c r="J1954" s="5">
        <v>1200</v>
      </c>
    </row>
    <row r="1955" spans="1:10" ht="13.2" x14ac:dyDescent="0.25">
      <c r="A1955" s="3">
        <v>45563</v>
      </c>
      <c r="B1955" s="4" t="s">
        <v>7</v>
      </c>
      <c r="C1955" s="3" t="str">
        <f t="shared" si="249"/>
        <v>cogs</v>
      </c>
      <c r="D1955" s="49">
        <v>5.99</v>
      </c>
      <c r="E1955">
        <f t="shared" si="250"/>
        <v>2024</v>
      </c>
      <c r="F1955">
        <f t="shared" si="251"/>
        <v>28</v>
      </c>
      <c r="G1955">
        <f t="shared" si="252"/>
        <v>9</v>
      </c>
      <c r="H1955" s="4" t="str">
        <f t="shared" si="253"/>
        <v>product 1</v>
      </c>
      <c r="I1955" s="5">
        <v>33</v>
      </c>
      <c r="J1955" s="5">
        <v>197.67000000000002</v>
      </c>
    </row>
    <row r="1956" spans="1:10" ht="13.2" x14ac:dyDescent="0.25">
      <c r="A1956" s="3">
        <v>45563</v>
      </c>
      <c r="B1956" s="4" t="s">
        <v>8</v>
      </c>
      <c r="C1956" s="3" t="str">
        <f t="shared" si="249"/>
        <v>cogs</v>
      </c>
      <c r="D1956" s="49">
        <v>16.989999999999998</v>
      </c>
      <c r="E1956">
        <f t="shared" si="250"/>
        <v>2024</v>
      </c>
      <c r="F1956">
        <f t="shared" si="251"/>
        <v>28</v>
      </c>
      <c r="G1956">
        <f t="shared" si="252"/>
        <v>9</v>
      </c>
      <c r="H1956" s="4" t="str">
        <f t="shared" si="253"/>
        <v>product 2</v>
      </c>
      <c r="I1956" s="5">
        <v>3</v>
      </c>
      <c r="J1956" s="5">
        <v>50.97</v>
      </c>
    </row>
    <row r="1957" spans="1:10" ht="13.2" x14ac:dyDescent="0.25">
      <c r="A1957" s="3">
        <v>45563</v>
      </c>
      <c r="B1957" s="4" t="s">
        <v>9</v>
      </c>
      <c r="C1957" s="3" t="str">
        <f t="shared" si="249"/>
        <v>cogs</v>
      </c>
      <c r="D1957" s="49">
        <v>8.49</v>
      </c>
      <c r="E1957">
        <f t="shared" si="250"/>
        <v>2024</v>
      </c>
      <c r="F1957">
        <f t="shared" si="251"/>
        <v>28</v>
      </c>
      <c r="G1957">
        <f t="shared" si="252"/>
        <v>9</v>
      </c>
      <c r="H1957" s="4" t="str">
        <f t="shared" si="253"/>
        <v>product 3</v>
      </c>
      <c r="I1957" s="5">
        <v>242</v>
      </c>
      <c r="J1957" s="5">
        <v>2054.58</v>
      </c>
    </row>
    <row r="1958" spans="1:10" ht="13.2" x14ac:dyDescent="0.25">
      <c r="A1958" s="3">
        <v>45563</v>
      </c>
      <c r="B1958" s="4" t="s">
        <v>10</v>
      </c>
      <c r="C1958" s="3" t="str">
        <f t="shared" si="249"/>
        <v>marketing</v>
      </c>
      <c r="D1958" s="50" t="s">
        <v>6</v>
      </c>
      <c r="E1958">
        <f t="shared" si="250"/>
        <v>2024</v>
      </c>
      <c r="F1958">
        <f t="shared" si="251"/>
        <v>28</v>
      </c>
      <c r="G1958">
        <f t="shared" si="252"/>
        <v>9</v>
      </c>
      <c r="H1958" s="4" t="str">
        <f t="shared" si="253"/>
        <v>N/A</v>
      </c>
      <c r="I1958" s="4" t="s">
        <v>6</v>
      </c>
      <c r="J1958" s="5">
        <v>100.05</v>
      </c>
    </row>
    <row r="1959" spans="1:10" ht="13.2" x14ac:dyDescent="0.25">
      <c r="A1959" s="3">
        <v>45563</v>
      </c>
      <c r="B1959" s="4" t="s">
        <v>11</v>
      </c>
      <c r="C1959" s="3" t="str">
        <f t="shared" si="249"/>
        <v>net sales</v>
      </c>
      <c r="D1959" s="49">
        <v>9.99</v>
      </c>
      <c r="E1959">
        <f t="shared" si="250"/>
        <v>2024</v>
      </c>
      <c r="F1959">
        <f t="shared" si="251"/>
        <v>28</v>
      </c>
      <c r="G1959">
        <f t="shared" si="252"/>
        <v>9</v>
      </c>
      <c r="H1959" s="4" t="str">
        <f t="shared" si="253"/>
        <v>product 1</v>
      </c>
      <c r="I1959" s="5">
        <v>33</v>
      </c>
      <c r="J1959" s="5">
        <v>329.67</v>
      </c>
    </row>
    <row r="1960" spans="1:10" ht="13.2" x14ac:dyDescent="0.25">
      <c r="A1960" s="3">
        <v>45563</v>
      </c>
      <c r="B1960" s="4" t="s">
        <v>12</v>
      </c>
      <c r="C1960" s="3" t="str">
        <f t="shared" si="249"/>
        <v>net sales</v>
      </c>
      <c r="D1960" s="49">
        <v>24.99</v>
      </c>
      <c r="E1960">
        <f t="shared" si="250"/>
        <v>2024</v>
      </c>
      <c r="F1960">
        <f t="shared" si="251"/>
        <v>28</v>
      </c>
      <c r="G1960">
        <f t="shared" si="252"/>
        <v>9</v>
      </c>
      <c r="H1960" s="4" t="str">
        <f t="shared" si="253"/>
        <v>product 2</v>
      </c>
      <c r="I1960" s="5">
        <v>3</v>
      </c>
      <c r="J1960" s="5">
        <v>74.97</v>
      </c>
    </row>
    <row r="1961" spans="1:10" ht="13.2" x14ac:dyDescent="0.25">
      <c r="A1961" s="3">
        <v>45563</v>
      </c>
      <c r="B1961" s="4" t="s">
        <v>13</v>
      </c>
      <c r="C1961" s="3" t="str">
        <f t="shared" si="249"/>
        <v>net sales</v>
      </c>
      <c r="D1961" s="49">
        <v>12.49</v>
      </c>
      <c r="E1961">
        <f t="shared" si="250"/>
        <v>2024</v>
      </c>
      <c r="F1961">
        <f t="shared" si="251"/>
        <v>28</v>
      </c>
      <c r="G1961">
        <f t="shared" si="252"/>
        <v>9</v>
      </c>
      <c r="H1961" s="4" t="str">
        <f t="shared" si="253"/>
        <v>product 3</v>
      </c>
      <c r="I1961" s="5">
        <v>242</v>
      </c>
      <c r="J1961" s="5">
        <v>3022.58</v>
      </c>
    </row>
    <row r="1962" spans="1:10" ht="13.2" x14ac:dyDescent="0.25">
      <c r="A1962" s="3">
        <v>45564</v>
      </c>
      <c r="B1962" s="4" t="s">
        <v>7</v>
      </c>
      <c r="C1962" s="3" t="str">
        <f t="shared" si="249"/>
        <v>cogs</v>
      </c>
      <c r="D1962" s="49">
        <v>5.99</v>
      </c>
      <c r="E1962">
        <f t="shared" si="250"/>
        <v>2024</v>
      </c>
      <c r="F1962">
        <f t="shared" si="251"/>
        <v>29</v>
      </c>
      <c r="G1962">
        <f t="shared" si="252"/>
        <v>9</v>
      </c>
      <c r="H1962" s="4" t="str">
        <f t="shared" si="253"/>
        <v>product 1</v>
      </c>
      <c r="I1962" s="5">
        <v>56</v>
      </c>
      <c r="J1962" s="5">
        <v>335.44</v>
      </c>
    </row>
    <row r="1963" spans="1:10" ht="13.2" x14ac:dyDescent="0.25">
      <c r="A1963" s="3">
        <v>45564</v>
      </c>
      <c r="B1963" s="4" t="s">
        <v>8</v>
      </c>
      <c r="C1963" s="3" t="str">
        <f t="shared" si="249"/>
        <v>cogs</v>
      </c>
      <c r="D1963" s="49">
        <v>16.989999999999998</v>
      </c>
      <c r="E1963">
        <f t="shared" si="250"/>
        <v>2024</v>
      </c>
      <c r="F1963">
        <f t="shared" si="251"/>
        <v>29</v>
      </c>
      <c r="G1963">
        <f t="shared" si="252"/>
        <v>9</v>
      </c>
      <c r="H1963" s="4" t="str">
        <f t="shared" si="253"/>
        <v>product 2</v>
      </c>
      <c r="I1963" s="5">
        <v>2</v>
      </c>
      <c r="J1963" s="5">
        <v>33.979999999999997</v>
      </c>
    </row>
    <row r="1964" spans="1:10" ht="13.2" x14ac:dyDescent="0.25">
      <c r="A1964" s="3">
        <v>45564</v>
      </c>
      <c r="B1964" s="4" t="s">
        <v>9</v>
      </c>
      <c r="C1964" s="3" t="str">
        <f t="shared" si="249"/>
        <v>cogs</v>
      </c>
      <c r="D1964" s="49">
        <v>8.49</v>
      </c>
      <c r="E1964">
        <f t="shared" si="250"/>
        <v>2024</v>
      </c>
      <c r="F1964">
        <f t="shared" si="251"/>
        <v>29</v>
      </c>
      <c r="G1964">
        <f t="shared" si="252"/>
        <v>9</v>
      </c>
      <c r="H1964" s="4" t="str">
        <f t="shared" si="253"/>
        <v>product 3</v>
      </c>
      <c r="I1964" s="5">
        <v>48</v>
      </c>
      <c r="J1964" s="5">
        <v>407.52</v>
      </c>
    </row>
    <row r="1965" spans="1:10" ht="13.2" x14ac:dyDescent="0.25">
      <c r="A1965" s="3">
        <v>45564</v>
      </c>
      <c r="B1965" s="4" t="s">
        <v>10</v>
      </c>
      <c r="C1965" s="3" t="str">
        <f t="shared" si="249"/>
        <v>marketing</v>
      </c>
      <c r="D1965" s="50" t="s">
        <v>6</v>
      </c>
      <c r="E1965">
        <f t="shared" si="250"/>
        <v>2024</v>
      </c>
      <c r="F1965">
        <f t="shared" si="251"/>
        <v>29</v>
      </c>
      <c r="G1965">
        <f t="shared" si="252"/>
        <v>9</v>
      </c>
      <c r="H1965" s="4" t="str">
        <f t="shared" si="253"/>
        <v>N/A</v>
      </c>
      <c r="I1965" s="4" t="s">
        <v>6</v>
      </c>
      <c r="J1965" s="5">
        <v>100</v>
      </c>
    </row>
    <row r="1966" spans="1:10" ht="13.2" x14ac:dyDescent="0.25">
      <c r="A1966" s="3">
        <v>45564</v>
      </c>
      <c r="B1966" s="4" t="s">
        <v>11</v>
      </c>
      <c r="C1966" s="3" t="str">
        <f t="shared" si="249"/>
        <v>net sales</v>
      </c>
      <c r="D1966" s="49">
        <v>9.99</v>
      </c>
      <c r="E1966">
        <f t="shared" si="250"/>
        <v>2024</v>
      </c>
      <c r="F1966">
        <f t="shared" si="251"/>
        <v>29</v>
      </c>
      <c r="G1966">
        <f t="shared" si="252"/>
        <v>9</v>
      </c>
      <c r="H1966" s="4" t="str">
        <f t="shared" si="253"/>
        <v>product 1</v>
      </c>
      <c r="I1966" s="5">
        <v>56</v>
      </c>
      <c r="J1966" s="5">
        <v>559.44000000000005</v>
      </c>
    </row>
    <row r="1967" spans="1:10" ht="13.2" x14ac:dyDescent="0.25">
      <c r="A1967" s="3">
        <v>45564</v>
      </c>
      <c r="B1967" s="4" t="s">
        <v>12</v>
      </c>
      <c r="C1967" s="3" t="str">
        <f t="shared" si="249"/>
        <v>net sales</v>
      </c>
      <c r="D1967" s="49">
        <v>24.99</v>
      </c>
      <c r="E1967">
        <f t="shared" si="250"/>
        <v>2024</v>
      </c>
      <c r="F1967">
        <f t="shared" si="251"/>
        <v>29</v>
      </c>
      <c r="G1967">
        <f t="shared" si="252"/>
        <v>9</v>
      </c>
      <c r="H1967" s="4" t="str">
        <f t="shared" si="253"/>
        <v>product 2</v>
      </c>
      <c r="I1967" s="5">
        <v>2</v>
      </c>
      <c r="J1967" s="5">
        <v>49.98</v>
      </c>
    </row>
    <row r="1968" spans="1:10" ht="13.2" x14ac:dyDescent="0.25">
      <c r="A1968" s="3">
        <v>45564</v>
      </c>
      <c r="B1968" s="4" t="s">
        <v>13</v>
      </c>
      <c r="C1968" s="3" t="str">
        <f t="shared" si="249"/>
        <v>net sales</v>
      </c>
      <c r="D1968" s="49">
        <v>12.49</v>
      </c>
      <c r="E1968">
        <f t="shared" si="250"/>
        <v>2024</v>
      </c>
      <c r="F1968">
        <f t="shared" si="251"/>
        <v>29</v>
      </c>
      <c r="G1968">
        <f t="shared" si="252"/>
        <v>9</v>
      </c>
      <c r="H1968" s="4" t="str">
        <f t="shared" si="253"/>
        <v>product 3</v>
      </c>
      <c r="I1968" s="5">
        <v>48</v>
      </c>
      <c r="J1968" s="5">
        <v>599.52</v>
      </c>
    </row>
    <row r="1969" spans="1:10" ht="13.2" x14ac:dyDescent="0.25">
      <c r="A1969" s="3">
        <v>45565</v>
      </c>
      <c r="B1969" s="4" t="s">
        <v>7</v>
      </c>
      <c r="C1969" s="3" t="str">
        <f t="shared" si="249"/>
        <v>cogs</v>
      </c>
      <c r="D1969" s="49">
        <v>5.99</v>
      </c>
      <c r="E1969">
        <f t="shared" si="250"/>
        <v>2024</v>
      </c>
      <c r="F1969">
        <f t="shared" si="251"/>
        <v>30</v>
      </c>
      <c r="G1969">
        <f t="shared" si="252"/>
        <v>9</v>
      </c>
      <c r="H1969" s="4" t="str">
        <f t="shared" si="253"/>
        <v>product 1</v>
      </c>
      <c r="I1969" s="5">
        <v>76</v>
      </c>
      <c r="J1969" s="5">
        <v>455.24</v>
      </c>
    </row>
    <row r="1970" spans="1:10" ht="13.2" x14ac:dyDescent="0.25">
      <c r="A1970" s="3">
        <v>45565</v>
      </c>
      <c r="B1970" s="4" t="s">
        <v>8</v>
      </c>
      <c r="C1970" s="3" t="str">
        <f t="shared" si="249"/>
        <v>cogs</v>
      </c>
      <c r="D1970" s="49">
        <v>16.989999999999998</v>
      </c>
      <c r="E1970">
        <f t="shared" si="250"/>
        <v>2024</v>
      </c>
      <c r="F1970">
        <f t="shared" si="251"/>
        <v>30</v>
      </c>
      <c r="G1970">
        <f t="shared" si="252"/>
        <v>9</v>
      </c>
      <c r="H1970" s="4" t="str">
        <f t="shared" si="253"/>
        <v>product 2</v>
      </c>
      <c r="I1970" s="5">
        <v>1</v>
      </c>
      <c r="J1970" s="5">
        <v>16.989999999999998</v>
      </c>
    </row>
    <row r="1971" spans="1:10" ht="13.2" x14ac:dyDescent="0.25">
      <c r="A1971" s="3">
        <v>45565</v>
      </c>
      <c r="B1971" s="4" t="s">
        <v>9</v>
      </c>
      <c r="C1971" s="3" t="str">
        <f t="shared" si="249"/>
        <v>cogs</v>
      </c>
      <c r="D1971" s="49">
        <v>8.49</v>
      </c>
      <c r="E1971">
        <f t="shared" si="250"/>
        <v>2024</v>
      </c>
      <c r="F1971">
        <f t="shared" si="251"/>
        <v>30</v>
      </c>
      <c r="G1971">
        <f t="shared" si="252"/>
        <v>9</v>
      </c>
      <c r="H1971" s="4" t="str">
        <f t="shared" si="253"/>
        <v>product 3</v>
      </c>
      <c r="I1971" s="5">
        <v>164</v>
      </c>
      <c r="J1971" s="5">
        <v>1392.3600000000001</v>
      </c>
    </row>
    <row r="1972" spans="1:10" ht="13.2" x14ac:dyDescent="0.25">
      <c r="A1972" s="3">
        <v>45565</v>
      </c>
      <c r="B1972" s="4" t="s">
        <v>10</v>
      </c>
      <c r="C1972" s="3" t="str">
        <f t="shared" si="249"/>
        <v>marketing</v>
      </c>
      <c r="D1972" s="50" t="s">
        <v>6</v>
      </c>
      <c r="E1972">
        <f t="shared" si="250"/>
        <v>2024</v>
      </c>
      <c r="F1972">
        <f t="shared" si="251"/>
        <v>30</v>
      </c>
      <c r="G1972">
        <f t="shared" si="252"/>
        <v>9</v>
      </c>
      <c r="H1972" s="4" t="str">
        <f t="shared" si="253"/>
        <v>N/A</v>
      </c>
      <c r="I1972" s="4" t="s">
        <v>6</v>
      </c>
      <c r="J1972" s="5">
        <v>100.09</v>
      </c>
    </row>
    <row r="1973" spans="1:10" ht="13.2" x14ac:dyDescent="0.25">
      <c r="A1973" s="3">
        <v>45565</v>
      </c>
      <c r="B1973" s="4" t="s">
        <v>11</v>
      </c>
      <c r="C1973" s="3" t="str">
        <f t="shared" si="249"/>
        <v>net sales</v>
      </c>
      <c r="D1973" s="49">
        <v>9.99</v>
      </c>
      <c r="E1973">
        <f t="shared" si="250"/>
        <v>2024</v>
      </c>
      <c r="F1973">
        <f t="shared" si="251"/>
        <v>30</v>
      </c>
      <c r="G1973">
        <f t="shared" si="252"/>
        <v>9</v>
      </c>
      <c r="H1973" s="4" t="str">
        <f t="shared" si="253"/>
        <v>product 1</v>
      </c>
      <c r="I1973" s="5">
        <v>76</v>
      </c>
      <c r="J1973" s="5">
        <v>759.24</v>
      </c>
    </row>
    <row r="1974" spans="1:10" ht="13.2" x14ac:dyDescent="0.25">
      <c r="A1974" s="3">
        <v>45565</v>
      </c>
      <c r="B1974" s="4" t="s">
        <v>12</v>
      </c>
      <c r="C1974" s="3" t="str">
        <f t="shared" si="249"/>
        <v>net sales</v>
      </c>
      <c r="D1974" s="49">
        <v>24.99</v>
      </c>
      <c r="E1974">
        <f t="shared" si="250"/>
        <v>2024</v>
      </c>
      <c r="F1974">
        <f t="shared" si="251"/>
        <v>30</v>
      </c>
      <c r="G1974">
        <f t="shared" si="252"/>
        <v>9</v>
      </c>
      <c r="H1974" s="4" t="str">
        <f t="shared" si="253"/>
        <v>product 2</v>
      </c>
      <c r="I1974" s="5">
        <v>1</v>
      </c>
      <c r="J1974" s="5">
        <v>24.99</v>
      </c>
    </row>
    <row r="1975" spans="1:10" ht="13.2" x14ac:dyDescent="0.25">
      <c r="A1975" s="3">
        <v>45565</v>
      </c>
      <c r="B1975" s="4" t="s">
        <v>13</v>
      </c>
      <c r="C1975" s="3" t="str">
        <f t="shared" si="249"/>
        <v>net sales</v>
      </c>
      <c r="D1975" s="49">
        <v>12.49</v>
      </c>
      <c r="E1975">
        <f t="shared" si="250"/>
        <v>2024</v>
      </c>
      <c r="F1975">
        <f t="shared" si="251"/>
        <v>30</v>
      </c>
      <c r="G1975">
        <f t="shared" si="252"/>
        <v>9</v>
      </c>
      <c r="H1975" s="4" t="str">
        <f t="shared" si="253"/>
        <v>product 3</v>
      </c>
      <c r="I1975" s="5">
        <v>164</v>
      </c>
      <c r="J1975" s="5">
        <v>2048.36</v>
      </c>
    </row>
    <row r="1976" spans="1:10" ht="13.2" x14ac:dyDescent="0.25">
      <c r="A1976" s="3">
        <v>45566</v>
      </c>
      <c r="B1976" s="4" t="s">
        <v>5</v>
      </c>
      <c r="C1976" s="3" t="str">
        <f t="shared" si="249"/>
        <v>amortization</v>
      </c>
      <c r="D1976" s="50" t="s">
        <v>6</v>
      </c>
      <c r="E1976">
        <f t="shared" si="250"/>
        <v>2024</v>
      </c>
      <c r="F1976">
        <f t="shared" si="251"/>
        <v>1</v>
      </c>
      <c r="G1976">
        <f t="shared" si="252"/>
        <v>10</v>
      </c>
      <c r="H1976" s="4" t="str">
        <f t="shared" si="253"/>
        <v>N/A</v>
      </c>
      <c r="I1976" s="4" t="s">
        <v>6</v>
      </c>
      <c r="J1976" s="5">
        <v>50</v>
      </c>
    </row>
    <row r="1977" spans="1:10" ht="13.2" x14ac:dyDescent="0.25">
      <c r="A1977" s="3">
        <v>45566</v>
      </c>
      <c r="B1977" s="4" t="s">
        <v>7</v>
      </c>
      <c r="C1977" s="3" t="str">
        <f t="shared" si="249"/>
        <v>cogs</v>
      </c>
      <c r="D1977" s="49">
        <v>5.99</v>
      </c>
      <c r="E1977">
        <f t="shared" si="250"/>
        <v>2024</v>
      </c>
      <c r="F1977">
        <f t="shared" si="251"/>
        <v>1</v>
      </c>
      <c r="G1977">
        <f t="shared" si="252"/>
        <v>10</v>
      </c>
      <c r="H1977" s="4" t="str">
        <f t="shared" si="253"/>
        <v>product 1</v>
      </c>
      <c r="I1977" s="5">
        <v>52</v>
      </c>
      <c r="J1977" s="5">
        <v>311.48</v>
      </c>
    </row>
    <row r="1978" spans="1:10" ht="13.2" x14ac:dyDescent="0.25">
      <c r="A1978" s="3">
        <v>45566</v>
      </c>
      <c r="B1978" s="4" t="s">
        <v>8</v>
      </c>
      <c r="C1978" s="3" t="str">
        <f t="shared" si="249"/>
        <v>cogs</v>
      </c>
      <c r="D1978" s="49">
        <v>16.989999999999998</v>
      </c>
      <c r="E1978">
        <f t="shared" si="250"/>
        <v>2024</v>
      </c>
      <c r="F1978">
        <f t="shared" si="251"/>
        <v>1</v>
      </c>
      <c r="G1978">
        <f t="shared" si="252"/>
        <v>10</v>
      </c>
      <c r="H1978" s="4" t="str">
        <f t="shared" si="253"/>
        <v>product 2</v>
      </c>
      <c r="I1978" s="5">
        <v>8</v>
      </c>
      <c r="J1978" s="5">
        <v>135.91999999999999</v>
      </c>
    </row>
    <row r="1979" spans="1:10" ht="13.2" x14ac:dyDescent="0.25">
      <c r="A1979" s="3">
        <v>45566</v>
      </c>
      <c r="B1979" s="4" t="s">
        <v>9</v>
      </c>
      <c r="C1979" s="3" t="str">
        <f t="shared" si="249"/>
        <v>cogs</v>
      </c>
      <c r="D1979" s="49">
        <v>8.49</v>
      </c>
      <c r="E1979">
        <f t="shared" si="250"/>
        <v>2024</v>
      </c>
      <c r="F1979">
        <f t="shared" si="251"/>
        <v>1</v>
      </c>
      <c r="G1979">
        <f t="shared" si="252"/>
        <v>10</v>
      </c>
      <c r="H1979" s="4" t="str">
        <f t="shared" si="253"/>
        <v>product 3</v>
      </c>
      <c r="I1979" s="5">
        <v>146</v>
      </c>
      <c r="J1979" s="5">
        <v>1239.54</v>
      </c>
    </row>
    <row r="1980" spans="1:10" ht="13.2" x14ac:dyDescent="0.25">
      <c r="A1980" s="3">
        <v>45566</v>
      </c>
      <c r="B1980" s="4" t="s">
        <v>10</v>
      </c>
      <c r="C1980" s="3" t="str">
        <f t="shared" si="249"/>
        <v>marketing</v>
      </c>
      <c r="D1980" s="50" t="s">
        <v>6</v>
      </c>
      <c r="E1980">
        <f t="shared" si="250"/>
        <v>2024</v>
      </c>
      <c r="F1980">
        <f t="shared" si="251"/>
        <v>1</v>
      </c>
      <c r="G1980">
        <f t="shared" si="252"/>
        <v>10</v>
      </c>
      <c r="H1980" s="4" t="str">
        <f t="shared" si="253"/>
        <v>N/A</v>
      </c>
      <c r="I1980" s="4" t="s">
        <v>6</v>
      </c>
      <c r="J1980" s="5">
        <v>99.92</v>
      </c>
    </row>
    <row r="1981" spans="1:10" ht="13.2" x14ac:dyDescent="0.25">
      <c r="A1981" s="3">
        <v>45566</v>
      </c>
      <c r="B1981" s="4" t="s">
        <v>11</v>
      </c>
      <c r="C1981" s="3" t="str">
        <f t="shared" si="249"/>
        <v>net sales</v>
      </c>
      <c r="D1981" s="49">
        <v>9.99</v>
      </c>
      <c r="E1981">
        <f t="shared" si="250"/>
        <v>2024</v>
      </c>
      <c r="F1981">
        <f t="shared" si="251"/>
        <v>1</v>
      </c>
      <c r="G1981">
        <f t="shared" si="252"/>
        <v>10</v>
      </c>
      <c r="H1981" s="4" t="str">
        <f t="shared" si="253"/>
        <v>product 1</v>
      </c>
      <c r="I1981" s="5">
        <v>52</v>
      </c>
      <c r="J1981" s="5">
        <v>519.48</v>
      </c>
    </row>
    <row r="1982" spans="1:10" ht="13.2" x14ac:dyDescent="0.25">
      <c r="A1982" s="3">
        <v>45566</v>
      </c>
      <c r="B1982" s="4" t="s">
        <v>12</v>
      </c>
      <c r="C1982" s="3" t="str">
        <f t="shared" si="249"/>
        <v>net sales</v>
      </c>
      <c r="D1982" s="49">
        <v>24.99</v>
      </c>
      <c r="E1982">
        <f t="shared" si="250"/>
        <v>2024</v>
      </c>
      <c r="F1982">
        <f t="shared" si="251"/>
        <v>1</v>
      </c>
      <c r="G1982">
        <f t="shared" si="252"/>
        <v>10</v>
      </c>
      <c r="H1982" s="4" t="str">
        <f t="shared" si="253"/>
        <v>product 2</v>
      </c>
      <c r="I1982" s="5">
        <v>8</v>
      </c>
      <c r="J1982" s="5">
        <v>199.92</v>
      </c>
    </row>
    <row r="1983" spans="1:10" ht="13.2" x14ac:dyDescent="0.25">
      <c r="A1983" s="3">
        <v>45566</v>
      </c>
      <c r="B1983" s="4" t="s">
        <v>13</v>
      </c>
      <c r="C1983" s="3" t="str">
        <f t="shared" si="249"/>
        <v>net sales</v>
      </c>
      <c r="D1983" s="49">
        <v>12.49</v>
      </c>
      <c r="E1983">
        <f t="shared" si="250"/>
        <v>2024</v>
      </c>
      <c r="F1983">
        <f t="shared" si="251"/>
        <v>1</v>
      </c>
      <c r="G1983">
        <f t="shared" si="252"/>
        <v>10</v>
      </c>
      <c r="H1983" s="4" t="str">
        <f t="shared" si="253"/>
        <v>product 3</v>
      </c>
      <c r="I1983" s="5">
        <v>146</v>
      </c>
      <c r="J1983" s="5">
        <v>1823.54</v>
      </c>
    </row>
    <row r="1984" spans="1:10" ht="13.2" x14ac:dyDescent="0.25">
      <c r="A1984" s="3">
        <v>45566</v>
      </c>
      <c r="B1984" s="4" t="s">
        <v>14</v>
      </c>
      <c r="C1984" s="3" t="str">
        <f t="shared" si="249"/>
        <v>overhead</v>
      </c>
      <c r="D1984" s="50" t="s">
        <v>6</v>
      </c>
      <c r="E1984">
        <f t="shared" si="250"/>
        <v>2024</v>
      </c>
      <c r="F1984">
        <f t="shared" si="251"/>
        <v>1</v>
      </c>
      <c r="G1984">
        <f t="shared" si="252"/>
        <v>10</v>
      </c>
      <c r="H1984" s="4" t="str">
        <f t="shared" si="253"/>
        <v>N/A</v>
      </c>
      <c r="I1984" s="4" t="s">
        <v>6</v>
      </c>
      <c r="J1984" s="5">
        <v>2000</v>
      </c>
    </row>
    <row r="1985" spans="1:10" ht="13.2" x14ac:dyDescent="0.25">
      <c r="A1985" s="3">
        <v>45567</v>
      </c>
      <c r="B1985" s="4" t="s">
        <v>7</v>
      </c>
      <c r="C1985" s="3" t="str">
        <f t="shared" si="249"/>
        <v>cogs</v>
      </c>
      <c r="D1985" s="49">
        <v>5.99</v>
      </c>
      <c r="E1985">
        <f t="shared" si="250"/>
        <v>2024</v>
      </c>
      <c r="F1985">
        <f t="shared" si="251"/>
        <v>2</v>
      </c>
      <c r="G1985">
        <f t="shared" si="252"/>
        <v>10</v>
      </c>
      <c r="H1985" s="4" t="str">
        <f t="shared" si="253"/>
        <v>product 1</v>
      </c>
      <c r="I1985" s="5">
        <v>24</v>
      </c>
      <c r="J1985" s="5">
        <v>143.76</v>
      </c>
    </row>
    <row r="1986" spans="1:10" ht="13.2" x14ac:dyDescent="0.25">
      <c r="A1986" s="3">
        <v>45567</v>
      </c>
      <c r="B1986" s="4" t="s">
        <v>8</v>
      </c>
      <c r="C1986" s="3" t="str">
        <f t="shared" ref="C1986:C2049" si="254">IFERROR(LEFT(B1986, FIND(":", B1986) -1),B1986)</f>
        <v>cogs</v>
      </c>
      <c r="D1986" s="49">
        <v>16.989999999999998</v>
      </c>
      <c r="E1986">
        <f t="shared" ref="E1986:E2049" si="255">YEAR(A1986)</f>
        <v>2024</v>
      </c>
      <c r="F1986">
        <f t="shared" ref="F1986:F2049" si="256">DAY(A1986)</f>
        <v>2</v>
      </c>
      <c r="G1986">
        <f t="shared" ref="G1986:G2049" si="257">MONTH(A1986)</f>
        <v>10</v>
      </c>
      <c r="H1986" s="4" t="str">
        <f t="shared" si="253"/>
        <v>product 2</v>
      </c>
      <c r="I1986" s="5">
        <v>3</v>
      </c>
      <c r="J1986" s="5">
        <v>50.97</v>
      </c>
    </row>
    <row r="1987" spans="1:10" ht="13.2" x14ac:dyDescent="0.25">
      <c r="A1987" s="3">
        <v>45567</v>
      </c>
      <c r="B1987" s="4" t="s">
        <v>9</v>
      </c>
      <c r="C1987" s="3" t="str">
        <f t="shared" si="254"/>
        <v>cogs</v>
      </c>
      <c r="D1987" s="49">
        <v>8.49</v>
      </c>
      <c r="E1987">
        <f t="shared" si="255"/>
        <v>2024</v>
      </c>
      <c r="F1987">
        <f t="shared" si="256"/>
        <v>2</v>
      </c>
      <c r="G1987">
        <f t="shared" si="257"/>
        <v>10</v>
      </c>
      <c r="H1987" s="4" t="str">
        <f t="shared" ref="H1987:H2050" si="258">IFERROR(RIGHT(B1987, LEN(B1987) - FIND(":", B1987)),"N/A")</f>
        <v>product 3</v>
      </c>
      <c r="I1987" s="5">
        <v>226</v>
      </c>
      <c r="J1987" s="5">
        <v>1918.74</v>
      </c>
    </row>
    <row r="1988" spans="1:10" ht="13.2" x14ac:dyDescent="0.25">
      <c r="A1988" s="3">
        <v>45567</v>
      </c>
      <c r="B1988" s="4" t="s">
        <v>10</v>
      </c>
      <c r="C1988" s="3" t="str">
        <f t="shared" si="254"/>
        <v>marketing</v>
      </c>
      <c r="D1988" s="50" t="s">
        <v>6</v>
      </c>
      <c r="E1988">
        <f t="shared" si="255"/>
        <v>2024</v>
      </c>
      <c r="F1988">
        <f t="shared" si="256"/>
        <v>2</v>
      </c>
      <c r="G1988">
        <f t="shared" si="257"/>
        <v>10</v>
      </c>
      <c r="H1988" s="4" t="str">
        <f t="shared" si="258"/>
        <v>N/A</v>
      </c>
      <c r="I1988" s="4" t="s">
        <v>6</v>
      </c>
      <c r="J1988" s="5">
        <v>100.03</v>
      </c>
    </row>
    <row r="1989" spans="1:10" ht="13.2" x14ac:dyDescent="0.25">
      <c r="A1989" s="3">
        <v>45567</v>
      </c>
      <c r="B1989" s="4" t="s">
        <v>11</v>
      </c>
      <c r="C1989" s="3" t="str">
        <f t="shared" si="254"/>
        <v>net sales</v>
      </c>
      <c r="D1989" s="49">
        <v>9.99</v>
      </c>
      <c r="E1989">
        <f t="shared" si="255"/>
        <v>2024</v>
      </c>
      <c r="F1989">
        <f t="shared" si="256"/>
        <v>2</v>
      </c>
      <c r="G1989">
        <f t="shared" si="257"/>
        <v>10</v>
      </c>
      <c r="H1989" s="4" t="str">
        <f t="shared" si="258"/>
        <v>product 1</v>
      </c>
      <c r="I1989" s="5">
        <v>24</v>
      </c>
      <c r="J1989" s="5">
        <v>239.76</v>
      </c>
    </row>
    <row r="1990" spans="1:10" ht="13.2" x14ac:dyDescent="0.25">
      <c r="A1990" s="3">
        <v>45567</v>
      </c>
      <c r="B1990" s="4" t="s">
        <v>12</v>
      </c>
      <c r="C1990" s="3" t="str">
        <f t="shared" si="254"/>
        <v>net sales</v>
      </c>
      <c r="D1990" s="49">
        <v>24.99</v>
      </c>
      <c r="E1990">
        <f t="shared" si="255"/>
        <v>2024</v>
      </c>
      <c r="F1990">
        <f t="shared" si="256"/>
        <v>2</v>
      </c>
      <c r="G1990">
        <f t="shared" si="257"/>
        <v>10</v>
      </c>
      <c r="H1990" s="4" t="str">
        <f t="shared" si="258"/>
        <v>product 2</v>
      </c>
      <c r="I1990" s="5">
        <v>3</v>
      </c>
      <c r="J1990" s="5">
        <v>74.97</v>
      </c>
    </row>
    <row r="1991" spans="1:10" ht="13.2" x14ac:dyDescent="0.25">
      <c r="A1991" s="3">
        <v>45567</v>
      </c>
      <c r="B1991" s="4" t="s">
        <v>13</v>
      </c>
      <c r="C1991" s="3" t="str">
        <f t="shared" si="254"/>
        <v>net sales</v>
      </c>
      <c r="D1991" s="49">
        <v>12.49</v>
      </c>
      <c r="E1991">
        <f t="shared" si="255"/>
        <v>2024</v>
      </c>
      <c r="F1991">
        <f t="shared" si="256"/>
        <v>2</v>
      </c>
      <c r="G1991">
        <f t="shared" si="257"/>
        <v>10</v>
      </c>
      <c r="H1991" s="4" t="str">
        <f t="shared" si="258"/>
        <v>product 3</v>
      </c>
      <c r="I1991" s="5">
        <v>226</v>
      </c>
      <c r="J1991" s="5">
        <v>2822.7400000000002</v>
      </c>
    </row>
    <row r="1992" spans="1:10" ht="13.2" x14ac:dyDescent="0.25">
      <c r="A1992" s="3">
        <v>45568</v>
      </c>
      <c r="B1992" s="4" t="s">
        <v>7</v>
      </c>
      <c r="C1992" s="3" t="str">
        <f t="shared" si="254"/>
        <v>cogs</v>
      </c>
      <c r="D1992" s="49">
        <v>5.99</v>
      </c>
      <c r="E1992">
        <f t="shared" si="255"/>
        <v>2024</v>
      </c>
      <c r="F1992">
        <f t="shared" si="256"/>
        <v>3</v>
      </c>
      <c r="G1992">
        <f t="shared" si="257"/>
        <v>10</v>
      </c>
      <c r="H1992" s="4" t="str">
        <f t="shared" si="258"/>
        <v>product 1</v>
      </c>
      <c r="I1992" s="5">
        <v>59</v>
      </c>
      <c r="J1992" s="5">
        <v>353.41</v>
      </c>
    </row>
    <row r="1993" spans="1:10" ht="13.2" x14ac:dyDescent="0.25">
      <c r="A1993" s="3">
        <v>45568</v>
      </c>
      <c r="B1993" s="4" t="s">
        <v>8</v>
      </c>
      <c r="C1993" s="3" t="str">
        <f t="shared" si="254"/>
        <v>cogs</v>
      </c>
      <c r="D1993" s="49">
        <v>16.989999999999998</v>
      </c>
      <c r="E1993">
        <f t="shared" si="255"/>
        <v>2024</v>
      </c>
      <c r="F1993">
        <f t="shared" si="256"/>
        <v>3</v>
      </c>
      <c r="G1993">
        <f t="shared" si="257"/>
        <v>10</v>
      </c>
      <c r="H1993" s="4" t="str">
        <f t="shared" si="258"/>
        <v>product 2</v>
      </c>
      <c r="I1993" s="5">
        <v>6</v>
      </c>
      <c r="J1993" s="5">
        <v>101.94</v>
      </c>
    </row>
    <row r="1994" spans="1:10" ht="13.2" x14ac:dyDescent="0.25">
      <c r="A1994" s="3">
        <v>45568</v>
      </c>
      <c r="B1994" s="4" t="s">
        <v>9</v>
      </c>
      <c r="C1994" s="3" t="str">
        <f t="shared" si="254"/>
        <v>cogs</v>
      </c>
      <c r="D1994" s="49">
        <v>8.49</v>
      </c>
      <c r="E1994">
        <f t="shared" si="255"/>
        <v>2024</v>
      </c>
      <c r="F1994">
        <f t="shared" si="256"/>
        <v>3</v>
      </c>
      <c r="G1994">
        <f t="shared" si="257"/>
        <v>10</v>
      </c>
      <c r="H1994" s="4" t="str">
        <f t="shared" si="258"/>
        <v>product 3</v>
      </c>
      <c r="I1994" s="5">
        <v>120</v>
      </c>
      <c r="J1994" s="5">
        <v>1018.8000000000001</v>
      </c>
    </row>
    <row r="1995" spans="1:10" ht="13.2" x14ac:dyDescent="0.25">
      <c r="A1995" s="3">
        <v>45568</v>
      </c>
      <c r="B1995" s="4" t="s">
        <v>10</v>
      </c>
      <c r="C1995" s="3" t="str">
        <f t="shared" si="254"/>
        <v>marketing</v>
      </c>
      <c r="D1995" s="50" t="s">
        <v>6</v>
      </c>
      <c r="E1995">
        <f t="shared" si="255"/>
        <v>2024</v>
      </c>
      <c r="F1995">
        <f t="shared" si="256"/>
        <v>3</v>
      </c>
      <c r="G1995">
        <f t="shared" si="257"/>
        <v>10</v>
      </c>
      <c r="H1995" s="4" t="str">
        <f t="shared" si="258"/>
        <v>N/A</v>
      </c>
      <c r="I1995" s="4" t="s">
        <v>6</v>
      </c>
      <c r="J1995" s="5">
        <v>99.91</v>
      </c>
    </row>
    <row r="1996" spans="1:10" ht="13.2" x14ac:dyDescent="0.25">
      <c r="A1996" s="3">
        <v>45568</v>
      </c>
      <c r="B1996" s="4" t="s">
        <v>11</v>
      </c>
      <c r="C1996" s="3" t="str">
        <f t="shared" si="254"/>
        <v>net sales</v>
      </c>
      <c r="D1996" s="49">
        <v>9.99</v>
      </c>
      <c r="E1996">
        <f t="shared" si="255"/>
        <v>2024</v>
      </c>
      <c r="F1996">
        <f t="shared" si="256"/>
        <v>3</v>
      </c>
      <c r="G1996">
        <f t="shared" si="257"/>
        <v>10</v>
      </c>
      <c r="H1996" s="4" t="str">
        <f t="shared" si="258"/>
        <v>product 1</v>
      </c>
      <c r="I1996" s="5">
        <v>59</v>
      </c>
      <c r="J1996" s="5">
        <v>589.41</v>
      </c>
    </row>
    <row r="1997" spans="1:10" ht="13.2" x14ac:dyDescent="0.25">
      <c r="A1997" s="3">
        <v>45568</v>
      </c>
      <c r="B1997" s="4" t="s">
        <v>12</v>
      </c>
      <c r="C1997" s="3" t="str">
        <f t="shared" si="254"/>
        <v>net sales</v>
      </c>
      <c r="D1997" s="49">
        <v>24.99</v>
      </c>
      <c r="E1997">
        <f t="shared" si="255"/>
        <v>2024</v>
      </c>
      <c r="F1997">
        <f t="shared" si="256"/>
        <v>3</v>
      </c>
      <c r="G1997">
        <f t="shared" si="257"/>
        <v>10</v>
      </c>
      <c r="H1997" s="4" t="str">
        <f t="shared" si="258"/>
        <v>product 2</v>
      </c>
      <c r="I1997" s="5">
        <v>6</v>
      </c>
      <c r="J1997" s="5">
        <v>149.94</v>
      </c>
    </row>
    <row r="1998" spans="1:10" ht="13.2" x14ac:dyDescent="0.25">
      <c r="A1998" s="3">
        <v>45568</v>
      </c>
      <c r="B1998" s="4" t="s">
        <v>13</v>
      </c>
      <c r="C1998" s="3" t="str">
        <f t="shared" si="254"/>
        <v>net sales</v>
      </c>
      <c r="D1998" s="49">
        <v>12.49</v>
      </c>
      <c r="E1998">
        <f t="shared" si="255"/>
        <v>2024</v>
      </c>
      <c r="F1998">
        <f t="shared" si="256"/>
        <v>3</v>
      </c>
      <c r="G1998">
        <f t="shared" si="257"/>
        <v>10</v>
      </c>
      <c r="H1998" s="4" t="str">
        <f t="shared" si="258"/>
        <v>product 3</v>
      </c>
      <c r="I1998" s="5">
        <v>120</v>
      </c>
      <c r="J1998" s="5">
        <v>1498.8</v>
      </c>
    </row>
    <row r="1999" spans="1:10" ht="13.2" x14ac:dyDescent="0.25">
      <c r="A1999" s="3">
        <v>45569</v>
      </c>
      <c r="B1999" s="4" t="s">
        <v>7</v>
      </c>
      <c r="C1999" s="3" t="str">
        <f t="shared" si="254"/>
        <v>cogs</v>
      </c>
      <c r="D1999" s="49">
        <v>5.99</v>
      </c>
      <c r="E1999">
        <f t="shared" si="255"/>
        <v>2024</v>
      </c>
      <c r="F1999">
        <f t="shared" si="256"/>
        <v>4</v>
      </c>
      <c r="G1999">
        <f t="shared" si="257"/>
        <v>10</v>
      </c>
      <c r="H1999" s="4" t="str">
        <f t="shared" si="258"/>
        <v>product 1</v>
      </c>
      <c r="I1999" s="5">
        <v>91</v>
      </c>
      <c r="J1999" s="5">
        <v>545.09</v>
      </c>
    </row>
    <row r="2000" spans="1:10" ht="13.2" x14ac:dyDescent="0.25">
      <c r="A2000" s="3">
        <v>45569</v>
      </c>
      <c r="B2000" s="4" t="s">
        <v>8</v>
      </c>
      <c r="C2000" s="3" t="str">
        <f t="shared" si="254"/>
        <v>cogs</v>
      </c>
      <c r="D2000" s="49">
        <v>16.989999999999998</v>
      </c>
      <c r="E2000">
        <f t="shared" si="255"/>
        <v>2024</v>
      </c>
      <c r="F2000">
        <f t="shared" si="256"/>
        <v>4</v>
      </c>
      <c r="G2000">
        <f t="shared" si="257"/>
        <v>10</v>
      </c>
      <c r="H2000" s="4" t="str">
        <f t="shared" si="258"/>
        <v>product 2</v>
      </c>
      <c r="I2000" s="5">
        <v>1</v>
      </c>
      <c r="J2000" s="5">
        <v>16.989999999999998</v>
      </c>
    </row>
    <row r="2001" spans="1:10" ht="13.2" x14ac:dyDescent="0.25">
      <c r="A2001" s="3">
        <v>45569</v>
      </c>
      <c r="B2001" s="4" t="s">
        <v>9</v>
      </c>
      <c r="C2001" s="3" t="str">
        <f t="shared" si="254"/>
        <v>cogs</v>
      </c>
      <c r="D2001" s="49">
        <v>8.49</v>
      </c>
      <c r="E2001">
        <f t="shared" si="255"/>
        <v>2024</v>
      </c>
      <c r="F2001">
        <f t="shared" si="256"/>
        <v>4</v>
      </c>
      <c r="G2001">
        <f t="shared" si="257"/>
        <v>10</v>
      </c>
      <c r="H2001" s="4" t="str">
        <f t="shared" si="258"/>
        <v>product 3</v>
      </c>
      <c r="I2001" s="5">
        <v>164</v>
      </c>
      <c r="J2001" s="5">
        <v>1392.3600000000001</v>
      </c>
    </row>
    <row r="2002" spans="1:10" ht="13.2" x14ac:dyDescent="0.25">
      <c r="A2002" s="3">
        <v>45569</v>
      </c>
      <c r="B2002" s="4" t="s">
        <v>10</v>
      </c>
      <c r="C2002" s="3" t="str">
        <f t="shared" si="254"/>
        <v>marketing</v>
      </c>
      <c r="D2002" s="50" t="s">
        <v>6</v>
      </c>
      <c r="E2002">
        <f t="shared" si="255"/>
        <v>2024</v>
      </c>
      <c r="F2002">
        <f t="shared" si="256"/>
        <v>4</v>
      </c>
      <c r="G2002">
        <f t="shared" si="257"/>
        <v>10</v>
      </c>
      <c r="H2002" s="4" t="str">
        <f t="shared" si="258"/>
        <v>N/A</v>
      </c>
      <c r="I2002" s="4" t="s">
        <v>6</v>
      </c>
      <c r="J2002" s="5">
        <v>100.09</v>
      </c>
    </row>
    <row r="2003" spans="1:10" ht="13.2" x14ac:dyDescent="0.25">
      <c r="A2003" s="3">
        <v>45569</v>
      </c>
      <c r="B2003" s="4" t="s">
        <v>11</v>
      </c>
      <c r="C2003" s="3" t="str">
        <f t="shared" si="254"/>
        <v>net sales</v>
      </c>
      <c r="D2003" s="49">
        <v>9.99</v>
      </c>
      <c r="E2003">
        <f t="shared" si="255"/>
        <v>2024</v>
      </c>
      <c r="F2003">
        <f t="shared" si="256"/>
        <v>4</v>
      </c>
      <c r="G2003">
        <f t="shared" si="257"/>
        <v>10</v>
      </c>
      <c r="H2003" s="4" t="str">
        <f t="shared" si="258"/>
        <v>product 1</v>
      </c>
      <c r="I2003" s="5">
        <v>91</v>
      </c>
      <c r="J2003" s="5">
        <v>909.09</v>
      </c>
    </row>
    <row r="2004" spans="1:10" ht="13.2" x14ac:dyDescent="0.25">
      <c r="A2004" s="3">
        <v>45569</v>
      </c>
      <c r="B2004" s="4" t="s">
        <v>12</v>
      </c>
      <c r="C2004" s="3" t="str">
        <f t="shared" si="254"/>
        <v>net sales</v>
      </c>
      <c r="D2004" s="49">
        <v>24.99</v>
      </c>
      <c r="E2004">
        <f t="shared" si="255"/>
        <v>2024</v>
      </c>
      <c r="F2004">
        <f t="shared" si="256"/>
        <v>4</v>
      </c>
      <c r="G2004">
        <f t="shared" si="257"/>
        <v>10</v>
      </c>
      <c r="H2004" s="4" t="str">
        <f t="shared" si="258"/>
        <v>product 2</v>
      </c>
      <c r="I2004" s="5">
        <v>1</v>
      </c>
      <c r="J2004" s="5">
        <v>24.99</v>
      </c>
    </row>
    <row r="2005" spans="1:10" ht="13.2" x14ac:dyDescent="0.25">
      <c r="A2005" s="3">
        <v>45569</v>
      </c>
      <c r="B2005" s="4" t="s">
        <v>13</v>
      </c>
      <c r="C2005" s="3" t="str">
        <f t="shared" si="254"/>
        <v>net sales</v>
      </c>
      <c r="D2005" s="49">
        <v>12.49</v>
      </c>
      <c r="E2005">
        <f t="shared" si="255"/>
        <v>2024</v>
      </c>
      <c r="F2005">
        <f t="shared" si="256"/>
        <v>4</v>
      </c>
      <c r="G2005">
        <f t="shared" si="257"/>
        <v>10</v>
      </c>
      <c r="H2005" s="4" t="str">
        <f t="shared" si="258"/>
        <v>product 3</v>
      </c>
      <c r="I2005" s="5">
        <v>164</v>
      </c>
      <c r="J2005" s="5">
        <v>2048.36</v>
      </c>
    </row>
    <row r="2006" spans="1:10" ht="13.2" x14ac:dyDescent="0.25">
      <c r="A2006" s="3">
        <v>45570</v>
      </c>
      <c r="B2006" s="4" t="s">
        <v>7</v>
      </c>
      <c r="C2006" s="3" t="str">
        <f t="shared" si="254"/>
        <v>cogs</v>
      </c>
      <c r="D2006" s="49">
        <v>5.99</v>
      </c>
      <c r="E2006">
        <f t="shared" si="255"/>
        <v>2024</v>
      </c>
      <c r="F2006">
        <f t="shared" si="256"/>
        <v>5</v>
      </c>
      <c r="G2006">
        <f t="shared" si="257"/>
        <v>10</v>
      </c>
      <c r="H2006" s="4" t="str">
        <f t="shared" si="258"/>
        <v>product 1</v>
      </c>
      <c r="I2006" s="5">
        <v>90</v>
      </c>
      <c r="J2006" s="5">
        <v>539.1</v>
      </c>
    </row>
    <row r="2007" spans="1:10" ht="13.2" x14ac:dyDescent="0.25">
      <c r="A2007" s="3">
        <v>45570</v>
      </c>
      <c r="B2007" s="4" t="s">
        <v>8</v>
      </c>
      <c r="C2007" s="3" t="str">
        <f t="shared" si="254"/>
        <v>cogs</v>
      </c>
      <c r="D2007" s="49">
        <v>16.989999999999998</v>
      </c>
      <c r="E2007">
        <f t="shared" si="255"/>
        <v>2024</v>
      </c>
      <c r="F2007">
        <f t="shared" si="256"/>
        <v>5</v>
      </c>
      <c r="G2007">
        <f t="shared" si="257"/>
        <v>10</v>
      </c>
      <c r="H2007" s="4" t="str">
        <f t="shared" si="258"/>
        <v>product 2</v>
      </c>
      <c r="I2007" s="5">
        <v>8</v>
      </c>
      <c r="J2007" s="5">
        <v>135.91999999999999</v>
      </c>
    </row>
    <row r="2008" spans="1:10" ht="13.2" x14ac:dyDescent="0.25">
      <c r="A2008" s="3">
        <v>45570</v>
      </c>
      <c r="B2008" s="4" t="s">
        <v>9</v>
      </c>
      <c r="C2008" s="3" t="str">
        <f t="shared" si="254"/>
        <v>cogs</v>
      </c>
      <c r="D2008" s="49">
        <v>8.49</v>
      </c>
      <c r="E2008">
        <f t="shared" si="255"/>
        <v>2024</v>
      </c>
      <c r="F2008">
        <f t="shared" si="256"/>
        <v>5</v>
      </c>
      <c r="G2008">
        <f t="shared" si="257"/>
        <v>10</v>
      </c>
      <c r="H2008" s="4" t="str">
        <f t="shared" si="258"/>
        <v>product 3</v>
      </c>
      <c r="I2008" s="5">
        <v>206</v>
      </c>
      <c r="J2008" s="5">
        <v>1748.94</v>
      </c>
    </row>
    <row r="2009" spans="1:10" ht="13.2" x14ac:dyDescent="0.25">
      <c r="A2009" s="3">
        <v>45570</v>
      </c>
      <c r="B2009" s="4" t="s">
        <v>10</v>
      </c>
      <c r="C2009" s="3" t="str">
        <f t="shared" si="254"/>
        <v>marketing</v>
      </c>
      <c r="D2009" s="50" t="s">
        <v>6</v>
      </c>
      <c r="E2009">
        <f t="shared" si="255"/>
        <v>2024</v>
      </c>
      <c r="F2009">
        <f t="shared" si="256"/>
        <v>5</v>
      </c>
      <c r="G2009">
        <f t="shared" si="257"/>
        <v>10</v>
      </c>
      <c r="H2009" s="4" t="str">
        <f t="shared" si="258"/>
        <v>N/A</v>
      </c>
      <c r="I2009" s="4" t="s">
        <v>6</v>
      </c>
      <c r="J2009" s="5">
        <v>100</v>
      </c>
    </row>
    <row r="2010" spans="1:10" ht="13.2" x14ac:dyDescent="0.25">
      <c r="A2010" s="3">
        <v>45570</v>
      </c>
      <c r="B2010" s="4" t="s">
        <v>11</v>
      </c>
      <c r="C2010" s="3" t="str">
        <f t="shared" si="254"/>
        <v>net sales</v>
      </c>
      <c r="D2010" s="49">
        <v>9.99</v>
      </c>
      <c r="E2010">
        <f t="shared" si="255"/>
        <v>2024</v>
      </c>
      <c r="F2010">
        <f t="shared" si="256"/>
        <v>5</v>
      </c>
      <c r="G2010">
        <f t="shared" si="257"/>
        <v>10</v>
      </c>
      <c r="H2010" s="4" t="str">
        <f t="shared" si="258"/>
        <v>product 1</v>
      </c>
      <c r="I2010" s="5">
        <v>90</v>
      </c>
      <c r="J2010" s="5">
        <v>899.1</v>
      </c>
    </row>
    <row r="2011" spans="1:10" ht="13.2" x14ac:dyDescent="0.25">
      <c r="A2011" s="3">
        <v>45570</v>
      </c>
      <c r="B2011" s="4" t="s">
        <v>12</v>
      </c>
      <c r="C2011" s="3" t="str">
        <f t="shared" si="254"/>
        <v>net sales</v>
      </c>
      <c r="D2011" s="49">
        <v>24.99</v>
      </c>
      <c r="E2011">
        <f t="shared" si="255"/>
        <v>2024</v>
      </c>
      <c r="F2011">
        <f t="shared" si="256"/>
        <v>5</v>
      </c>
      <c r="G2011">
        <f t="shared" si="257"/>
        <v>10</v>
      </c>
      <c r="H2011" s="4" t="str">
        <f t="shared" si="258"/>
        <v>product 2</v>
      </c>
      <c r="I2011" s="5">
        <v>8</v>
      </c>
      <c r="J2011" s="5">
        <v>199.92</v>
      </c>
    </row>
    <row r="2012" spans="1:10" ht="13.2" x14ac:dyDescent="0.25">
      <c r="A2012" s="3">
        <v>45570</v>
      </c>
      <c r="B2012" s="4" t="s">
        <v>13</v>
      </c>
      <c r="C2012" s="3" t="str">
        <f t="shared" si="254"/>
        <v>net sales</v>
      </c>
      <c r="D2012" s="49">
        <v>12.49</v>
      </c>
      <c r="E2012">
        <f t="shared" si="255"/>
        <v>2024</v>
      </c>
      <c r="F2012">
        <f t="shared" si="256"/>
        <v>5</v>
      </c>
      <c r="G2012">
        <f t="shared" si="257"/>
        <v>10</v>
      </c>
      <c r="H2012" s="4" t="str">
        <f t="shared" si="258"/>
        <v>product 3</v>
      </c>
      <c r="I2012" s="5">
        <v>206</v>
      </c>
      <c r="J2012" s="5">
        <v>2572.94</v>
      </c>
    </row>
    <row r="2013" spans="1:10" ht="13.2" x14ac:dyDescent="0.25">
      <c r="A2013" s="3">
        <v>45571</v>
      </c>
      <c r="B2013" s="4" t="s">
        <v>7</v>
      </c>
      <c r="C2013" s="3" t="str">
        <f t="shared" si="254"/>
        <v>cogs</v>
      </c>
      <c r="D2013" s="49">
        <v>5.99</v>
      </c>
      <c r="E2013">
        <f t="shared" si="255"/>
        <v>2024</v>
      </c>
      <c r="F2013">
        <f t="shared" si="256"/>
        <v>6</v>
      </c>
      <c r="G2013">
        <f t="shared" si="257"/>
        <v>10</v>
      </c>
      <c r="H2013" s="4" t="str">
        <f t="shared" si="258"/>
        <v>product 1</v>
      </c>
      <c r="I2013" s="5">
        <v>4</v>
      </c>
      <c r="J2013" s="5">
        <v>23.96</v>
      </c>
    </row>
    <row r="2014" spans="1:10" ht="13.2" x14ac:dyDescent="0.25">
      <c r="A2014" s="3">
        <v>45571</v>
      </c>
      <c r="B2014" s="4" t="s">
        <v>8</v>
      </c>
      <c r="C2014" s="3" t="str">
        <f t="shared" si="254"/>
        <v>cogs</v>
      </c>
      <c r="D2014" s="49">
        <v>16.989999999999998</v>
      </c>
      <c r="E2014">
        <f t="shared" si="255"/>
        <v>2024</v>
      </c>
      <c r="F2014">
        <f t="shared" si="256"/>
        <v>6</v>
      </c>
      <c r="G2014">
        <f t="shared" si="257"/>
        <v>10</v>
      </c>
      <c r="H2014" s="4" t="str">
        <f t="shared" si="258"/>
        <v>product 2</v>
      </c>
      <c r="I2014" s="5">
        <v>1</v>
      </c>
      <c r="J2014" s="5">
        <v>16.989999999999998</v>
      </c>
    </row>
    <row r="2015" spans="1:10" ht="13.2" x14ac:dyDescent="0.25">
      <c r="A2015" s="3">
        <v>45571</v>
      </c>
      <c r="B2015" s="4" t="s">
        <v>9</v>
      </c>
      <c r="C2015" s="3" t="str">
        <f t="shared" si="254"/>
        <v>cogs</v>
      </c>
      <c r="D2015" s="49">
        <v>8.49</v>
      </c>
      <c r="E2015">
        <f t="shared" si="255"/>
        <v>2024</v>
      </c>
      <c r="F2015">
        <f t="shared" si="256"/>
        <v>6</v>
      </c>
      <c r="G2015">
        <f t="shared" si="257"/>
        <v>10</v>
      </c>
      <c r="H2015" s="4" t="str">
        <f t="shared" si="258"/>
        <v>product 3</v>
      </c>
      <c r="I2015" s="5">
        <v>116</v>
      </c>
      <c r="J2015" s="5">
        <v>984.84</v>
      </c>
    </row>
    <row r="2016" spans="1:10" ht="13.2" x14ac:dyDescent="0.25">
      <c r="A2016" s="3">
        <v>45571</v>
      </c>
      <c r="B2016" s="4" t="s">
        <v>10</v>
      </c>
      <c r="C2016" s="3" t="str">
        <f t="shared" si="254"/>
        <v>marketing</v>
      </c>
      <c r="D2016" s="50" t="s">
        <v>6</v>
      </c>
      <c r="E2016">
        <f t="shared" si="255"/>
        <v>2024</v>
      </c>
      <c r="F2016">
        <f t="shared" si="256"/>
        <v>6</v>
      </c>
      <c r="G2016">
        <f t="shared" si="257"/>
        <v>10</v>
      </c>
      <c r="H2016" s="4" t="str">
        <f t="shared" si="258"/>
        <v>N/A</v>
      </c>
      <c r="I2016" s="4" t="s">
        <v>6</v>
      </c>
      <c r="J2016" s="5">
        <v>99.97</v>
      </c>
    </row>
    <row r="2017" spans="1:10" ht="13.2" x14ac:dyDescent="0.25">
      <c r="A2017" s="3">
        <v>45571</v>
      </c>
      <c r="B2017" s="4" t="s">
        <v>11</v>
      </c>
      <c r="C2017" s="3" t="str">
        <f t="shared" si="254"/>
        <v>net sales</v>
      </c>
      <c r="D2017" s="49">
        <v>9.99</v>
      </c>
      <c r="E2017">
        <f t="shared" si="255"/>
        <v>2024</v>
      </c>
      <c r="F2017">
        <f t="shared" si="256"/>
        <v>6</v>
      </c>
      <c r="G2017">
        <f t="shared" si="257"/>
        <v>10</v>
      </c>
      <c r="H2017" s="4" t="str">
        <f t="shared" si="258"/>
        <v>product 1</v>
      </c>
      <c r="I2017" s="5">
        <v>4</v>
      </c>
      <c r="J2017" s="5">
        <v>39.96</v>
      </c>
    </row>
    <row r="2018" spans="1:10" ht="13.2" x14ac:dyDescent="0.25">
      <c r="A2018" s="3">
        <v>45571</v>
      </c>
      <c r="B2018" s="4" t="s">
        <v>12</v>
      </c>
      <c r="C2018" s="3" t="str">
        <f t="shared" si="254"/>
        <v>net sales</v>
      </c>
      <c r="D2018" s="49">
        <v>24.99</v>
      </c>
      <c r="E2018">
        <f t="shared" si="255"/>
        <v>2024</v>
      </c>
      <c r="F2018">
        <f t="shared" si="256"/>
        <v>6</v>
      </c>
      <c r="G2018">
        <f t="shared" si="257"/>
        <v>10</v>
      </c>
      <c r="H2018" s="4" t="str">
        <f t="shared" si="258"/>
        <v>product 2</v>
      </c>
      <c r="I2018" s="5">
        <v>1</v>
      </c>
      <c r="J2018" s="5">
        <v>24.99</v>
      </c>
    </row>
    <row r="2019" spans="1:10" ht="13.2" x14ac:dyDescent="0.25">
      <c r="A2019" s="3">
        <v>45571</v>
      </c>
      <c r="B2019" s="4" t="s">
        <v>13</v>
      </c>
      <c r="C2019" s="3" t="str">
        <f t="shared" si="254"/>
        <v>net sales</v>
      </c>
      <c r="D2019" s="49">
        <v>12.49</v>
      </c>
      <c r="E2019">
        <f t="shared" si="255"/>
        <v>2024</v>
      </c>
      <c r="F2019">
        <f t="shared" si="256"/>
        <v>6</v>
      </c>
      <c r="G2019">
        <f t="shared" si="257"/>
        <v>10</v>
      </c>
      <c r="H2019" s="4" t="str">
        <f t="shared" si="258"/>
        <v>product 3</v>
      </c>
      <c r="I2019" s="5">
        <v>116</v>
      </c>
      <c r="J2019" s="5">
        <v>1448.84</v>
      </c>
    </row>
    <row r="2020" spans="1:10" ht="13.2" x14ac:dyDescent="0.25">
      <c r="A2020" s="3">
        <v>45572</v>
      </c>
      <c r="B2020" s="4" t="s">
        <v>7</v>
      </c>
      <c r="C2020" s="3" t="str">
        <f t="shared" si="254"/>
        <v>cogs</v>
      </c>
      <c r="D2020" s="49">
        <v>5.99</v>
      </c>
      <c r="E2020">
        <f t="shared" si="255"/>
        <v>2024</v>
      </c>
      <c r="F2020">
        <f t="shared" si="256"/>
        <v>7</v>
      </c>
      <c r="G2020">
        <f t="shared" si="257"/>
        <v>10</v>
      </c>
      <c r="H2020" s="4" t="str">
        <f t="shared" si="258"/>
        <v>product 1</v>
      </c>
      <c r="I2020" s="5">
        <v>58</v>
      </c>
      <c r="J2020" s="5">
        <v>347.42</v>
      </c>
    </row>
    <row r="2021" spans="1:10" ht="13.2" x14ac:dyDescent="0.25">
      <c r="A2021" s="3">
        <v>45572</v>
      </c>
      <c r="B2021" s="4" t="s">
        <v>8</v>
      </c>
      <c r="C2021" s="3" t="str">
        <f t="shared" si="254"/>
        <v>cogs</v>
      </c>
      <c r="D2021" s="49">
        <v>16.989999999999998</v>
      </c>
      <c r="E2021">
        <f t="shared" si="255"/>
        <v>2024</v>
      </c>
      <c r="F2021">
        <f t="shared" si="256"/>
        <v>7</v>
      </c>
      <c r="G2021">
        <f t="shared" si="257"/>
        <v>10</v>
      </c>
      <c r="H2021" s="4" t="str">
        <f t="shared" si="258"/>
        <v>product 2</v>
      </c>
      <c r="I2021" s="5">
        <v>8</v>
      </c>
      <c r="J2021" s="5">
        <v>135.91999999999999</v>
      </c>
    </row>
    <row r="2022" spans="1:10" ht="13.2" x14ac:dyDescent="0.25">
      <c r="A2022" s="3">
        <v>45572</v>
      </c>
      <c r="B2022" s="4" t="s">
        <v>9</v>
      </c>
      <c r="C2022" s="3" t="str">
        <f t="shared" si="254"/>
        <v>cogs</v>
      </c>
      <c r="D2022" s="49">
        <v>8.49</v>
      </c>
      <c r="E2022">
        <f t="shared" si="255"/>
        <v>2024</v>
      </c>
      <c r="F2022">
        <f t="shared" si="256"/>
        <v>7</v>
      </c>
      <c r="G2022">
        <f t="shared" si="257"/>
        <v>10</v>
      </c>
      <c r="H2022" s="4" t="str">
        <f t="shared" si="258"/>
        <v>product 3</v>
      </c>
      <c r="I2022" s="5">
        <v>198</v>
      </c>
      <c r="J2022" s="5">
        <v>1681.02</v>
      </c>
    </row>
    <row r="2023" spans="1:10" ht="13.2" x14ac:dyDescent="0.25">
      <c r="A2023" s="3">
        <v>45572</v>
      </c>
      <c r="B2023" s="4" t="s">
        <v>10</v>
      </c>
      <c r="C2023" s="3" t="str">
        <f t="shared" si="254"/>
        <v>marketing</v>
      </c>
      <c r="D2023" s="50" t="s">
        <v>6</v>
      </c>
      <c r="E2023">
        <f t="shared" si="255"/>
        <v>2024</v>
      </c>
      <c r="F2023">
        <f t="shared" si="256"/>
        <v>7</v>
      </c>
      <c r="G2023">
        <f t="shared" si="257"/>
        <v>10</v>
      </c>
      <c r="H2023" s="4" t="str">
        <f t="shared" si="258"/>
        <v>N/A</v>
      </c>
      <c r="I2023" s="4" t="s">
        <v>6</v>
      </c>
      <c r="J2023" s="5">
        <v>100.08</v>
      </c>
    </row>
    <row r="2024" spans="1:10" ht="13.2" x14ac:dyDescent="0.25">
      <c r="A2024" s="3">
        <v>45572</v>
      </c>
      <c r="B2024" s="4" t="s">
        <v>11</v>
      </c>
      <c r="C2024" s="3" t="str">
        <f t="shared" si="254"/>
        <v>net sales</v>
      </c>
      <c r="D2024" s="49">
        <v>9.99</v>
      </c>
      <c r="E2024">
        <f t="shared" si="255"/>
        <v>2024</v>
      </c>
      <c r="F2024">
        <f t="shared" si="256"/>
        <v>7</v>
      </c>
      <c r="G2024">
        <f t="shared" si="257"/>
        <v>10</v>
      </c>
      <c r="H2024" s="4" t="str">
        <f t="shared" si="258"/>
        <v>product 1</v>
      </c>
      <c r="I2024" s="5">
        <v>58</v>
      </c>
      <c r="J2024" s="5">
        <v>579.41999999999996</v>
      </c>
    </row>
    <row r="2025" spans="1:10" ht="13.2" x14ac:dyDescent="0.25">
      <c r="A2025" s="3">
        <v>45572</v>
      </c>
      <c r="B2025" s="4" t="s">
        <v>12</v>
      </c>
      <c r="C2025" s="3" t="str">
        <f t="shared" si="254"/>
        <v>net sales</v>
      </c>
      <c r="D2025" s="49">
        <v>24.99</v>
      </c>
      <c r="E2025">
        <f t="shared" si="255"/>
        <v>2024</v>
      </c>
      <c r="F2025">
        <f t="shared" si="256"/>
        <v>7</v>
      </c>
      <c r="G2025">
        <f t="shared" si="257"/>
        <v>10</v>
      </c>
      <c r="H2025" s="4" t="str">
        <f t="shared" si="258"/>
        <v>product 2</v>
      </c>
      <c r="I2025" s="5">
        <v>8</v>
      </c>
      <c r="J2025" s="5">
        <v>199.92</v>
      </c>
    </row>
    <row r="2026" spans="1:10" ht="13.2" x14ac:dyDescent="0.25">
      <c r="A2026" s="3">
        <v>45572</v>
      </c>
      <c r="B2026" s="4" t="s">
        <v>13</v>
      </c>
      <c r="C2026" s="3" t="str">
        <f t="shared" si="254"/>
        <v>net sales</v>
      </c>
      <c r="D2026" s="49">
        <v>12.49</v>
      </c>
      <c r="E2026">
        <f t="shared" si="255"/>
        <v>2024</v>
      </c>
      <c r="F2026">
        <f t="shared" si="256"/>
        <v>7</v>
      </c>
      <c r="G2026">
        <f t="shared" si="257"/>
        <v>10</v>
      </c>
      <c r="H2026" s="4" t="str">
        <f t="shared" si="258"/>
        <v>product 3</v>
      </c>
      <c r="I2026" s="5">
        <v>198</v>
      </c>
      <c r="J2026" s="5">
        <v>2473.02</v>
      </c>
    </row>
    <row r="2027" spans="1:10" ht="13.2" x14ac:dyDescent="0.25">
      <c r="A2027" s="3">
        <v>45573</v>
      </c>
      <c r="B2027" s="4" t="s">
        <v>7</v>
      </c>
      <c r="C2027" s="3" t="str">
        <f t="shared" si="254"/>
        <v>cogs</v>
      </c>
      <c r="D2027" s="49">
        <v>5.99</v>
      </c>
      <c r="E2027">
        <f t="shared" si="255"/>
        <v>2024</v>
      </c>
      <c r="F2027">
        <f t="shared" si="256"/>
        <v>8</v>
      </c>
      <c r="G2027">
        <f t="shared" si="257"/>
        <v>10</v>
      </c>
      <c r="H2027" s="4" t="str">
        <f t="shared" si="258"/>
        <v>product 1</v>
      </c>
      <c r="I2027" s="5">
        <v>60</v>
      </c>
      <c r="J2027" s="5">
        <v>359.40000000000003</v>
      </c>
    </row>
    <row r="2028" spans="1:10" ht="13.2" x14ac:dyDescent="0.25">
      <c r="A2028" s="3">
        <v>45573</v>
      </c>
      <c r="B2028" s="4" t="s">
        <v>8</v>
      </c>
      <c r="C2028" s="3" t="str">
        <f t="shared" si="254"/>
        <v>cogs</v>
      </c>
      <c r="D2028" s="49">
        <v>16.989999999999998</v>
      </c>
      <c r="E2028">
        <f t="shared" si="255"/>
        <v>2024</v>
      </c>
      <c r="F2028">
        <f t="shared" si="256"/>
        <v>8</v>
      </c>
      <c r="G2028">
        <f t="shared" si="257"/>
        <v>10</v>
      </c>
      <c r="H2028" s="4" t="str">
        <f t="shared" si="258"/>
        <v>product 2</v>
      </c>
      <c r="I2028" s="5">
        <v>3</v>
      </c>
      <c r="J2028" s="5">
        <v>50.97</v>
      </c>
    </row>
    <row r="2029" spans="1:10" ht="13.2" x14ac:dyDescent="0.25">
      <c r="A2029" s="3">
        <v>45573</v>
      </c>
      <c r="B2029" s="4" t="s">
        <v>9</v>
      </c>
      <c r="C2029" s="3" t="str">
        <f t="shared" si="254"/>
        <v>cogs</v>
      </c>
      <c r="D2029" s="49">
        <v>8.49</v>
      </c>
      <c r="E2029">
        <f t="shared" si="255"/>
        <v>2024</v>
      </c>
      <c r="F2029">
        <f t="shared" si="256"/>
        <v>8</v>
      </c>
      <c r="G2029">
        <f t="shared" si="257"/>
        <v>10</v>
      </c>
      <c r="H2029" s="4" t="str">
        <f t="shared" si="258"/>
        <v>product 3</v>
      </c>
      <c r="I2029" s="5">
        <v>104</v>
      </c>
      <c r="J2029" s="5">
        <v>882.96</v>
      </c>
    </row>
    <row r="2030" spans="1:10" ht="13.2" x14ac:dyDescent="0.25">
      <c r="A2030" s="3">
        <v>45573</v>
      </c>
      <c r="B2030" s="4" t="s">
        <v>10</v>
      </c>
      <c r="C2030" s="3" t="str">
        <f t="shared" si="254"/>
        <v>marketing</v>
      </c>
      <c r="D2030" s="50" t="s">
        <v>6</v>
      </c>
      <c r="E2030">
        <f t="shared" si="255"/>
        <v>2024</v>
      </c>
      <c r="F2030">
        <f t="shared" si="256"/>
        <v>8</v>
      </c>
      <c r="G2030">
        <f t="shared" si="257"/>
        <v>10</v>
      </c>
      <c r="H2030" s="4" t="str">
        <f t="shared" si="258"/>
        <v>N/A</v>
      </c>
      <c r="I2030" s="4" t="s">
        <v>6</v>
      </c>
      <c r="J2030" s="5">
        <v>100.04</v>
      </c>
    </row>
    <row r="2031" spans="1:10" ht="13.2" x14ac:dyDescent="0.25">
      <c r="A2031" s="3">
        <v>45573</v>
      </c>
      <c r="B2031" s="4" t="s">
        <v>11</v>
      </c>
      <c r="C2031" s="3" t="str">
        <f t="shared" si="254"/>
        <v>net sales</v>
      </c>
      <c r="D2031" s="49">
        <v>9.99</v>
      </c>
      <c r="E2031">
        <f t="shared" si="255"/>
        <v>2024</v>
      </c>
      <c r="F2031">
        <f t="shared" si="256"/>
        <v>8</v>
      </c>
      <c r="G2031">
        <f t="shared" si="257"/>
        <v>10</v>
      </c>
      <c r="H2031" s="4" t="str">
        <f t="shared" si="258"/>
        <v>product 1</v>
      </c>
      <c r="I2031" s="5">
        <v>60</v>
      </c>
      <c r="J2031" s="5">
        <v>599.4</v>
      </c>
    </row>
    <row r="2032" spans="1:10" ht="13.2" x14ac:dyDescent="0.25">
      <c r="A2032" s="3">
        <v>45573</v>
      </c>
      <c r="B2032" s="4" t="s">
        <v>12</v>
      </c>
      <c r="C2032" s="3" t="str">
        <f t="shared" si="254"/>
        <v>net sales</v>
      </c>
      <c r="D2032" s="49">
        <v>24.99</v>
      </c>
      <c r="E2032">
        <f t="shared" si="255"/>
        <v>2024</v>
      </c>
      <c r="F2032">
        <f t="shared" si="256"/>
        <v>8</v>
      </c>
      <c r="G2032">
        <f t="shared" si="257"/>
        <v>10</v>
      </c>
      <c r="H2032" s="4" t="str">
        <f t="shared" si="258"/>
        <v>product 2</v>
      </c>
      <c r="I2032" s="5">
        <v>3</v>
      </c>
      <c r="J2032" s="5">
        <v>74.97</v>
      </c>
    </row>
    <row r="2033" spans="1:10" ht="13.2" x14ac:dyDescent="0.25">
      <c r="A2033" s="3">
        <v>45573</v>
      </c>
      <c r="B2033" s="4" t="s">
        <v>13</v>
      </c>
      <c r="C2033" s="3" t="str">
        <f t="shared" si="254"/>
        <v>net sales</v>
      </c>
      <c r="D2033" s="49">
        <v>12.49</v>
      </c>
      <c r="E2033">
        <f t="shared" si="255"/>
        <v>2024</v>
      </c>
      <c r="F2033">
        <f t="shared" si="256"/>
        <v>8</v>
      </c>
      <c r="G2033">
        <f t="shared" si="257"/>
        <v>10</v>
      </c>
      <c r="H2033" s="4" t="str">
        <f t="shared" si="258"/>
        <v>product 3</v>
      </c>
      <c r="I2033" s="5">
        <v>104</v>
      </c>
      <c r="J2033" s="5">
        <v>1298.96</v>
      </c>
    </row>
    <row r="2034" spans="1:10" ht="13.2" x14ac:dyDescent="0.25">
      <c r="A2034" s="3">
        <v>45574</v>
      </c>
      <c r="B2034" s="4" t="s">
        <v>7</v>
      </c>
      <c r="C2034" s="3" t="str">
        <f t="shared" si="254"/>
        <v>cogs</v>
      </c>
      <c r="D2034" s="49">
        <v>5.99</v>
      </c>
      <c r="E2034">
        <f t="shared" si="255"/>
        <v>2024</v>
      </c>
      <c r="F2034">
        <f t="shared" si="256"/>
        <v>9</v>
      </c>
      <c r="G2034">
        <f t="shared" si="257"/>
        <v>10</v>
      </c>
      <c r="H2034" s="4" t="str">
        <f t="shared" si="258"/>
        <v>product 1</v>
      </c>
      <c r="I2034" s="5">
        <v>19</v>
      </c>
      <c r="J2034" s="5">
        <v>113.81</v>
      </c>
    </row>
    <row r="2035" spans="1:10" ht="13.2" x14ac:dyDescent="0.25">
      <c r="A2035" s="3">
        <v>45574</v>
      </c>
      <c r="B2035" s="4" t="s">
        <v>8</v>
      </c>
      <c r="C2035" s="3" t="str">
        <f t="shared" si="254"/>
        <v>cogs</v>
      </c>
      <c r="D2035" s="49">
        <v>16.989999999999998</v>
      </c>
      <c r="E2035">
        <f t="shared" si="255"/>
        <v>2024</v>
      </c>
      <c r="F2035">
        <f t="shared" si="256"/>
        <v>9</v>
      </c>
      <c r="G2035">
        <f t="shared" si="257"/>
        <v>10</v>
      </c>
      <c r="H2035" s="4" t="str">
        <f t="shared" si="258"/>
        <v>product 2</v>
      </c>
      <c r="I2035" s="5">
        <v>7</v>
      </c>
      <c r="J2035" s="5">
        <v>118.92999999999999</v>
      </c>
    </row>
    <row r="2036" spans="1:10" ht="13.2" x14ac:dyDescent="0.25">
      <c r="A2036" s="3">
        <v>45574</v>
      </c>
      <c r="B2036" s="4" t="s">
        <v>9</v>
      </c>
      <c r="C2036" s="3" t="str">
        <f t="shared" si="254"/>
        <v>cogs</v>
      </c>
      <c r="D2036" s="49">
        <v>8.49</v>
      </c>
      <c r="E2036">
        <f t="shared" si="255"/>
        <v>2024</v>
      </c>
      <c r="F2036">
        <f t="shared" si="256"/>
        <v>9</v>
      </c>
      <c r="G2036">
        <f t="shared" si="257"/>
        <v>10</v>
      </c>
      <c r="H2036" s="4" t="str">
        <f t="shared" si="258"/>
        <v>product 3</v>
      </c>
      <c r="I2036" s="5">
        <v>46</v>
      </c>
      <c r="J2036" s="5">
        <v>390.54</v>
      </c>
    </row>
    <row r="2037" spans="1:10" ht="13.2" x14ac:dyDescent="0.25">
      <c r="A2037" s="3">
        <v>45574</v>
      </c>
      <c r="B2037" s="4" t="s">
        <v>10</v>
      </c>
      <c r="C2037" s="3" t="str">
        <f t="shared" si="254"/>
        <v>marketing</v>
      </c>
      <c r="D2037" s="50" t="s">
        <v>6</v>
      </c>
      <c r="E2037">
        <f t="shared" si="255"/>
        <v>2024</v>
      </c>
      <c r="F2037">
        <f t="shared" si="256"/>
        <v>9</v>
      </c>
      <c r="G2037">
        <f t="shared" si="257"/>
        <v>10</v>
      </c>
      <c r="H2037" s="4" t="str">
        <f t="shared" si="258"/>
        <v>N/A</v>
      </c>
      <c r="I2037" s="4" t="s">
        <v>6</v>
      </c>
      <c r="J2037" s="5">
        <v>99.97</v>
      </c>
    </row>
    <row r="2038" spans="1:10" ht="13.2" x14ac:dyDescent="0.25">
      <c r="A2038" s="3">
        <v>45574</v>
      </c>
      <c r="B2038" s="4" t="s">
        <v>11</v>
      </c>
      <c r="C2038" s="3" t="str">
        <f t="shared" si="254"/>
        <v>net sales</v>
      </c>
      <c r="D2038" s="49">
        <v>9.99</v>
      </c>
      <c r="E2038">
        <f t="shared" si="255"/>
        <v>2024</v>
      </c>
      <c r="F2038">
        <f t="shared" si="256"/>
        <v>9</v>
      </c>
      <c r="G2038">
        <f t="shared" si="257"/>
        <v>10</v>
      </c>
      <c r="H2038" s="4" t="str">
        <f t="shared" si="258"/>
        <v>product 1</v>
      </c>
      <c r="I2038" s="5">
        <v>19</v>
      </c>
      <c r="J2038" s="5">
        <v>189.81</v>
      </c>
    </row>
    <row r="2039" spans="1:10" ht="13.2" x14ac:dyDescent="0.25">
      <c r="A2039" s="3">
        <v>45574</v>
      </c>
      <c r="B2039" s="4" t="s">
        <v>12</v>
      </c>
      <c r="C2039" s="3" t="str">
        <f t="shared" si="254"/>
        <v>net sales</v>
      </c>
      <c r="D2039" s="49">
        <v>24.99</v>
      </c>
      <c r="E2039">
        <f t="shared" si="255"/>
        <v>2024</v>
      </c>
      <c r="F2039">
        <f t="shared" si="256"/>
        <v>9</v>
      </c>
      <c r="G2039">
        <f t="shared" si="257"/>
        <v>10</v>
      </c>
      <c r="H2039" s="4" t="str">
        <f t="shared" si="258"/>
        <v>product 2</v>
      </c>
      <c r="I2039" s="5">
        <v>7</v>
      </c>
      <c r="J2039" s="5">
        <v>174.92999999999998</v>
      </c>
    </row>
    <row r="2040" spans="1:10" ht="13.2" x14ac:dyDescent="0.25">
      <c r="A2040" s="3">
        <v>45574</v>
      </c>
      <c r="B2040" s="4" t="s">
        <v>13</v>
      </c>
      <c r="C2040" s="3" t="str">
        <f t="shared" si="254"/>
        <v>net sales</v>
      </c>
      <c r="D2040" s="49">
        <v>12.49</v>
      </c>
      <c r="E2040">
        <f t="shared" si="255"/>
        <v>2024</v>
      </c>
      <c r="F2040">
        <f t="shared" si="256"/>
        <v>9</v>
      </c>
      <c r="G2040">
        <f t="shared" si="257"/>
        <v>10</v>
      </c>
      <c r="H2040" s="4" t="str">
        <f t="shared" si="258"/>
        <v>product 3</v>
      </c>
      <c r="I2040" s="5">
        <v>46</v>
      </c>
      <c r="J2040" s="5">
        <v>574.54</v>
      </c>
    </row>
    <row r="2041" spans="1:10" ht="13.2" x14ac:dyDescent="0.25">
      <c r="A2041" s="3">
        <v>45575</v>
      </c>
      <c r="B2041" s="4" t="s">
        <v>7</v>
      </c>
      <c r="C2041" s="3" t="str">
        <f t="shared" si="254"/>
        <v>cogs</v>
      </c>
      <c r="D2041" s="49">
        <v>5.99</v>
      </c>
      <c r="E2041">
        <f t="shared" si="255"/>
        <v>2024</v>
      </c>
      <c r="F2041">
        <f t="shared" si="256"/>
        <v>10</v>
      </c>
      <c r="G2041">
        <f t="shared" si="257"/>
        <v>10</v>
      </c>
      <c r="H2041" s="4" t="str">
        <f t="shared" si="258"/>
        <v>product 1</v>
      </c>
      <c r="I2041" s="5">
        <v>11</v>
      </c>
      <c r="J2041" s="5">
        <v>65.89</v>
      </c>
    </row>
    <row r="2042" spans="1:10" ht="13.2" x14ac:dyDescent="0.25">
      <c r="A2042" s="3">
        <v>45575</v>
      </c>
      <c r="B2042" s="4" t="s">
        <v>8</v>
      </c>
      <c r="C2042" s="3" t="str">
        <f t="shared" si="254"/>
        <v>cogs</v>
      </c>
      <c r="D2042" s="49">
        <v>16.989999999999998</v>
      </c>
      <c r="E2042">
        <f t="shared" si="255"/>
        <v>2024</v>
      </c>
      <c r="F2042">
        <f t="shared" si="256"/>
        <v>10</v>
      </c>
      <c r="G2042">
        <f t="shared" si="257"/>
        <v>10</v>
      </c>
      <c r="H2042" s="4" t="str">
        <f t="shared" si="258"/>
        <v>product 2</v>
      </c>
      <c r="I2042" s="5">
        <v>6</v>
      </c>
      <c r="J2042" s="5">
        <v>101.94</v>
      </c>
    </row>
    <row r="2043" spans="1:10" ht="13.2" x14ac:dyDescent="0.25">
      <c r="A2043" s="3">
        <v>45575</v>
      </c>
      <c r="B2043" s="4" t="s">
        <v>9</v>
      </c>
      <c r="C2043" s="3" t="str">
        <f t="shared" si="254"/>
        <v>cogs</v>
      </c>
      <c r="D2043" s="49">
        <v>8.49</v>
      </c>
      <c r="E2043">
        <f t="shared" si="255"/>
        <v>2024</v>
      </c>
      <c r="F2043">
        <f t="shared" si="256"/>
        <v>10</v>
      </c>
      <c r="G2043">
        <f t="shared" si="257"/>
        <v>10</v>
      </c>
      <c r="H2043" s="4" t="str">
        <f t="shared" si="258"/>
        <v>product 3</v>
      </c>
      <c r="I2043" s="5">
        <v>4</v>
      </c>
      <c r="J2043" s="5">
        <v>33.96</v>
      </c>
    </row>
    <row r="2044" spans="1:10" ht="13.2" x14ac:dyDescent="0.25">
      <c r="A2044" s="3">
        <v>45575</v>
      </c>
      <c r="B2044" s="4" t="s">
        <v>10</v>
      </c>
      <c r="C2044" s="3" t="str">
        <f t="shared" si="254"/>
        <v>marketing</v>
      </c>
      <c r="D2044" s="50" t="s">
        <v>6</v>
      </c>
      <c r="E2044">
        <f t="shared" si="255"/>
        <v>2024</v>
      </c>
      <c r="F2044">
        <f t="shared" si="256"/>
        <v>10</v>
      </c>
      <c r="G2044">
        <f t="shared" si="257"/>
        <v>10</v>
      </c>
      <c r="H2044" s="4" t="str">
        <f t="shared" si="258"/>
        <v>N/A</v>
      </c>
      <c r="I2044" s="4" t="s">
        <v>6</v>
      </c>
      <c r="J2044" s="5">
        <v>100.07000000000001</v>
      </c>
    </row>
    <row r="2045" spans="1:10" ht="13.2" x14ac:dyDescent="0.25">
      <c r="A2045" s="3">
        <v>45575</v>
      </c>
      <c r="B2045" s="4" t="s">
        <v>11</v>
      </c>
      <c r="C2045" s="3" t="str">
        <f t="shared" si="254"/>
        <v>net sales</v>
      </c>
      <c r="D2045" s="49">
        <v>9.99</v>
      </c>
      <c r="E2045">
        <f t="shared" si="255"/>
        <v>2024</v>
      </c>
      <c r="F2045">
        <f t="shared" si="256"/>
        <v>10</v>
      </c>
      <c r="G2045">
        <f t="shared" si="257"/>
        <v>10</v>
      </c>
      <c r="H2045" s="4" t="str">
        <f t="shared" si="258"/>
        <v>product 1</v>
      </c>
      <c r="I2045" s="5">
        <v>11</v>
      </c>
      <c r="J2045" s="5">
        <v>109.89</v>
      </c>
    </row>
    <row r="2046" spans="1:10" ht="13.2" x14ac:dyDescent="0.25">
      <c r="A2046" s="3">
        <v>45575</v>
      </c>
      <c r="B2046" s="4" t="s">
        <v>12</v>
      </c>
      <c r="C2046" s="3" t="str">
        <f t="shared" si="254"/>
        <v>net sales</v>
      </c>
      <c r="D2046" s="49">
        <v>24.99</v>
      </c>
      <c r="E2046">
        <f t="shared" si="255"/>
        <v>2024</v>
      </c>
      <c r="F2046">
        <f t="shared" si="256"/>
        <v>10</v>
      </c>
      <c r="G2046">
        <f t="shared" si="257"/>
        <v>10</v>
      </c>
      <c r="H2046" s="4" t="str">
        <f t="shared" si="258"/>
        <v>product 2</v>
      </c>
      <c r="I2046" s="5">
        <v>6</v>
      </c>
      <c r="J2046" s="5">
        <v>149.94</v>
      </c>
    </row>
    <row r="2047" spans="1:10" ht="13.2" x14ac:dyDescent="0.25">
      <c r="A2047" s="3">
        <v>45575</v>
      </c>
      <c r="B2047" s="4" t="s">
        <v>13</v>
      </c>
      <c r="C2047" s="3" t="str">
        <f t="shared" si="254"/>
        <v>net sales</v>
      </c>
      <c r="D2047" s="49">
        <v>12.49</v>
      </c>
      <c r="E2047">
        <f t="shared" si="255"/>
        <v>2024</v>
      </c>
      <c r="F2047">
        <f t="shared" si="256"/>
        <v>10</v>
      </c>
      <c r="G2047">
        <f t="shared" si="257"/>
        <v>10</v>
      </c>
      <c r="H2047" s="4" t="str">
        <f t="shared" si="258"/>
        <v>product 3</v>
      </c>
      <c r="I2047" s="5">
        <v>4</v>
      </c>
      <c r="J2047" s="5">
        <v>49.96</v>
      </c>
    </row>
    <row r="2048" spans="1:10" ht="13.2" x14ac:dyDescent="0.25">
      <c r="A2048" s="3">
        <v>45576</v>
      </c>
      <c r="B2048" s="4" t="s">
        <v>7</v>
      </c>
      <c r="C2048" s="3" t="str">
        <f t="shared" si="254"/>
        <v>cogs</v>
      </c>
      <c r="D2048" s="49">
        <v>5.99</v>
      </c>
      <c r="E2048">
        <f t="shared" si="255"/>
        <v>2024</v>
      </c>
      <c r="F2048">
        <f t="shared" si="256"/>
        <v>11</v>
      </c>
      <c r="G2048">
        <f t="shared" si="257"/>
        <v>10</v>
      </c>
      <c r="H2048" s="4" t="str">
        <f t="shared" si="258"/>
        <v>product 1</v>
      </c>
      <c r="I2048" s="5">
        <v>30</v>
      </c>
      <c r="J2048" s="5">
        <v>179.70000000000002</v>
      </c>
    </row>
    <row r="2049" spans="1:10" ht="13.2" x14ac:dyDescent="0.25">
      <c r="A2049" s="3">
        <v>45576</v>
      </c>
      <c r="B2049" s="4" t="s">
        <v>8</v>
      </c>
      <c r="C2049" s="3" t="str">
        <f t="shared" si="254"/>
        <v>cogs</v>
      </c>
      <c r="D2049" s="49">
        <v>16.989999999999998</v>
      </c>
      <c r="E2049">
        <f t="shared" si="255"/>
        <v>2024</v>
      </c>
      <c r="F2049">
        <f t="shared" si="256"/>
        <v>11</v>
      </c>
      <c r="G2049">
        <f t="shared" si="257"/>
        <v>10</v>
      </c>
      <c r="H2049" s="4" t="str">
        <f t="shared" si="258"/>
        <v>product 2</v>
      </c>
      <c r="I2049" s="5">
        <v>9</v>
      </c>
      <c r="J2049" s="5">
        <v>152.91</v>
      </c>
    </row>
    <row r="2050" spans="1:10" ht="13.2" x14ac:dyDescent="0.25">
      <c r="A2050" s="3">
        <v>45576</v>
      </c>
      <c r="B2050" s="4" t="s">
        <v>9</v>
      </c>
      <c r="C2050" s="3" t="str">
        <f t="shared" ref="C2050:C2113" si="259">IFERROR(LEFT(B2050, FIND(":", B2050) -1),B2050)</f>
        <v>cogs</v>
      </c>
      <c r="D2050" s="49">
        <v>8.49</v>
      </c>
      <c r="E2050">
        <f t="shared" ref="E2050:E2113" si="260">YEAR(A2050)</f>
        <v>2024</v>
      </c>
      <c r="F2050">
        <f t="shared" ref="F2050:F2113" si="261">DAY(A2050)</f>
        <v>11</v>
      </c>
      <c r="G2050">
        <f t="shared" ref="G2050:G2113" si="262">MONTH(A2050)</f>
        <v>10</v>
      </c>
      <c r="H2050" s="4" t="str">
        <f t="shared" si="258"/>
        <v>product 3</v>
      </c>
      <c r="I2050" s="5">
        <v>166</v>
      </c>
      <c r="J2050" s="5">
        <v>1409.3400000000001</v>
      </c>
    </row>
    <row r="2051" spans="1:10" ht="13.2" x14ac:dyDescent="0.25">
      <c r="A2051" s="3">
        <v>45576</v>
      </c>
      <c r="B2051" s="4" t="s">
        <v>10</v>
      </c>
      <c r="C2051" s="3" t="str">
        <f t="shared" si="259"/>
        <v>marketing</v>
      </c>
      <c r="D2051" s="50" t="s">
        <v>6</v>
      </c>
      <c r="E2051">
        <f t="shared" si="260"/>
        <v>2024</v>
      </c>
      <c r="F2051">
        <f t="shared" si="261"/>
        <v>11</v>
      </c>
      <c r="G2051">
        <f t="shared" si="262"/>
        <v>10</v>
      </c>
      <c r="H2051" s="4" t="str">
        <f t="shared" ref="H2051:H2114" si="263">IFERROR(RIGHT(B2051, LEN(B2051) - FIND(":", B2051)),"N/A")</f>
        <v>N/A</v>
      </c>
      <c r="I2051" s="4" t="s">
        <v>6</v>
      </c>
      <c r="J2051" s="5">
        <v>100.04</v>
      </c>
    </row>
    <row r="2052" spans="1:10" ht="13.2" x14ac:dyDescent="0.25">
      <c r="A2052" s="3">
        <v>45576</v>
      </c>
      <c r="B2052" s="4" t="s">
        <v>11</v>
      </c>
      <c r="C2052" s="3" t="str">
        <f t="shared" si="259"/>
        <v>net sales</v>
      </c>
      <c r="D2052" s="49">
        <v>9.99</v>
      </c>
      <c r="E2052">
        <f t="shared" si="260"/>
        <v>2024</v>
      </c>
      <c r="F2052">
        <f t="shared" si="261"/>
        <v>11</v>
      </c>
      <c r="G2052">
        <f t="shared" si="262"/>
        <v>10</v>
      </c>
      <c r="H2052" s="4" t="str">
        <f t="shared" si="263"/>
        <v>product 1</v>
      </c>
      <c r="I2052" s="5">
        <v>30</v>
      </c>
      <c r="J2052" s="5">
        <v>299.7</v>
      </c>
    </row>
    <row r="2053" spans="1:10" ht="13.2" x14ac:dyDescent="0.25">
      <c r="A2053" s="3">
        <v>45576</v>
      </c>
      <c r="B2053" s="4" t="s">
        <v>12</v>
      </c>
      <c r="C2053" s="3" t="str">
        <f t="shared" si="259"/>
        <v>net sales</v>
      </c>
      <c r="D2053" s="49">
        <v>24.99</v>
      </c>
      <c r="E2053">
        <f t="shared" si="260"/>
        <v>2024</v>
      </c>
      <c r="F2053">
        <f t="shared" si="261"/>
        <v>11</v>
      </c>
      <c r="G2053">
        <f t="shared" si="262"/>
        <v>10</v>
      </c>
      <c r="H2053" s="4" t="str">
        <f t="shared" si="263"/>
        <v>product 2</v>
      </c>
      <c r="I2053" s="5">
        <v>9</v>
      </c>
      <c r="J2053" s="5">
        <v>224.91</v>
      </c>
    </row>
    <row r="2054" spans="1:10" ht="13.2" x14ac:dyDescent="0.25">
      <c r="A2054" s="3">
        <v>45576</v>
      </c>
      <c r="B2054" s="4" t="s">
        <v>13</v>
      </c>
      <c r="C2054" s="3" t="str">
        <f t="shared" si="259"/>
        <v>net sales</v>
      </c>
      <c r="D2054" s="49">
        <v>12.49</v>
      </c>
      <c r="E2054">
        <f t="shared" si="260"/>
        <v>2024</v>
      </c>
      <c r="F2054">
        <f t="shared" si="261"/>
        <v>11</v>
      </c>
      <c r="G2054">
        <f t="shared" si="262"/>
        <v>10</v>
      </c>
      <c r="H2054" s="4" t="str">
        <f t="shared" si="263"/>
        <v>product 3</v>
      </c>
      <c r="I2054" s="5">
        <v>166</v>
      </c>
      <c r="J2054" s="5">
        <v>2073.34</v>
      </c>
    </row>
    <row r="2055" spans="1:10" ht="13.2" x14ac:dyDescent="0.25">
      <c r="A2055" s="3">
        <v>45576</v>
      </c>
      <c r="B2055" s="4" t="s">
        <v>15</v>
      </c>
      <c r="C2055" s="3" t="str">
        <f t="shared" si="259"/>
        <v>payroll</v>
      </c>
      <c r="D2055" s="50" t="s">
        <v>6</v>
      </c>
      <c r="E2055">
        <f t="shared" si="260"/>
        <v>2024</v>
      </c>
      <c r="F2055">
        <f t="shared" si="261"/>
        <v>11</v>
      </c>
      <c r="G2055">
        <f t="shared" si="262"/>
        <v>10</v>
      </c>
      <c r="H2055" s="4" t="str">
        <f t="shared" si="263"/>
        <v>N/A</v>
      </c>
      <c r="I2055" s="4" t="s">
        <v>6</v>
      </c>
      <c r="J2055" s="5">
        <v>1200</v>
      </c>
    </row>
    <row r="2056" spans="1:10" ht="13.2" x14ac:dyDescent="0.25">
      <c r="A2056" s="3">
        <v>45577</v>
      </c>
      <c r="B2056" s="4" t="s">
        <v>7</v>
      </c>
      <c r="C2056" s="3" t="str">
        <f t="shared" si="259"/>
        <v>cogs</v>
      </c>
      <c r="D2056" s="49">
        <v>5.99</v>
      </c>
      <c r="E2056">
        <f t="shared" si="260"/>
        <v>2024</v>
      </c>
      <c r="F2056">
        <f t="shared" si="261"/>
        <v>12</v>
      </c>
      <c r="G2056">
        <f t="shared" si="262"/>
        <v>10</v>
      </c>
      <c r="H2056" s="4" t="str">
        <f t="shared" si="263"/>
        <v>product 1</v>
      </c>
      <c r="I2056" s="5">
        <v>18</v>
      </c>
      <c r="J2056" s="5">
        <v>107.82000000000001</v>
      </c>
    </row>
    <row r="2057" spans="1:10" ht="13.2" x14ac:dyDescent="0.25">
      <c r="A2057" s="3">
        <v>45577</v>
      </c>
      <c r="B2057" s="4" t="s">
        <v>8</v>
      </c>
      <c r="C2057" s="3" t="str">
        <f t="shared" si="259"/>
        <v>cogs</v>
      </c>
      <c r="D2057" s="49">
        <v>16.989999999999998</v>
      </c>
      <c r="E2057">
        <f t="shared" si="260"/>
        <v>2024</v>
      </c>
      <c r="F2057">
        <f t="shared" si="261"/>
        <v>12</v>
      </c>
      <c r="G2057">
        <f t="shared" si="262"/>
        <v>10</v>
      </c>
      <c r="H2057" s="4" t="str">
        <f t="shared" si="263"/>
        <v>product 2</v>
      </c>
      <c r="I2057" s="5">
        <v>6</v>
      </c>
      <c r="J2057" s="5">
        <v>101.94</v>
      </c>
    </row>
    <row r="2058" spans="1:10" ht="13.2" x14ac:dyDescent="0.25">
      <c r="A2058" s="3">
        <v>45577</v>
      </c>
      <c r="B2058" s="4" t="s">
        <v>9</v>
      </c>
      <c r="C2058" s="3" t="str">
        <f t="shared" si="259"/>
        <v>cogs</v>
      </c>
      <c r="D2058" s="49">
        <v>8.49</v>
      </c>
      <c r="E2058">
        <f t="shared" si="260"/>
        <v>2024</v>
      </c>
      <c r="F2058">
        <f t="shared" si="261"/>
        <v>12</v>
      </c>
      <c r="G2058">
        <f t="shared" si="262"/>
        <v>10</v>
      </c>
      <c r="H2058" s="4" t="str">
        <f t="shared" si="263"/>
        <v>product 3</v>
      </c>
      <c r="I2058" s="5">
        <v>197</v>
      </c>
      <c r="J2058" s="5">
        <v>1672.53</v>
      </c>
    </row>
    <row r="2059" spans="1:10" ht="13.2" x14ac:dyDescent="0.25">
      <c r="A2059" s="3">
        <v>45577</v>
      </c>
      <c r="B2059" s="4" t="s">
        <v>10</v>
      </c>
      <c r="C2059" s="3" t="str">
        <f t="shared" si="259"/>
        <v>marketing</v>
      </c>
      <c r="D2059" s="50" t="s">
        <v>6</v>
      </c>
      <c r="E2059">
        <f t="shared" si="260"/>
        <v>2024</v>
      </c>
      <c r="F2059">
        <f t="shared" si="261"/>
        <v>12</v>
      </c>
      <c r="G2059">
        <f t="shared" si="262"/>
        <v>10</v>
      </c>
      <c r="H2059" s="4" t="str">
        <f t="shared" si="263"/>
        <v>N/A</v>
      </c>
      <c r="I2059" s="4" t="s">
        <v>6</v>
      </c>
      <c r="J2059" s="5">
        <v>100.04</v>
      </c>
    </row>
    <row r="2060" spans="1:10" ht="13.2" x14ac:dyDescent="0.25">
      <c r="A2060" s="3">
        <v>45577</v>
      </c>
      <c r="B2060" s="4" t="s">
        <v>11</v>
      </c>
      <c r="C2060" s="3" t="str">
        <f t="shared" si="259"/>
        <v>net sales</v>
      </c>
      <c r="D2060" s="49">
        <v>9.99</v>
      </c>
      <c r="E2060">
        <f t="shared" si="260"/>
        <v>2024</v>
      </c>
      <c r="F2060">
        <f t="shared" si="261"/>
        <v>12</v>
      </c>
      <c r="G2060">
        <f t="shared" si="262"/>
        <v>10</v>
      </c>
      <c r="H2060" s="4" t="str">
        <f t="shared" si="263"/>
        <v>product 1</v>
      </c>
      <c r="I2060" s="5">
        <v>18</v>
      </c>
      <c r="J2060" s="5">
        <v>179.82</v>
      </c>
    </row>
    <row r="2061" spans="1:10" ht="13.2" x14ac:dyDescent="0.25">
      <c r="A2061" s="3">
        <v>45577</v>
      </c>
      <c r="B2061" s="4" t="s">
        <v>12</v>
      </c>
      <c r="C2061" s="3" t="str">
        <f t="shared" si="259"/>
        <v>net sales</v>
      </c>
      <c r="D2061" s="49">
        <v>24.99</v>
      </c>
      <c r="E2061">
        <f t="shared" si="260"/>
        <v>2024</v>
      </c>
      <c r="F2061">
        <f t="shared" si="261"/>
        <v>12</v>
      </c>
      <c r="G2061">
        <f t="shared" si="262"/>
        <v>10</v>
      </c>
      <c r="H2061" s="4" t="str">
        <f t="shared" si="263"/>
        <v>product 2</v>
      </c>
      <c r="I2061" s="5">
        <v>6</v>
      </c>
      <c r="J2061" s="5">
        <v>149.94</v>
      </c>
    </row>
    <row r="2062" spans="1:10" ht="13.2" x14ac:dyDescent="0.25">
      <c r="A2062" s="3">
        <v>45577</v>
      </c>
      <c r="B2062" s="4" t="s">
        <v>13</v>
      </c>
      <c r="C2062" s="3" t="str">
        <f t="shared" si="259"/>
        <v>net sales</v>
      </c>
      <c r="D2062" s="49">
        <v>12.49</v>
      </c>
      <c r="E2062">
        <f t="shared" si="260"/>
        <v>2024</v>
      </c>
      <c r="F2062">
        <f t="shared" si="261"/>
        <v>12</v>
      </c>
      <c r="G2062">
        <f t="shared" si="262"/>
        <v>10</v>
      </c>
      <c r="H2062" s="4" t="str">
        <f t="shared" si="263"/>
        <v>product 3</v>
      </c>
      <c r="I2062" s="5">
        <v>197</v>
      </c>
      <c r="J2062" s="5">
        <v>2460.5300000000002</v>
      </c>
    </row>
    <row r="2063" spans="1:10" ht="13.2" x14ac:dyDescent="0.25">
      <c r="A2063" s="3">
        <v>45578</v>
      </c>
      <c r="B2063" s="4" t="s">
        <v>7</v>
      </c>
      <c r="C2063" s="3" t="str">
        <f t="shared" si="259"/>
        <v>cogs</v>
      </c>
      <c r="D2063" s="49">
        <v>5.99</v>
      </c>
      <c r="E2063">
        <f t="shared" si="260"/>
        <v>2024</v>
      </c>
      <c r="F2063">
        <f t="shared" si="261"/>
        <v>13</v>
      </c>
      <c r="G2063">
        <f t="shared" si="262"/>
        <v>10</v>
      </c>
      <c r="H2063" s="4" t="str">
        <f t="shared" si="263"/>
        <v>product 1</v>
      </c>
      <c r="I2063" s="5">
        <v>61</v>
      </c>
      <c r="J2063" s="5">
        <v>365.39</v>
      </c>
    </row>
    <row r="2064" spans="1:10" ht="13.2" x14ac:dyDescent="0.25">
      <c r="A2064" s="3">
        <v>45578</v>
      </c>
      <c r="B2064" s="4" t="s">
        <v>8</v>
      </c>
      <c r="C2064" s="3" t="str">
        <f t="shared" si="259"/>
        <v>cogs</v>
      </c>
      <c r="D2064" s="49">
        <v>16.989999999999998</v>
      </c>
      <c r="E2064">
        <f t="shared" si="260"/>
        <v>2024</v>
      </c>
      <c r="F2064">
        <f t="shared" si="261"/>
        <v>13</v>
      </c>
      <c r="G2064">
        <f t="shared" si="262"/>
        <v>10</v>
      </c>
      <c r="H2064" s="4" t="str">
        <f t="shared" si="263"/>
        <v>product 2</v>
      </c>
      <c r="I2064" s="5">
        <v>3</v>
      </c>
      <c r="J2064" s="5">
        <v>50.97</v>
      </c>
    </row>
    <row r="2065" spans="1:10" ht="13.2" x14ac:dyDescent="0.25">
      <c r="A2065" s="3">
        <v>45578</v>
      </c>
      <c r="B2065" s="4" t="s">
        <v>9</v>
      </c>
      <c r="C2065" s="3" t="str">
        <f t="shared" si="259"/>
        <v>cogs</v>
      </c>
      <c r="D2065" s="49">
        <v>8.49</v>
      </c>
      <c r="E2065">
        <f t="shared" si="260"/>
        <v>2024</v>
      </c>
      <c r="F2065">
        <f t="shared" si="261"/>
        <v>13</v>
      </c>
      <c r="G2065">
        <f t="shared" si="262"/>
        <v>10</v>
      </c>
      <c r="H2065" s="4" t="str">
        <f t="shared" si="263"/>
        <v>product 3</v>
      </c>
      <c r="I2065" s="5">
        <v>159</v>
      </c>
      <c r="J2065" s="5">
        <v>1349.91</v>
      </c>
    </row>
    <row r="2066" spans="1:10" ht="13.2" x14ac:dyDescent="0.25">
      <c r="A2066" s="3">
        <v>45578</v>
      </c>
      <c r="B2066" s="4" t="s">
        <v>10</v>
      </c>
      <c r="C2066" s="3" t="str">
        <f t="shared" si="259"/>
        <v>marketing</v>
      </c>
      <c r="D2066" s="50" t="s">
        <v>6</v>
      </c>
      <c r="E2066">
        <f t="shared" si="260"/>
        <v>2024</v>
      </c>
      <c r="F2066">
        <f t="shared" si="261"/>
        <v>13</v>
      </c>
      <c r="G2066">
        <f t="shared" si="262"/>
        <v>10</v>
      </c>
      <c r="H2066" s="4" t="str">
        <f t="shared" si="263"/>
        <v>N/A</v>
      </c>
      <c r="I2066" s="4" t="s">
        <v>6</v>
      </c>
      <c r="J2066" s="5">
        <v>100.05</v>
      </c>
    </row>
    <row r="2067" spans="1:10" ht="13.2" x14ac:dyDescent="0.25">
      <c r="A2067" s="3">
        <v>45578</v>
      </c>
      <c r="B2067" s="4" t="s">
        <v>11</v>
      </c>
      <c r="C2067" s="3" t="str">
        <f t="shared" si="259"/>
        <v>net sales</v>
      </c>
      <c r="D2067" s="49">
        <v>9.99</v>
      </c>
      <c r="E2067">
        <f t="shared" si="260"/>
        <v>2024</v>
      </c>
      <c r="F2067">
        <f t="shared" si="261"/>
        <v>13</v>
      </c>
      <c r="G2067">
        <f t="shared" si="262"/>
        <v>10</v>
      </c>
      <c r="H2067" s="4" t="str">
        <f t="shared" si="263"/>
        <v>product 1</v>
      </c>
      <c r="I2067" s="5">
        <v>61</v>
      </c>
      <c r="J2067" s="5">
        <v>609.39</v>
      </c>
    </row>
    <row r="2068" spans="1:10" ht="13.2" x14ac:dyDescent="0.25">
      <c r="A2068" s="3">
        <v>45578</v>
      </c>
      <c r="B2068" s="4" t="s">
        <v>12</v>
      </c>
      <c r="C2068" s="3" t="str">
        <f t="shared" si="259"/>
        <v>net sales</v>
      </c>
      <c r="D2068" s="49">
        <v>24.99</v>
      </c>
      <c r="E2068">
        <f t="shared" si="260"/>
        <v>2024</v>
      </c>
      <c r="F2068">
        <f t="shared" si="261"/>
        <v>13</v>
      </c>
      <c r="G2068">
        <f t="shared" si="262"/>
        <v>10</v>
      </c>
      <c r="H2068" s="4" t="str">
        <f t="shared" si="263"/>
        <v>product 2</v>
      </c>
      <c r="I2068" s="5">
        <v>3</v>
      </c>
      <c r="J2068" s="5">
        <v>74.97</v>
      </c>
    </row>
    <row r="2069" spans="1:10" ht="13.2" x14ac:dyDescent="0.25">
      <c r="A2069" s="3">
        <v>45578</v>
      </c>
      <c r="B2069" s="4" t="s">
        <v>13</v>
      </c>
      <c r="C2069" s="3" t="str">
        <f t="shared" si="259"/>
        <v>net sales</v>
      </c>
      <c r="D2069" s="49">
        <v>12.49</v>
      </c>
      <c r="E2069">
        <f t="shared" si="260"/>
        <v>2024</v>
      </c>
      <c r="F2069">
        <f t="shared" si="261"/>
        <v>13</v>
      </c>
      <c r="G2069">
        <f t="shared" si="262"/>
        <v>10</v>
      </c>
      <c r="H2069" s="4" t="str">
        <f t="shared" si="263"/>
        <v>product 3</v>
      </c>
      <c r="I2069" s="5">
        <v>159</v>
      </c>
      <c r="J2069" s="5">
        <v>1985.91</v>
      </c>
    </row>
    <row r="2070" spans="1:10" ht="13.2" x14ac:dyDescent="0.25">
      <c r="A2070" s="3">
        <v>45579</v>
      </c>
      <c r="B2070" s="4" t="s">
        <v>7</v>
      </c>
      <c r="C2070" s="3" t="str">
        <f t="shared" si="259"/>
        <v>cogs</v>
      </c>
      <c r="D2070" s="49">
        <v>5.99</v>
      </c>
      <c r="E2070">
        <f t="shared" si="260"/>
        <v>2024</v>
      </c>
      <c r="F2070">
        <f t="shared" si="261"/>
        <v>14</v>
      </c>
      <c r="G2070">
        <f t="shared" si="262"/>
        <v>10</v>
      </c>
      <c r="H2070" s="4" t="str">
        <f t="shared" si="263"/>
        <v>product 1</v>
      </c>
      <c r="I2070" s="5">
        <v>86</v>
      </c>
      <c r="J2070" s="5">
        <v>515.14</v>
      </c>
    </row>
    <row r="2071" spans="1:10" ht="13.2" x14ac:dyDescent="0.25">
      <c r="A2071" s="3">
        <v>45579</v>
      </c>
      <c r="B2071" s="4" t="s">
        <v>8</v>
      </c>
      <c r="C2071" s="3" t="str">
        <f t="shared" si="259"/>
        <v>cogs</v>
      </c>
      <c r="D2071" s="49">
        <v>16.989999999999998</v>
      </c>
      <c r="E2071">
        <f t="shared" si="260"/>
        <v>2024</v>
      </c>
      <c r="F2071">
        <f t="shared" si="261"/>
        <v>14</v>
      </c>
      <c r="G2071">
        <f t="shared" si="262"/>
        <v>10</v>
      </c>
      <c r="H2071" s="4" t="str">
        <f t="shared" si="263"/>
        <v>product 2</v>
      </c>
      <c r="I2071" s="5">
        <v>10</v>
      </c>
      <c r="J2071" s="5">
        <v>169.89999999999998</v>
      </c>
    </row>
    <row r="2072" spans="1:10" ht="13.2" x14ac:dyDescent="0.25">
      <c r="A2072" s="3">
        <v>45579</v>
      </c>
      <c r="B2072" s="4" t="s">
        <v>9</v>
      </c>
      <c r="C2072" s="3" t="str">
        <f t="shared" si="259"/>
        <v>cogs</v>
      </c>
      <c r="D2072" s="49">
        <v>8.49</v>
      </c>
      <c r="E2072">
        <f t="shared" si="260"/>
        <v>2024</v>
      </c>
      <c r="F2072">
        <f t="shared" si="261"/>
        <v>14</v>
      </c>
      <c r="G2072">
        <f t="shared" si="262"/>
        <v>10</v>
      </c>
      <c r="H2072" s="4" t="str">
        <f t="shared" si="263"/>
        <v>product 3</v>
      </c>
      <c r="I2072" s="5">
        <v>94</v>
      </c>
      <c r="J2072" s="5">
        <v>798.06000000000006</v>
      </c>
    </row>
    <row r="2073" spans="1:10" ht="13.2" x14ac:dyDescent="0.25">
      <c r="A2073" s="3">
        <v>45579</v>
      </c>
      <c r="B2073" s="4" t="s">
        <v>10</v>
      </c>
      <c r="C2073" s="3" t="str">
        <f t="shared" si="259"/>
        <v>marketing</v>
      </c>
      <c r="D2073" s="50" t="s">
        <v>6</v>
      </c>
      <c r="E2073">
        <f t="shared" si="260"/>
        <v>2024</v>
      </c>
      <c r="F2073">
        <f t="shared" si="261"/>
        <v>14</v>
      </c>
      <c r="G2073">
        <f t="shared" si="262"/>
        <v>10</v>
      </c>
      <c r="H2073" s="4" t="str">
        <f t="shared" si="263"/>
        <v>N/A</v>
      </c>
      <c r="I2073" s="4" t="s">
        <v>6</v>
      </c>
      <c r="J2073" s="5">
        <v>100.08</v>
      </c>
    </row>
    <row r="2074" spans="1:10" ht="13.2" x14ac:dyDescent="0.25">
      <c r="A2074" s="3">
        <v>45579</v>
      </c>
      <c r="B2074" s="4" t="s">
        <v>11</v>
      </c>
      <c r="C2074" s="3" t="str">
        <f t="shared" si="259"/>
        <v>net sales</v>
      </c>
      <c r="D2074" s="49">
        <v>9.99</v>
      </c>
      <c r="E2074">
        <f t="shared" si="260"/>
        <v>2024</v>
      </c>
      <c r="F2074">
        <f t="shared" si="261"/>
        <v>14</v>
      </c>
      <c r="G2074">
        <f t="shared" si="262"/>
        <v>10</v>
      </c>
      <c r="H2074" s="4" t="str">
        <f t="shared" si="263"/>
        <v>product 1</v>
      </c>
      <c r="I2074" s="5">
        <v>86</v>
      </c>
      <c r="J2074" s="5">
        <v>859.14</v>
      </c>
    </row>
    <row r="2075" spans="1:10" ht="13.2" x14ac:dyDescent="0.25">
      <c r="A2075" s="3">
        <v>45579</v>
      </c>
      <c r="B2075" s="4" t="s">
        <v>12</v>
      </c>
      <c r="C2075" s="3" t="str">
        <f t="shared" si="259"/>
        <v>net sales</v>
      </c>
      <c r="D2075" s="49">
        <v>24.99</v>
      </c>
      <c r="E2075">
        <f t="shared" si="260"/>
        <v>2024</v>
      </c>
      <c r="F2075">
        <f t="shared" si="261"/>
        <v>14</v>
      </c>
      <c r="G2075">
        <f t="shared" si="262"/>
        <v>10</v>
      </c>
      <c r="H2075" s="4" t="str">
        <f t="shared" si="263"/>
        <v>product 2</v>
      </c>
      <c r="I2075" s="5">
        <v>10</v>
      </c>
      <c r="J2075" s="5">
        <v>249.89999999999998</v>
      </c>
    </row>
    <row r="2076" spans="1:10" ht="13.2" x14ac:dyDescent="0.25">
      <c r="A2076" s="3">
        <v>45579</v>
      </c>
      <c r="B2076" s="4" t="s">
        <v>13</v>
      </c>
      <c r="C2076" s="3" t="str">
        <f t="shared" si="259"/>
        <v>net sales</v>
      </c>
      <c r="D2076" s="49">
        <v>12.49</v>
      </c>
      <c r="E2076">
        <f t="shared" si="260"/>
        <v>2024</v>
      </c>
      <c r="F2076">
        <f t="shared" si="261"/>
        <v>14</v>
      </c>
      <c r="G2076">
        <f t="shared" si="262"/>
        <v>10</v>
      </c>
      <c r="H2076" s="4" t="str">
        <f t="shared" si="263"/>
        <v>product 3</v>
      </c>
      <c r="I2076" s="5">
        <v>94</v>
      </c>
      <c r="J2076" s="5">
        <v>1174.06</v>
      </c>
    </row>
    <row r="2077" spans="1:10" ht="13.2" x14ac:dyDescent="0.25">
      <c r="A2077" s="3">
        <v>45580</v>
      </c>
      <c r="B2077" s="4" t="s">
        <v>7</v>
      </c>
      <c r="C2077" s="3" t="str">
        <f t="shared" si="259"/>
        <v>cogs</v>
      </c>
      <c r="D2077" s="49">
        <v>5.99</v>
      </c>
      <c r="E2077">
        <f t="shared" si="260"/>
        <v>2024</v>
      </c>
      <c r="F2077">
        <f t="shared" si="261"/>
        <v>15</v>
      </c>
      <c r="G2077">
        <f t="shared" si="262"/>
        <v>10</v>
      </c>
      <c r="H2077" s="4" t="str">
        <f t="shared" si="263"/>
        <v>product 1</v>
      </c>
      <c r="I2077" s="5">
        <v>96</v>
      </c>
      <c r="J2077" s="5">
        <v>575.04</v>
      </c>
    </row>
    <row r="2078" spans="1:10" ht="13.2" x14ac:dyDescent="0.25">
      <c r="A2078" s="3">
        <v>45580</v>
      </c>
      <c r="B2078" s="4" t="s">
        <v>8</v>
      </c>
      <c r="C2078" s="3" t="str">
        <f t="shared" si="259"/>
        <v>cogs</v>
      </c>
      <c r="D2078" s="49">
        <v>16.989999999999998</v>
      </c>
      <c r="E2078">
        <f t="shared" si="260"/>
        <v>2024</v>
      </c>
      <c r="F2078">
        <f t="shared" si="261"/>
        <v>15</v>
      </c>
      <c r="G2078">
        <f t="shared" si="262"/>
        <v>10</v>
      </c>
      <c r="H2078" s="4" t="str">
        <f t="shared" si="263"/>
        <v>product 2</v>
      </c>
      <c r="I2078" s="5">
        <v>0</v>
      </c>
      <c r="J2078" s="4">
        <v>0</v>
      </c>
    </row>
    <row r="2079" spans="1:10" ht="13.2" x14ac:dyDescent="0.25">
      <c r="A2079" s="3">
        <v>45580</v>
      </c>
      <c r="B2079" s="4" t="s">
        <v>9</v>
      </c>
      <c r="C2079" s="3" t="str">
        <f t="shared" si="259"/>
        <v>cogs</v>
      </c>
      <c r="D2079" s="49">
        <v>8.49</v>
      </c>
      <c r="E2079">
        <f t="shared" si="260"/>
        <v>2024</v>
      </c>
      <c r="F2079">
        <f t="shared" si="261"/>
        <v>15</v>
      </c>
      <c r="G2079">
        <f t="shared" si="262"/>
        <v>10</v>
      </c>
      <c r="H2079" s="4" t="str">
        <f t="shared" si="263"/>
        <v>product 3</v>
      </c>
      <c r="I2079" s="5">
        <v>215</v>
      </c>
      <c r="J2079" s="5">
        <v>1825.3500000000001</v>
      </c>
    </row>
    <row r="2080" spans="1:10" ht="13.2" x14ac:dyDescent="0.25">
      <c r="A2080" s="3">
        <v>45580</v>
      </c>
      <c r="B2080" s="4" t="s">
        <v>16</v>
      </c>
      <c r="C2080" s="3" t="str">
        <f t="shared" si="259"/>
        <v>interest</v>
      </c>
      <c r="D2080" s="50" t="s">
        <v>6</v>
      </c>
      <c r="E2080">
        <f t="shared" si="260"/>
        <v>2024</v>
      </c>
      <c r="F2080">
        <f t="shared" si="261"/>
        <v>15</v>
      </c>
      <c r="G2080">
        <f t="shared" si="262"/>
        <v>10</v>
      </c>
      <c r="H2080" s="4" t="str">
        <f t="shared" si="263"/>
        <v>N/A</v>
      </c>
      <c r="I2080" s="4" t="s">
        <v>6</v>
      </c>
      <c r="J2080" s="5">
        <v>1252.1199999999999</v>
      </c>
    </row>
    <row r="2081" spans="1:10" ht="13.2" x14ac:dyDescent="0.25">
      <c r="A2081" s="3">
        <v>45580</v>
      </c>
      <c r="B2081" s="4" t="s">
        <v>10</v>
      </c>
      <c r="C2081" s="3" t="str">
        <f t="shared" si="259"/>
        <v>marketing</v>
      </c>
      <c r="D2081" s="50" t="s">
        <v>6</v>
      </c>
      <c r="E2081">
        <f t="shared" si="260"/>
        <v>2024</v>
      </c>
      <c r="F2081">
        <f t="shared" si="261"/>
        <v>15</v>
      </c>
      <c r="G2081">
        <f t="shared" si="262"/>
        <v>10</v>
      </c>
      <c r="H2081" s="4" t="str">
        <f t="shared" si="263"/>
        <v>N/A</v>
      </c>
      <c r="I2081" s="4" t="s">
        <v>6</v>
      </c>
      <c r="J2081" s="5">
        <v>99.91</v>
      </c>
    </row>
    <row r="2082" spans="1:10" ht="13.2" x14ac:dyDescent="0.25">
      <c r="A2082" s="3">
        <v>45580</v>
      </c>
      <c r="B2082" s="4" t="s">
        <v>11</v>
      </c>
      <c r="C2082" s="3" t="str">
        <f t="shared" si="259"/>
        <v>net sales</v>
      </c>
      <c r="D2082" s="49">
        <v>9.99</v>
      </c>
      <c r="E2082">
        <f t="shared" si="260"/>
        <v>2024</v>
      </c>
      <c r="F2082">
        <f t="shared" si="261"/>
        <v>15</v>
      </c>
      <c r="G2082">
        <f t="shared" si="262"/>
        <v>10</v>
      </c>
      <c r="H2082" s="4" t="str">
        <f t="shared" si="263"/>
        <v>product 1</v>
      </c>
      <c r="I2082" s="5">
        <v>96</v>
      </c>
      <c r="J2082" s="5">
        <v>959.04</v>
      </c>
    </row>
    <row r="2083" spans="1:10" ht="13.2" x14ac:dyDescent="0.25">
      <c r="A2083" s="3">
        <v>45580</v>
      </c>
      <c r="B2083" s="4" t="s">
        <v>12</v>
      </c>
      <c r="C2083" s="3" t="str">
        <f t="shared" si="259"/>
        <v>net sales</v>
      </c>
      <c r="D2083" s="49">
        <v>24.99</v>
      </c>
      <c r="E2083">
        <f t="shared" si="260"/>
        <v>2024</v>
      </c>
      <c r="F2083">
        <f t="shared" si="261"/>
        <v>15</v>
      </c>
      <c r="G2083">
        <f t="shared" si="262"/>
        <v>10</v>
      </c>
      <c r="H2083" s="4" t="str">
        <f t="shared" si="263"/>
        <v>product 2</v>
      </c>
      <c r="I2083" s="5">
        <v>0</v>
      </c>
      <c r="J2083" s="4">
        <v>0</v>
      </c>
    </row>
    <row r="2084" spans="1:10" ht="13.2" x14ac:dyDescent="0.25">
      <c r="A2084" s="3">
        <v>45580</v>
      </c>
      <c r="B2084" s="4" t="s">
        <v>13</v>
      </c>
      <c r="C2084" s="3" t="str">
        <f t="shared" si="259"/>
        <v>net sales</v>
      </c>
      <c r="D2084" s="49">
        <v>12.49</v>
      </c>
      <c r="E2084">
        <f t="shared" si="260"/>
        <v>2024</v>
      </c>
      <c r="F2084">
        <f t="shared" si="261"/>
        <v>15</v>
      </c>
      <c r="G2084">
        <f t="shared" si="262"/>
        <v>10</v>
      </c>
      <c r="H2084" s="4" t="str">
        <f t="shared" si="263"/>
        <v>product 3</v>
      </c>
      <c r="I2084" s="5">
        <v>215</v>
      </c>
      <c r="J2084" s="5">
        <v>2685.35</v>
      </c>
    </row>
    <row r="2085" spans="1:10" ht="13.2" x14ac:dyDescent="0.25">
      <c r="A2085" s="3">
        <v>45580</v>
      </c>
      <c r="B2085" s="4" t="s">
        <v>14</v>
      </c>
      <c r="C2085" s="3" t="str">
        <f t="shared" si="259"/>
        <v>overhead</v>
      </c>
      <c r="D2085" s="50" t="s">
        <v>6</v>
      </c>
      <c r="E2085">
        <f t="shared" si="260"/>
        <v>2024</v>
      </c>
      <c r="F2085">
        <f t="shared" si="261"/>
        <v>15</v>
      </c>
      <c r="G2085">
        <f t="shared" si="262"/>
        <v>10</v>
      </c>
      <c r="H2085" s="4" t="str">
        <f t="shared" si="263"/>
        <v>N/A</v>
      </c>
      <c r="I2085" s="4" t="s">
        <v>6</v>
      </c>
      <c r="J2085" s="5">
        <v>316.27999999999997</v>
      </c>
    </row>
    <row r="2086" spans="1:10" ht="13.2" x14ac:dyDescent="0.25">
      <c r="A2086" s="3">
        <v>45581</v>
      </c>
      <c r="B2086" s="4" t="s">
        <v>7</v>
      </c>
      <c r="C2086" s="3" t="str">
        <f t="shared" si="259"/>
        <v>cogs</v>
      </c>
      <c r="D2086" s="49">
        <v>5.99</v>
      </c>
      <c r="E2086">
        <f t="shared" si="260"/>
        <v>2024</v>
      </c>
      <c r="F2086">
        <f t="shared" si="261"/>
        <v>16</v>
      </c>
      <c r="G2086">
        <f t="shared" si="262"/>
        <v>10</v>
      </c>
      <c r="H2086" s="4" t="str">
        <f t="shared" si="263"/>
        <v>product 1</v>
      </c>
      <c r="I2086" s="5">
        <v>68</v>
      </c>
      <c r="J2086" s="5">
        <v>407.32</v>
      </c>
    </row>
    <row r="2087" spans="1:10" ht="13.2" x14ac:dyDescent="0.25">
      <c r="A2087" s="3">
        <v>45581</v>
      </c>
      <c r="B2087" s="4" t="s">
        <v>8</v>
      </c>
      <c r="C2087" s="3" t="str">
        <f t="shared" si="259"/>
        <v>cogs</v>
      </c>
      <c r="D2087" s="49">
        <v>16.989999999999998</v>
      </c>
      <c r="E2087">
        <f t="shared" si="260"/>
        <v>2024</v>
      </c>
      <c r="F2087">
        <f t="shared" si="261"/>
        <v>16</v>
      </c>
      <c r="G2087">
        <f t="shared" si="262"/>
        <v>10</v>
      </c>
      <c r="H2087" s="4" t="str">
        <f t="shared" si="263"/>
        <v>product 2</v>
      </c>
      <c r="I2087" s="5">
        <v>5</v>
      </c>
      <c r="J2087" s="5">
        <v>84.949999999999989</v>
      </c>
    </row>
    <row r="2088" spans="1:10" ht="13.2" x14ac:dyDescent="0.25">
      <c r="A2088" s="3">
        <v>45581</v>
      </c>
      <c r="B2088" s="4" t="s">
        <v>9</v>
      </c>
      <c r="C2088" s="3" t="str">
        <f t="shared" si="259"/>
        <v>cogs</v>
      </c>
      <c r="D2088" s="49">
        <v>8.49</v>
      </c>
      <c r="E2088">
        <f t="shared" si="260"/>
        <v>2024</v>
      </c>
      <c r="F2088">
        <f t="shared" si="261"/>
        <v>16</v>
      </c>
      <c r="G2088">
        <f t="shared" si="262"/>
        <v>10</v>
      </c>
      <c r="H2088" s="4" t="str">
        <f t="shared" si="263"/>
        <v>product 3</v>
      </c>
      <c r="I2088" s="5">
        <v>14</v>
      </c>
      <c r="J2088" s="5">
        <v>118.86</v>
      </c>
    </row>
    <row r="2089" spans="1:10" ht="13.2" x14ac:dyDescent="0.25">
      <c r="A2089" s="3">
        <v>45581</v>
      </c>
      <c r="B2089" s="4" t="s">
        <v>10</v>
      </c>
      <c r="C2089" s="3" t="str">
        <f t="shared" si="259"/>
        <v>marketing</v>
      </c>
      <c r="D2089" s="50" t="s">
        <v>6</v>
      </c>
      <c r="E2089">
        <f t="shared" si="260"/>
        <v>2024</v>
      </c>
      <c r="F2089">
        <f t="shared" si="261"/>
        <v>16</v>
      </c>
      <c r="G2089">
        <f t="shared" si="262"/>
        <v>10</v>
      </c>
      <c r="H2089" s="4" t="str">
        <f t="shared" si="263"/>
        <v>N/A</v>
      </c>
      <c r="I2089" s="4" t="s">
        <v>6</v>
      </c>
      <c r="J2089" s="5">
        <v>100.06</v>
      </c>
    </row>
    <row r="2090" spans="1:10" ht="13.2" x14ac:dyDescent="0.25">
      <c r="A2090" s="3">
        <v>45581</v>
      </c>
      <c r="B2090" s="4" t="s">
        <v>11</v>
      </c>
      <c r="C2090" s="3" t="str">
        <f t="shared" si="259"/>
        <v>net sales</v>
      </c>
      <c r="D2090" s="49">
        <v>9.99</v>
      </c>
      <c r="E2090">
        <f t="shared" si="260"/>
        <v>2024</v>
      </c>
      <c r="F2090">
        <f t="shared" si="261"/>
        <v>16</v>
      </c>
      <c r="G2090">
        <f t="shared" si="262"/>
        <v>10</v>
      </c>
      <c r="H2090" s="4" t="str">
        <f t="shared" si="263"/>
        <v>product 1</v>
      </c>
      <c r="I2090" s="5">
        <v>68</v>
      </c>
      <c r="J2090" s="5">
        <v>679.32</v>
      </c>
    </row>
    <row r="2091" spans="1:10" ht="13.2" x14ac:dyDescent="0.25">
      <c r="A2091" s="3">
        <v>45581</v>
      </c>
      <c r="B2091" s="4" t="s">
        <v>12</v>
      </c>
      <c r="C2091" s="3" t="str">
        <f t="shared" si="259"/>
        <v>net sales</v>
      </c>
      <c r="D2091" s="49">
        <v>24.99</v>
      </c>
      <c r="E2091">
        <f t="shared" si="260"/>
        <v>2024</v>
      </c>
      <c r="F2091">
        <f t="shared" si="261"/>
        <v>16</v>
      </c>
      <c r="G2091">
        <f t="shared" si="262"/>
        <v>10</v>
      </c>
      <c r="H2091" s="4" t="str">
        <f t="shared" si="263"/>
        <v>product 2</v>
      </c>
      <c r="I2091" s="5">
        <v>5</v>
      </c>
      <c r="J2091" s="5">
        <v>124.94999999999999</v>
      </c>
    </row>
    <row r="2092" spans="1:10" ht="13.2" x14ac:dyDescent="0.25">
      <c r="A2092" s="3">
        <v>45581</v>
      </c>
      <c r="B2092" s="4" t="s">
        <v>13</v>
      </c>
      <c r="C2092" s="3" t="str">
        <f t="shared" si="259"/>
        <v>net sales</v>
      </c>
      <c r="D2092" s="49">
        <v>12.49</v>
      </c>
      <c r="E2092">
        <f t="shared" si="260"/>
        <v>2024</v>
      </c>
      <c r="F2092">
        <f t="shared" si="261"/>
        <v>16</v>
      </c>
      <c r="G2092">
        <f t="shared" si="262"/>
        <v>10</v>
      </c>
      <c r="H2092" s="4" t="str">
        <f t="shared" si="263"/>
        <v>product 3</v>
      </c>
      <c r="I2092" s="5">
        <v>14</v>
      </c>
      <c r="J2092" s="5">
        <v>174.86</v>
      </c>
    </row>
    <row r="2093" spans="1:10" ht="13.2" x14ac:dyDescent="0.25">
      <c r="A2093" s="3">
        <v>45582</v>
      </c>
      <c r="B2093" s="4" t="s">
        <v>7</v>
      </c>
      <c r="C2093" s="3" t="str">
        <f t="shared" si="259"/>
        <v>cogs</v>
      </c>
      <c r="D2093" s="49">
        <v>5.99</v>
      </c>
      <c r="E2093">
        <f t="shared" si="260"/>
        <v>2024</v>
      </c>
      <c r="F2093">
        <f t="shared" si="261"/>
        <v>17</v>
      </c>
      <c r="G2093">
        <f t="shared" si="262"/>
        <v>10</v>
      </c>
      <c r="H2093" s="4" t="str">
        <f t="shared" si="263"/>
        <v>product 1</v>
      </c>
      <c r="I2093" s="5">
        <v>33</v>
      </c>
      <c r="J2093" s="5">
        <v>197.67000000000002</v>
      </c>
    </row>
    <row r="2094" spans="1:10" ht="13.2" x14ac:dyDescent="0.25">
      <c r="A2094" s="3">
        <v>45582</v>
      </c>
      <c r="B2094" s="4" t="s">
        <v>8</v>
      </c>
      <c r="C2094" s="3" t="str">
        <f t="shared" si="259"/>
        <v>cogs</v>
      </c>
      <c r="D2094" s="49">
        <v>16.989999999999998</v>
      </c>
      <c r="E2094">
        <f t="shared" si="260"/>
        <v>2024</v>
      </c>
      <c r="F2094">
        <f t="shared" si="261"/>
        <v>17</v>
      </c>
      <c r="G2094">
        <f t="shared" si="262"/>
        <v>10</v>
      </c>
      <c r="H2094" s="4" t="str">
        <f t="shared" si="263"/>
        <v>product 2</v>
      </c>
      <c r="I2094" s="5">
        <v>2</v>
      </c>
      <c r="J2094" s="5">
        <v>33.979999999999997</v>
      </c>
    </row>
    <row r="2095" spans="1:10" ht="13.2" x14ac:dyDescent="0.25">
      <c r="A2095" s="3">
        <v>45582</v>
      </c>
      <c r="B2095" s="4" t="s">
        <v>9</v>
      </c>
      <c r="C2095" s="3" t="str">
        <f t="shared" si="259"/>
        <v>cogs</v>
      </c>
      <c r="D2095" s="49">
        <v>8.49</v>
      </c>
      <c r="E2095">
        <f t="shared" si="260"/>
        <v>2024</v>
      </c>
      <c r="F2095">
        <f t="shared" si="261"/>
        <v>17</v>
      </c>
      <c r="G2095">
        <f t="shared" si="262"/>
        <v>10</v>
      </c>
      <c r="H2095" s="4" t="str">
        <f t="shared" si="263"/>
        <v>product 3</v>
      </c>
      <c r="I2095" s="5">
        <v>157</v>
      </c>
      <c r="J2095" s="5">
        <v>1332.93</v>
      </c>
    </row>
    <row r="2096" spans="1:10" ht="13.2" x14ac:dyDescent="0.25">
      <c r="A2096" s="3">
        <v>45582</v>
      </c>
      <c r="B2096" s="4" t="s">
        <v>10</v>
      </c>
      <c r="C2096" s="3" t="str">
        <f t="shared" si="259"/>
        <v>marketing</v>
      </c>
      <c r="D2096" s="50" t="s">
        <v>6</v>
      </c>
      <c r="E2096">
        <f t="shared" si="260"/>
        <v>2024</v>
      </c>
      <c r="F2096">
        <f t="shared" si="261"/>
        <v>17</v>
      </c>
      <c r="G2096">
        <f t="shared" si="262"/>
        <v>10</v>
      </c>
      <c r="H2096" s="4" t="str">
        <f t="shared" si="263"/>
        <v>N/A</v>
      </c>
      <c r="I2096" s="4" t="s">
        <v>6</v>
      </c>
      <c r="J2096" s="5">
        <v>99.960000000000008</v>
      </c>
    </row>
    <row r="2097" spans="1:10" ht="13.2" x14ac:dyDescent="0.25">
      <c r="A2097" s="3">
        <v>45582</v>
      </c>
      <c r="B2097" s="4" t="s">
        <v>11</v>
      </c>
      <c r="C2097" s="3" t="str">
        <f t="shared" si="259"/>
        <v>net sales</v>
      </c>
      <c r="D2097" s="49">
        <v>9.99</v>
      </c>
      <c r="E2097">
        <f t="shared" si="260"/>
        <v>2024</v>
      </c>
      <c r="F2097">
        <f t="shared" si="261"/>
        <v>17</v>
      </c>
      <c r="G2097">
        <f t="shared" si="262"/>
        <v>10</v>
      </c>
      <c r="H2097" s="4" t="str">
        <f t="shared" si="263"/>
        <v>product 1</v>
      </c>
      <c r="I2097" s="5">
        <v>33</v>
      </c>
      <c r="J2097" s="5">
        <v>329.67</v>
      </c>
    </row>
    <row r="2098" spans="1:10" ht="13.2" x14ac:dyDescent="0.25">
      <c r="A2098" s="3">
        <v>45582</v>
      </c>
      <c r="B2098" s="4" t="s">
        <v>12</v>
      </c>
      <c r="C2098" s="3" t="str">
        <f t="shared" si="259"/>
        <v>net sales</v>
      </c>
      <c r="D2098" s="49">
        <v>24.99</v>
      </c>
      <c r="E2098">
        <f t="shared" si="260"/>
        <v>2024</v>
      </c>
      <c r="F2098">
        <f t="shared" si="261"/>
        <v>17</v>
      </c>
      <c r="G2098">
        <f t="shared" si="262"/>
        <v>10</v>
      </c>
      <c r="H2098" s="4" t="str">
        <f t="shared" si="263"/>
        <v>product 2</v>
      </c>
      <c r="I2098" s="5">
        <v>2</v>
      </c>
      <c r="J2098" s="5">
        <v>49.98</v>
      </c>
    </row>
    <row r="2099" spans="1:10" ht="13.2" x14ac:dyDescent="0.25">
      <c r="A2099" s="3">
        <v>45582</v>
      </c>
      <c r="B2099" s="4" t="s">
        <v>13</v>
      </c>
      <c r="C2099" s="3" t="str">
        <f t="shared" si="259"/>
        <v>net sales</v>
      </c>
      <c r="D2099" s="49">
        <v>12.49</v>
      </c>
      <c r="E2099">
        <f t="shared" si="260"/>
        <v>2024</v>
      </c>
      <c r="F2099">
        <f t="shared" si="261"/>
        <v>17</v>
      </c>
      <c r="G2099">
        <f t="shared" si="262"/>
        <v>10</v>
      </c>
      <c r="H2099" s="4" t="str">
        <f t="shared" si="263"/>
        <v>product 3</v>
      </c>
      <c r="I2099" s="5">
        <v>157</v>
      </c>
      <c r="J2099" s="5">
        <v>1960.93</v>
      </c>
    </row>
    <row r="2100" spans="1:10" ht="13.2" x14ac:dyDescent="0.25">
      <c r="A2100" s="3">
        <v>45583</v>
      </c>
      <c r="B2100" s="4" t="s">
        <v>7</v>
      </c>
      <c r="C2100" s="3" t="str">
        <f t="shared" si="259"/>
        <v>cogs</v>
      </c>
      <c r="D2100" s="49">
        <v>5.99</v>
      </c>
      <c r="E2100">
        <f t="shared" si="260"/>
        <v>2024</v>
      </c>
      <c r="F2100">
        <f t="shared" si="261"/>
        <v>18</v>
      </c>
      <c r="G2100">
        <f t="shared" si="262"/>
        <v>10</v>
      </c>
      <c r="H2100" s="4" t="str">
        <f t="shared" si="263"/>
        <v>product 1</v>
      </c>
      <c r="I2100" s="5">
        <v>78</v>
      </c>
      <c r="J2100" s="5">
        <v>467.22</v>
      </c>
    </row>
    <row r="2101" spans="1:10" ht="13.2" x14ac:dyDescent="0.25">
      <c r="A2101" s="3">
        <v>45583</v>
      </c>
      <c r="B2101" s="4" t="s">
        <v>8</v>
      </c>
      <c r="C2101" s="3" t="str">
        <f t="shared" si="259"/>
        <v>cogs</v>
      </c>
      <c r="D2101" s="49">
        <v>16.989999999999998</v>
      </c>
      <c r="E2101">
        <f t="shared" si="260"/>
        <v>2024</v>
      </c>
      <c r="F2101">
        <f t="shared" si="261"/>
        <v>18</v>
      </c>
      <c r="G2101">
        <f t="shared" si="262"/>
        <v>10</v>
      </c>
      <c r="H2101" s="4" t="str">
        <f t="shared" si="263"/>
        <v>product 2</v>
      </c>
      <c r="I2101" s="5">
        <v>6</v>
      </c>
      <c r="J2101" s="5">
        <v>101.94</v>
      </c>
    </row>
    <row r="2102" spans="1:10" ht="13.2" x14ac:dyDescent="0.25">
      <c r="A2102" s="3">
        <v>45583</v>
      </c>
      <c r="B2102" s="4" t="s">
        <v>9</v>
      </c>
      <c r="C2102" s="3" t="str">
        <f t="shared" si="259"/>
        <v>cogs</v>
      </c>
      <c r="D2102" s="49">
        <v>8.49</v>
      </c>
      <c r="E2102">
        <f t="shared" si="260"/>
        <v>2024</v>
      </c>
      <c r="F2102">
        <f t="shared" si="261"/>
        <v>18</v>
      </c>
      <c r="G2102">
        <f t="shared" si="262"/>
        <v>10</v>
      </c>
      <c r="H2102" s="4" t="str">
        <f t="shared" si="263"/>
        <v>product 3</v>
      </c>
      <c r="I2102" s="5">
        <v>18</v>
      </c>
      <c r="J2102" s="5">
        <v>152.82</v>
      </c>
    </row>
    <row r="2103" spans="1:10" ht="13.2" x14ac:dyDescent="0.25">
      <c r="A2103" s="3">
        <v>45583</v>
      </c>
      <c r="B2103" s="4" t="s">
        <v>10</v>
      </c>
      <c r="C2103" s="3" t="str">
        <f t="shared" si="259"/>
        <v>marketing</v>
      </c>
      <c r="D2103" s="50" t="s">
        <v>6</v>
      </c>
      <c r="E2103">
        <f t="shared" si="260"/>
        <v>2024</v>
      </c>
      <c r="F2103">
        <f t="shared" si="261"/>
        <v>18</v>
      </c>
      <c r="G2103">
        <f t="shared" si="262"/>
        <v>10</v>
      </c>
      <c r="H2103" s="4" t="str">
        <f t="shared" si="263"/>
        <v>N/A</v>
      </c>
      <c r="I2103" s="4" t="s">
        <v>6</v>
      </c>
      <c r="J2103" s="5">
        <v>99.91</v>
      </c>
    </row>
    <row r="2104" spans="1:10" ht="13.2" x14ac:dyDescent="0.25">
      <c r="A2104" s="3">
        <v>45583</v>
      </c>
      <c r="B2104" s="4" t="s">
        <v>11</v>
      </c>
      <c r="C2104" s="3" t="str">
        <f t="shared" si="259"/>
        <v>net sales</v>
      </c>
      <c r="D2104" s="49">
        <v>9.99</v>
      </c>
      <c r="E2104">
        <f t="shared" si="260"/>
        <v>2024</v>
      </c>
      <c r="F2104">
        <f t="shared" si="261"/>
        <v>18</v>
      </c>
      <c r="G2104">
        <f t="shared" si="262"/>
        <v>10</v>
      </c>
      <c r="H2104" s="4" t="str">
        <f t="shared" si="263"/>
        <v>product 1</v>
      </c>
      <c r="I2104" s="5">
        <v>78</v>
      </c>
      <c r="J2104" s="5">
        <v>779.22</v>
      </c>
    </row>
    <row r="2105" spans="1:10" ht="13.2" x14ac:dyDescent="0.25">
      <c r="A2105" s="3">
        <v>45583</v>
      </c>
      <c r="B2105" s="4" t="s">
        <v>12</v>
      </c>
      <c r="C2105" s="3" t="str">
        <f t="shared" si="259"/>
        <v>net sales</v>
      </c>
      <c r="D2105" s="49">
        <v>24.99</v>
      </c>
      <c r="E2105">
        <f t="shared" si="260"/>
        <v>2024</v>
      </c>
      <c r="F2105">
        <f t="shared" si="261"/>
        <v>18</v>
      </c>
      <c r="G2105">
        <f t="shared" si="262"/>
        <v>10</v>
      </c>
      <c r="H2105" s="4" t="str">
        <f t="shared" si="263"/>
        <v>product 2</v>
      </c>
      <c r="I2105" s="5">
        <v>6</v>
      </c>
      <c r="J2105" s="5">
        <v>149.94</v>
      </c>
    </row>
    <row r="2106" spans="1:10" ht="13.2" x14ac:dyDescent="0.25">
      <c r="A2106" s="3">
        <v>45583</v>
      </c>
      <c r="B2106" s="4" t="s">
        <v>13</v>
      </c>
      <c r="C2106" s="3" t="str">
        <f t="shared" si="259"/>
        <v>net sales</v>
      </c>
      <c r="D2106" s="49">
        <v>12.49</v>
      </c>
      <c r="E2106">
        <f t="shared" si="260"/>
        <v>2024</v>
      </c>
      <c r="F2106">
        <f t="shared" si="261"/>
        <v>18</v>
      </c>
      <c r="G2106">
        <f t="shared" si="262"/>
        <v>10</v>
      </c>
      <c r="H2106" s="4" t="str">
        <f t="shared" si="263"/>
        <v>product 3</v>
      </c>
      <c r="I2106" s="5">
        <v>18</v>
      </c>
      <c r="J2106" s="5">
        <v>224.82</v>
      </c>
    </row>
    <row r="2107" spans="1:10" ht="13.2" x14ac:dyDescent="0.25">
      <c r="A2107" s="3">
        <v>45584</v>
      </c>
      <c r="B2107" s="4" t="s">
        <v>7</v>
      </c>
      <c r="C2107" s="3" t="str">
        <f t="shared" si="259"/>
        <v>cogs</v>
      </c>
      <c r="D2107" s="49">
        <v>5.99</v>
      </c>
      <c r="E2107">
        <f t="shared" si="260"/>
        <v>2024</v>
      </c>
      <c r="F2107">
        <f t="shared" si="261"/>
        <v>19</v>
      </c>
      <c r="G2107">
        <f t="shared" si="262"/>
        <v>10</v>
      </c>
      <c r="H2107" s="4" t="str">
        <f t="shared" si="263"/>
        <v>product 1</v>
      </c>
      <c r="I2107" s="5">
        <v>75</v>
      </c>
      <c r="J2107" s="5">
        <v>449.25</v>
      </c>
    </row>
    <row r="2108" spans="1:10" ht="13.2" x14ac:dyDescent="0.25">
      <c r="A2108" s="3">
        <v>45584</v>
      </c>
      <c r="B2108" s="4" t="s">
        <v>8</v>
      </c>
      <c r="C2108" s="3" t="str">
        <f t="shared" si="259"/>
        <v>cogs</v>
      </c>
      <c r="D2108" s="49">
        <v>16.989999999999998</v>
      </c>
      <c r="E2108">
        <f t="shared" si="260"/>
        <v>2024</v>
      </c>
      <c r="F2108">
        <f t="shared" si="261"/>
        <v>19</v>
      </c>
      <c r="G2108">
        <f t="shared" si="262"/>
        <v>10</v>
      </c>
      <c r="H2108" s="4" t="str">
        <f t="shared" si="263"/>
        <v>product 2</v>
      </c>
      <c r="I2108" s="5">
        <v>8</v>
      </c>
      <c r="J2108" s="5">
        <v>135.91999999999999</v>
      </c>
    </row>
    <row r="2109" spans="1:10" ht="13.2" x14ac:dyDescent="0.25">
      <c r="A2109" s="3">
        <v>45584</v>
      </c>
      <c r="B2109" s="4" t="s">
        <v>9</v>
      </c>
      <c r="C2109" s="3" t="str">
        <f t="shared" si="259"/>
        <v>cogs</v>
      </c>
      <c r="D2109" s="49">
        <v>8.49</v>
      </c>
      <c r="E2109">
        <f t="shared" si="260"/>
        <v>2024</v>
      </c>
      <c r="F2109">
        <f t="shared" si="261"/>
        <v>19</v>
      </c>
      <c r="G2109">
        <f t="shared" si="262"/>
        <v>10</v>
      </c>
      <c r="H2109" s="4" t="str">
        <f t="shared" si="263"/>
        <v>product 3</v>
      </c>
      <c r="I2109" s="5">
        <v>171</v>
      </c>
      <c r="J2109" s="5">
        <v>1451.79</v>
      </c>
    </row>
    <row r="2110" spans="1:10" ht="13.2" x14ac:dyDescent="0.25">
      <c r="A2110" s="3">
        <v>45584</v>
      </c>
      <c r="B2110" s="4" t="s">
        <v>10</v>
      </c>
      <c r="C2110" s="3" t="str">
        <f t="shared" si="259"/>
        <v>marketing</v>
      </c>
      <c r="D2110" s="50" t="s">
        <v>6</v>
      </c>
      <c r="E2110">
        <f t="shared" si="260"/>
        <v>2024</v>
      </c>
      <c r="F2110">
        <f t="shared" si="261"/>
        <v>19</v>
      </c>
      <c r="G2110">
        <f t="shared" si="262"/>
        <v>10</v>
      </c>
      <c r="H2110" s="4" t="str">
        <f t="shared" si="263"/>
        <v>N/A</v>
      </c>
      <c r="I2110" s="4" t="s">
        <v>6</v>
      </c>
      <c r="J2110" s="5">
        <v>100.05</v>
      </c>
    </row>
    <row r="2111" spans="1:10" ht="13.2" x14ac:dyDescent="0.25">
      <c r="A2111" s="3">
        <v>45584</v>
      </c>
      <c r="B2111" s="4" t="s">
        <v>11</v>
      </c>
      <c r="C2111" s="3" t="str">
        <f t="shared" si="259"/>
        <v>net sales</v>
      </c>
      <c r="D2111" s="49">
        <v>9.99</v>
      </c>
      <c r="E2111">
        <f t="shared" si="260"/>
        <v>2024</v>
      </c>
      <c r="F2111">
        <f t="shared" si="261"/>
        <v>19</v>
      </c>
      <c r="G2111">
        <f t="shared" si="262"/>
        <v>10</v>
      </c>
      <c r="H2111" s="4" t="str">
        <f t="shared" si="263"/>
        <v>product 1</v>
      </c>
      <c r="I2111" s="5">
        <v>75</v>
      </c>
      <c r="J2111" s="5">
        <v>749.25</v>
      </c>
    </row>
    <row r="2112" spans="1:10" ht="13.2" x14ac:dyDescent="0.25">
      <c r="A2112" s="3">
        <v>45584</v>
      </c>
      <c r="B2112" s="4" t="s">
        <v>12</v>
      </c>
      <c r="C2112" s="3" t="str">
        <f t="shared" si="259"/>
        <v>net sales</v>
      </c>
      <c r="D2112" s="49">
        <v>24.99</v>
      </c>
      <c r="E2112">
        <f t="shared" si="260"/>
        <v>2024</v>
      </c>
      <c r="F2112">
        <f t="shared" si="261"/>
        <v>19</v>
      </c>
      <c r="G2112">
        <f t="shared" si="262"/>
        <v>10</v>
      </c>
      <c r="H2112" s="4" t="str">
        <f t="shared" si="263"/>
        <v>product 2</v>
      </c>
      <c r="I2112" s="5">
        <v>8</v>
      </c>
      <c r="J2112" s="5">
        <v>199.92</v>
      </c>
    </row>
    <row r="2113" spans="1:10" ht="13.2" x14ac:dyDescent="0.25">
      <c r="A2113" s="3">
        <v>45584</v>
      </c>
      <c r="B2113" s="4" t="s">
        <v>13</v>
      </c>
      <c r="C2113" s="3" t="str">
        <f t="shared" si="259"/>
        <v>net sales</v>
      </c>
      <c r="D2113" s="49">
        <v>12.49</v>
      </c>
      <c r="E2113">
        <f t="shared" si="260"/>
        <v>2024</v>
      </c>
      <c r="F2113">
        <f t="shared" si="261"/>
        <v>19</v>
      </c>
      <c r="G2113">
        <f t="shared" si="262"/>
        <v>10</v>
      </c>
      <c r="H2113" s="4" t="str">
        <f t="shared" si="263"/>
        <v>product 3</v>
      </c>
      <c r="I2113" s="5">
        <v>171</v>
      </c>
      <c r="J2113" s="5">
        <v>2135.79</v>
      </c>
    </row>
    <row r="2114" spans="1:10" ht="13.2" x14ac:dyDescent="0.25">
      <c r="A2114" s="3">
        <v>45585</v>
      </c>
      <c r="B2114" s="4" t="s">
        <v>7</v>
      </c>
      <c r="C2114" s="3" t="str">
        <f t="shared" ref="C2114:C2177" si="264">IFERROR(LEFT(B2114, FIND(":", B2114) -1),B2114)</f>
        <v>cogs</v>
      </c>
      <c r="D2114" s="49">
        <v>5.99</v>
      </c>
      <c r="E2114">
        <f t="shared" ref="E2114:E2177" si="265">YEAR(A2114)</f>
        <v>2024</v>
      </c>
      <c r="F2114">
        <f t="shared" ref="F2114:F2177" si="266">DAY(A2114)</f>
        <v>20</v>
      </c>
      <c r="G2114">
        <f t="shared" ref="G2114:G2177" si="267">MONTH(A2114)</f>
        <v>10</v>
      </c>
      <c r="H2114" s="4" t="str">
        <f t="shared" si="263"/>
        <v>product 1</v>
      </c>
      <c r="I2114" s="5">
        <v>48</v>
      </c>
      <c r="J2114" s="5">
        <v>287.52</v>
      </c>
    </row>
    <row r="2115" spans="1:10" ht="13.2" x14ac:dyDescent="0.25">
      <c r="A2115" s="3">
        <v>45585</v>
      </c>
      <c r="B2115" s="4" t="s">
        <v>8</v>
      </c>
      <c r="C2115" s="3" t="str">
        <f t="shared" si="264"/>
        <v>cogs</v>
      </c>
      <c r="D2115" s="49">
        <v>16.989999999999998</v>
      </c>
      <c r="E2115">
        <f t="shared" si="265"/>
        <v>2024</v>
      </c>
      <c r="F2115">
        <f t="shared" si="266"/>
        <v>20</v>
      </c>
      <c r="G2115">
        <f t="shared" si="267"/>
        <v>10</v>
      </c>
      <c r="H2115" s="4" t="str">
        <f t="shared" ref="H2115:H2178" si="268">IFERROR(RIGHT(B2115, LEN(B2115) - FIND(":", B2115)),"N/A")</f>
        <v>product 2</v>
      </c>
      <c r="I2115" s="5">
        <v>7</v>
      </c>
      <c r="J2115" s="5">
        <v>118.92999999999999</v>
      </c>
    </row>
    <row r="2116" spans="1:10" ht="13.2" x14ac:dyDescent="0.25">
      <c r="A2116" s="3">
        <v>45585</v>
      </c>
      <c r="B2116" s="4" t="s">
        <v>9</v>
      </c>
      <c r="C2116" s="3" t="str">
        <f t="shared" si="264"/>
        <v>cogs</v>
      </c>
      <c r="D2116" s="49">
        <v>8.49</v>
      </c>
      <c r="E2116">
        <f t="shared" si="265"/>
        <v>2024</v>
      </c>
      <c r="F2116">
        <f t="shared" si="266"/>
        <v>20</v>
      </c>
      <c r="G2116">
        <f t="shared" si="267"/>
        <v>10</v>
      </c>
      <c r="H2116" s="4" t="str">
        <f t="shared" si="268"/>
        <v>product 3</v>
      </c>
      <c r="I2116" s="5">
        <v>52</v>
      </c>
      <c r="J2116" s="5">
        <v>441.48</v>
      </c>
    </row>
    <row r="2117" spans="1:10" ht="13.2" x14ac:dyDescent="0.25">
      <c r="A2117" s="3">
        <v>45585</v>
      </c>
      <c r="B2117" s="4" t="s">
        <v>10</v>
      </c>
      <c r="C2117" s="3" t="str">
        <f t="shared" si="264"/>
        <v>marketing</v>
      </c>
      <c r="D2117" s="50" t="s">
        <v>6</v>
      </c>
      <c r="E2117">
        <f t="shared" si="265"/>
        <v>2024</v>
      </c>
      <c r="F2117">
        <f t="shared" si="266"/>
        <v>20</v>
      </c>
      <c r="G2117">
        <f t="shared" si="267"/>
        <v>10</v>
      </c>
      <c r="H2117" s="4" t="str">
        <f t="shared" si="268"/>
        <v>N/A</v>
      </c>
      <c r="I2117" s="4" t="s">
        <v>6</v>
      </c>
      <c r="J2117" s="5">
        <v>99.93</v>
      </c>
    </row>
    <row r="2118" spans="1:10" ht="13.2" x14ac:dyDescent="0.25">
      <c r="A2118" s="3">
        <v>45585</v>
      </c>
      <c r="B2118" s="4" t="s">
        <v>11</v>
      </c>
      <c r="C2118" s="3" t="str">
        <f t="shared" si="264"/>
        <v>net sales</v>
      </c>
      <c r="D2118" s="49">
        <v>9.99</v>
      </c>
      <c r="E2118">
        <f t="shared" si="265"/>
        <v>2024</v>
      </c>
      <c r="F2118">
        <f t="shared" si="266"/>
        <v>20</v>
      </c>
      <c r="G2118">
        <f t="shared" si="267"/>
        <v>10</v>
      </c>
      <c r="H2118" s="4" t="str">
        <f t="shared" si="268"/>
        <v>product 1</v>
      </c>
      <c r="I2118" s="5">
        <v>48</v>
      </c>
      <c r="J2118" s="5">
        <v>479.52</v>
      </c>
    </row>
    <row r="2119" spans="1:10" ht="13.2" x14ac:dyDescent="0.25">
      <c r="A2119" s="3">
        <v>45585</v>
      </c>
      <c r="B2119" s="4" t="s">
        <v>12</v>
      </c>
      <c r="C2119" s="3" t="str">
        <f t="shared" si="264"/>
        <v>net sales</v>
      </c>
      <c r="D2119" s="49">
        <v>24.99</v>
      </c>
      <c r="E2119">
        <f t="shared" si="265"/>
        <v>2024</v>
      </c>
      <c r="F2119">
        <f t="shared" si="266"/>
        <v>20</v>
      </c>
      <c r="G2119">
        <f t="shared" si="267"/>
        <v>10</v>
      </c>
      <c r="H2119" s="4" t="str">
        <f t="shared" si="268"/>
        <v>product 2</v>
      </c>
      <c r="I2119" s="5">
        <v>7</v>
      </c>
      <c r="J2119" s="5">
        <v>174.92999999999998</v>
      </c>
    </row>
    <row r="2120" spans="1:10" ht="13.2" x14ac:dyDescent="0.25">
      <c r="A2120" s="3">
        <v>45585</v>
      </c>
      <c r="B2120" s="4" t="s">
        <v>13</v>
      </c>
      <c r="C2120" s="3" t="str">
        <f t="shared" si="264"/>
        <v>net sales</v>
      </c>
      <c r="D2120" s="49">
        <v>12.49</v>
      </c>
      <c r="E2120">
        <f t="shared" si="265"/>
        <v>2024</v>
      </c>
      <c r="F2120">
        <f t="shared" si="266"/>
        <v>20</v>
      </c>
      <c r="G2120">
        <f t="shared" si="267"/>
        <v>10</v>
      </c>
      <c r="H2120" s="4" t="str">
        <f t="shared" si="268"/>
        <v>product 3</v>
      </c>
      <c r="I2120" s="5">
        <v>52</v>
      </c>
      <c r="J2120" s="5">
        <v>649.48</v>
      </c>
    </row>
    <row r="2121" spans="1:10" ht="13.2" x14ac:dyDescent="0.25">
      <c r="A2121" s="3">
        <v>45586</v>
      </c>
      <c r="B2121" s="4" t="s">
        <v>7</v>
      </c>
      <c r="C2121" s="3" t="str">
        <f t="shared" si="264"/>
        <v>cogs</v>
      </c>
      <c r="D2121" s="49">
        <v>5.99</v>
      </c>
      <c r="E2121">
        <f t="shared" si="265"/>
        <v>2024</v>
      </c>
      <c r="F2121">
        <f t="shared" si="266"/>
        <v>21</v>
      </c>
      <c r="G2121">
        <f t="shared" si="267"/>
        <v>10</v>
      </c>
      <c r="H2121" s="4" t="str">
        <f t="shared" si="268"/>
        <v>product 1</v>
      </c>
      <c r="I2121" s="5">
        <v>71</v>
      </c>
      <c r="J2121" s="5">
        <v>425.29</v>
      </c>
    </row>
    <row r="2122" spans="1:10" ht="13.2" x14ac:dyDescent="0.25">
      <c r="A2122" s="3">
        <v>45586</v>
      </c>
      <c r="B2122" s="4" t="s">
        <v>8</v>
      </c>
      <c r="C2122" s="3" t="str">
        <f t="shared" si="264"/>
        <v>cogs</v>
      </c>
      <c r="D2122" s="49">
        <v>16.989999999999998</v>
      </c>
      <c r="E2122">
        <f t="shared" si="265"/>
        <v>2024</v>
      </c>
      <c r="F2122">
        <f t="shared" si="266"/>
        <v>21</v>
      </c>
      <c r="G2122">
        <f t="shared" si="267"/>
        <v>10</v>
      </c>
      <c r="H2122" s="4" t="str">
        <f t="shared" si="268"/>
        <v>product 2</v>
      </c>
      <c r="I2122" s="5">
        <v>6</v>
      </c>
      <c r="J2122" s="5">
        <v>101.94</v>
      </c>
    </row>
    <row r="2123" spans="1:10" ht="13.2" x14ac:dyDescent="0.25">
      <c r="A2123" s="3">
        <v>45586</v>
      </c>
      <c r="B2123" s="4" t="s">
        <v>9</v>
      </c>
      <c r="C2123" s="3" t="str">
        <f t="shared" si="264"/>
        <v>cogs</v>
      </c>
      <c r="D2123" s="49">
        <v>8.49</v>
      </c>
      <c r="E2123">
        <f t="shared" si="265"/>
        <v>2024</v>
      </c>
      <c r="F2123">
        <f t="shared" si="266"/>
        <v>21</v>
      </c>
      <c r="G2123">
        <f t="shared" si="267"/>
        <v>10</v>
      </c>
      <c r="H2123" s="4" t="str">
        <f t="shared" si="268"/>
        <v>product 3</v>
      </c>
      <c r="I2123" s="5">
        <v>215</v>
      </c>
      <c r="J2123" s="5">
        <v>1825.3500000000001</v>
      </c>
    </row>
    <row r="2124" spans="1:10" ht="13.2" x14ac:dyDescent="0.25">
      <c r="A2124" s="3">
        <v>45586</v>
      </c>
      <c r="B2124" s="4" t="s">
        <v>10</v>
      </c>
      <c r="C2124" s="3" t="str">
        <f t="shared" si="264"/>
        <v>marketing</v>
      </c>
      <c r="D2124" s="50" t="s">
        <v>6</v>
      </c>
      <c r="E2124">
        <f t="shared" si="265"/>
        <v>2024</v>
      </c>
      <c r="F2124">
        <f t="shared" si="266"/>
        <v>21</v>
      </c>
      <c r="G2124">
        <f t="shared" si="267"/>
        <v>10</v>
      </c>
      <c r="H2124" s="4" t="str">
        <f t="shared" si="268"/>
        <v>N/A</v>
      </c>
      <c r="I2124" s="4" t="s">
        <v>6</v>
      </c>
      <c r="J2124" s="5">
        <v>99.92</v>
      </c>
    </row>
    <row r="2125" spans="1:10" ht="13.2" x14ac:dyDescent="0.25">
      <c r="A2125" s="3">
        <v>45586</v>
      </c>
      <c r="B2125" s="4" t="s">
        <v>11</v>
      </c>
      <c r="C2125" s="3" t="str">
        <f t="shared" si="264"/>
        <v>net sales</v>
      </c>
      <c r="D2125" s="49">
        <v>9.99</v>
      </c>
      <c r="E2125">
        <f t="shared" si="265"/>
        <v>2024</v>
      </c>
      <c r="F2125">
        <f t="shared" si="266"/>
        <v>21</v>
      </c>
      <c r="G2125">
        <f t="shared" si="267"/>
        <v>10</v>
      </c>
      <c r="H2125" s="4" t="str">
        <f t="shared" si="268"/>
        <v>product 1</v>
      </c>
      <c r="I2125" s="5">
        <v>71</v>
      </c>
      <c r="J2125" s="5">
        <v>709.29</v>
      </c>
    </row>
    <row r="2126" spans="1:10" ht="13.2" x14ac:dyDescent="0.25">
      <c r="A2126" s="3">
        <v>45586</v>
      </c>
      <c r="B2126" s="4" t="s">
        <v>12</v>
      </c>
      <c r="C2126" s="3" t="str">
        <f t="shared" si="264"/>
        <v>net sales</v>
      </c>
      <c r="D2126" s="49">
        <v>24.99</v>
      </c>
      <c r="E2126">
        <f t="shared" si="265"/>
        <v>2024</v>
      </c>
      <c r="F2126">
        <f t="shared" si="266"/>
        <v>21</v>
      </c>
      <c r="G2126">
        <f t="shared" si="267"/>
        <v>10</v>
      </c>
      <c r="H2126" s="4" t="str">
        <f t="shared" si="268"/>
        <v>product 2</v>
      </c>
      <c r="I2126" s="5">
        <v>6</v>
      </c>
      <c r="J2126" s="5">
        <v>149.94</v>
      </c>
    </row>
    <row r="2127" spans="1:10" ht="13.2" x14ac:dyDescent="0.25">
      <c r="A2127" s="3">
        <v>45586</v>
      </c>
      <c r="B2127" s="4" t="s">
        <v>13</v>
      </c>
      <c r="C2127" s="3" t="str">
        <f t="shared" si="264"/>
        <v>net sales</v>
      </c>
      <c r="D2127" s="49">
        <v>12.49</v>
      </c>
      <c r="E2127">
        <f t="shared" si="265"/>
        <v>2024</v>
      </c>
      <c r="F2127">
        <f t="shared" si="266"/>
        <v>21</v>
      </c>
      <c r="G2127">
        <f t="shared" si="267"/>
        <v>10</v>
      </c>
      <c r="H2127" s="4" t="str">
        <f t="shared" si="268"/>
        <v>product 3</v>
      </c>
      <c r="I2127" s="5">
        <v>215</v>
      </c>
      <c r="J2127" s="5">
        <v>2685.35</v>
      </c>
    </row>
    <row r="2128" spans="1:10" ht="13.2" x14ac:dyDescent="0.25">
      <c r="A2128" s="3">
        <v>45587</v>
      </c>
      <c r="B2128" s="4" t="s">
        <v>7</v>
      </c>
      <c r="C2128" s="3" t="str">
        <f t="shared" si="264"/>
        <v>cogs</v>
      </c>
      <c r="D2128" s="49">
        <v>5.99</v>
      </c>
      <c r="E2128">
        <f t="shared" si="265"/>
        <v>2024</v>
      </c>
      <c r="F2128">
        <f t="shared" si="266"/>
        <v>22</v>
      </c>
      <c r="G2128">
        <f t="shared" si="267"/>
        <v>10</v>
      </c>
      <c r="H2128" s="4" t="str">
        <f t="shared" si="268"/>
        <v>product 1</v>
      </c>
      <c r="I2128" s="5">
        <v>25</v>
      </c>
      <c r="J2128" s="5">
        <v>149.75</v>
      </c>
    </row>
    <row r="2129" spans="1:10" ht="13.2" x14ac:dyDescent="0.25">
      <c r="A2129" s="3">
        <v>45587</v>
      </c>
      <c r="B2129" s="4" t="s">
        <v>8</v>
      </c>
      <c r="C2129" s="3" t="str">
        <f t="shared" si="264"/>
        <v>cogs</v>
      </c>
      <c r="D2129" s="49">
        <v>16.989999999999998</v>
      </c>
      <c r="E2129">
        <f t="shared" si="265"/>
        <v>2024</v>
      </c>
      <c r="F2129">
        <f t="shared" si="266"/>
        <v>22</v>
      </c>
      <c r="G2129">
        <f t="shared" si="267"/>
        <v>10</v>
      </c>
      <c r="H2129" s="4" t="str">
        <f t="shared" si="268"/>
        <v>product 2</v>
      </c>
      <c r="I2129" s="5">
        <v>3</v>
      </c>
      <c r="J2129" s="5">
        <v>50.97</v>
      </c>
    </row>
    <row r="2130" spans="1:10" ht="13.2" x14ac:dyDescent="0.25">
      <c r="A2130" s="3">
        <v>45587</v>
      </c>
      <c r="B2130" s="4" t="s">
        <v>9</v>
      </c>
      <c r="C2130" s="3" t="str">
        <f t="shared" si="264"/>
        <v>cogs</v>
      </c>
      <c r="D2130" s="49">
        <v>8.49</v>
      </c>
      <c r="E2130">
        <f t="shared" si="265"/>
        <v>2024</v>
      </c>
      <c r="F2130">
        <f t="shared" si="266"/>
        <v>22</v>
      </c>
      <c r="G2130">
        <f t="shared" si="267"/>
        <v>10</v>
      </c>
      <c r="H2130" s="4" t="str">
        <f t="shared" si="268"/>
        <v>product 3</v>
      </c>
      <c r="I2130" s="5">
        <v>158</v>
      </c>
      <c r="J2130" s="5">
        <v>1341.42</v>
      </c>
    </row>
    <row r="2131" spans="1:10" ht="13.2" x14ac:dyDescent="0.25">
      <c r="A2131" s="3">
        <v>45587</v>
      </c>
      <c r="B2131" s="4" t="s">
        <v>10</v>
      </c>
      <c r="C2131" s="3" t="str">
        <f t="shared" si="264"/>
        <v>marketing</v>
      </c>
      <c r="D2131" s="50" t="s">
        <v>6</v>
      </c>
      <c r="E2131">
        <f t="shared" si="265"/>
        <v>2024</v>
      </c>
      <c r="F2131">
        <f t="shared" si="266"/>
        <v>22</v>
      </c>
      <c r="G2131">
        <f t="shared" si="267"/>
        <v>10</v>
      </c>
      <c r="H2131" s="4" t="str">
        <f t="shared" si="268"/>
        <v>N/A</v>
      </c>
      <c r="I2131" s="4" t="s">
        <v>6</v>
      </c>
      <c r="J2131" s="5">
        <v>99.98</v>
      </c>
    </row>
    <row r="2132" spans="1:10" ht="13.2" x14ac:dyDescent="0.25">
      <c r="A2132" s="3">
        <v>45587</v>
      </c>
      <c r="B2132" s="4" t="s">
        <v>11</v>
      </c>
      <c r="C2132" s="3" t="str">
        <f t="shared" si="264"/>
        <v>net sales</v>
      </c>
      <c r="D2132" s="49">
        <v>9.99</v>
      </c>
      <c r="E2132">
        <f t="shared" si="265"/>
        <v>2024</v>
      </c>
      <c r="F2132">
        <f t="shared" si="266"/>
        <v>22</v>
      </c>
      <c r="G2132">
        <f t="shared" si="267"/>
        <v>10</v>
      </c>
      <c r="H2132" s="4" t="str">
        <f t="shared" si="268"/>
        <v>product 1</v>
      </c>
      <c r="I2132" s="5">
        <v>25</v>
      </c>
      <c r="J2132" s="5">
        <v>249.75</v>
      </c>
    </row>
    <row r="2133" spans="1:10" ht="13.2" x14ac:dyDescent="0.25">
      <c r="A2133" s="3">
        <v>45587</v>
      </c>
      <c r="B2133" s="4" t="s">
        <v>12</v>
      </c>
      <c r="C2133" s="3" t="str">
        <f t="shared" si="264"/>
        <v>net sales</v>
      </c>
      <c r="D2133" s="49">
        <v>24.99</v>
      </c>
      <c r="E2133">
        <f t="shared" si="265"/>
        <v>2024</v>
      </c>
      <c r="F2133">
        <f t="shared" si="266"/>
        <v>22</v>
      </c>
      <c r="G2133">
        <f t="shared" si="267"/>
        <v>10</v>
      </c>
      <c r="H2133" s="4" t="str">
        <f t="shared" si="268"/>
        <v>product 2</v>
      </c>
      <c r="I2133" s="5">
        <v>3</v>
      </c>
      <c r="J2133" s="5">
        <v>74.97</v>
      </c>
    </row>
    <row r="2134" spans="1:10" ht="13.2" x14ac:dyDescent="0.25">
      <c r="A2134" s="3">
        <v>45587</v>
      </c>
      <c r="B2134" s="4" t="s">
        <v>13</v>
      </c>
      <c r="C2134" s="3" t="str">
        <f t="shared" si="264"/>
        <v>net sales</v>
      </c>
      <c r="D2134" s="49">
        <v>12.49</v>
      </c>
      <c r="E2134">
        <f t="shared" si="265"/>
        <v>2024</v>
      </c>
      <c r="F2134">
        <f t="shared" si="266"/>
        <v>22</v>
      </c>
      <c r="G2134">
        <f t="shared" si="267"/>
        <v>10</v>
      </c>
      <c r="H2134" s="4" t="str">
        <f t="shared" si="268"/>
        <v>product 3</v>
      </c>
      <c r="I2134" s="5">
        <v>158</v>
      </c>
      <c r="J2134" s="5">
        <v>1973.42</v>
      </c>
    </row>
    <row r="2135" spans="1:10" ht="13.2" x14ac:dyDescent="0.25">
      <c r="A2135" s="3">
        <v>45588</v>
      </c>
      <c r="B2135" s="4" t="s">
        <v>7</v>
      </c>
      <c r="C2135" s="3" t="str">
        <f t="shared" si="264"/>
        <v>cogs</v>
      </c>
      <c r="D2135" s="49">
        <v>5.99</v>
      </c>
      <c r="E2135">
        <f t="shared" si="265"/>
        <v>2024</v>
      </c>
      <c r="F2135">
        <f t="shared" si="266"/>
        <v>23</v>
      </c>
      <c r="G2135">
        <f t="shared" si="267"/>
        <v>10</v>
      </c>
      <c r="H2135" s="4" t="str">
        <f t="shared" si="268"/>
        <v>product 1</v>
      </c>
      <c r="I2135" s="5">
        <v>60</v>
      </c>
      <c r="J2135" s="5">
        <v>359.40000000000003</v>
      </c>
    </row>
    <row r="2136" spans="1:10" ht="13.2" x14ac:dyDescent="0.25">
      <c r="A2136" s="3">
        <v>45588</v>
      </c>
      <c r="B2136" s="4" t="s">
        <v>8</v>
      </c>
      <c r="C2136" s="3" t="str">
        <f t="shared" si="264"/>
        <v>cogs</v>
      </c>
      <c r="D2136" s="49">
        <v>16.989999999999998</v>
      </c>
      <c r="E2136">
        <f t="shared" si="265"/>
        <v>2024</v>
      </c>
      <c r="F2136">
        <f t="shared" si="266"/>
        <v>23</v>
      </c>
      <c r="G2136">
        <f t="shared" si="267"/>
        <v>10</v>
      </c>
      <c r="H2136" s="4" t="str">
        <f t="shared" si="268"/>
        <v>product 2</v>
      </c>
      <c r="I2136" s="5">
        <v>6</v>
      </c>
      <c r="J2136" s="5">
        <v>101.94</v>
      </c>
    </row>
    <row r="2137" spans="1:10" ht="13.2" x14ac:dyDescent="0.25">
      <c r="A2137" s="3">
        <v>45588</v>
      </c>
      <c r="B2137" s="4" t="s">
        <v>9</v>
      </c>
      <c r="C2137" s="3" t="str">
        <f t="shared" si="264"/>
        <v>cogs</v>
      </c>
      <c r="D2137" s="49">
        <v>8.49</v>
      </c>
      <c r="E2137">
        <f t="shared" si="265"/>
        <v>2024</v>
      </c>
      <c r="F2137">
        <f t="shared" si="266"/>
        <v>23</v>
      </c>
      <c r="G2137">
        <f t="shared" si="267"/>
        <v>10</v>
      </c>
      <c r="H2137" s="4" t="str">
        <f t="shared" si="268"/>
        <v>product 3</v>
      </c>
      <c r="I2137" s="5">
        <v>240</v>
      </c>
      <c r="J2137" s="5">
        <v>2037.6000000000001</v>
      </c>
    </row>
    <row r="2138" spans="1:10" ht="13.2" x14ac:dyDescent="0.25">
      <c r="A2138" s="3">
        <v>45588</v>
      </c>
      <c r="B2138" s="4" t="s">
        <v>10</v>
      </c>
      <c r="C2138" s="3" t="str">
        <f t="shared" si="264"/>
        <v>marketing</v>
      </c>
      <c r="D2138" s="50" t="s">
        <v>6</v>
      </c>
      <c r="E2138">
        <f t="shared" si="265"/>
        <v>2024</v>
      </c>
      <c r="F2138">
        <f t="shared" si="266"/>
        <v>23</v>
      </c>
      <c r="G2138">
        <f t="shared" si="267"/>
        <v>10</v>
      </c>
      <c r="H2138" s="4" t="str">
        <f t="shared" si="268"/>
        <v>N/A</v>
      </c>
      <c r="I2138" s="4" t="s">
        <v>6</v>
      </c>
      <c r="J2138" s="5">
        <v>100.06</v>
      </c>
    </row>
    <row r="2139" spans="1:10" ht="13.2" x14ac:dyDescent="0.25">
      <c r="A2139" s="3">
        <v>45588</v>
      </c>
      <c r="B2139" s="4" t="s">
        <v>11</v>
      </c>
      <c r="C2139" s="3" t="str">
        <f t="shared" si="264"/>
        <v>net sales</v>
      </c>
      <c r="D2139" s="49">
        <v>9.99</v>
      </c>
      <c r="E2139">
        <f t="shared" si="265"/>
        <v>2024</v>
      </c>
      <c r="F2139">
        <f t="shared" si="266"/>
        <v>23</v>
      </c>
      <c r="G2139">
        <f t="shared" si="267"/>
        <v>10</v>
      </c>
      <c r="H2139" s="4" t="str">
        <f t="shared" si="268"/>
        <v>product 1</v>
      </c>
      <c r="I2139" s="5">
        <v>60</v>
      </c>
      <c r="J2139" s="5">
        <v>599.4</v>
      </c>
    </row>
    <row r="2140" spans="1:10" ht="13.2" x14ac:dyDescent="0.25">
      <c r="A2140" s="3">
        <v>45588</v>
      </c>
      <c r="B2140" s="4" t="s">
        <v>12</v>
      </c>
      <c r="C2140" s="3" t="str">
        <f t="shared" si="264"/>
        <v>net sales</v>
      </c>
      <c r="D2140" s="49">
        <v>24.99</v>
      </c>
      <c r="E2140">
        <f t="shared" si="265"/>
        <v>2024</v>
      </c>
      <c r="F2140">
        <f t="shared" si="266"/>
        <v>23</v>
      </c>
      <c r="G2140">
        <f t="shared" si="267"/>
        <v>10</v>
      </c>
      <c r="H2140" s="4" t="str">
        <f t="shared" si="268"/>
        <v>product 2</v>
      </c>
      <c r="I2140" s="5">
        <v>6</v>
      </c>
      <c r="J2140" s="5">
        <v>149.94</v>
      </c>
    </row>
    <row r="2141" spans="1:10" ht="13.2" x14ac:dyDescent="0.25">
      <c r="A2141" s="3">
        <v>45588</v>
      </c>
      <c r="B2141" s="4" t="s">
        <v>13</v>
      </c>
      <c r="C2141" s="3" t="str">
        <f t="shared" si="264"/>
        <v>net sales</v>
      </c>
      <c r="D2141" s="49">
        <v>12.49</v>
      </c>
      <c r="E2141">
        <f t="shared" si="265"/>
        <v>2024</v>
      </c>
      <c r="F2141">
        <f t="shared" si="266"/>
        <v>23</v>
      </c>
      <c r="G2141">
        <f t="shared" si="267"/>
        <v>10</v>
      </c>
      <c r="H2141" s="4" t="str">
        <f t="shared" si="268"/>
        <v>product 3</v>
      </c>
      <c r="I2141" s="5">
        <v>240</v>
      </c>
      <c r="J2141" s="5">
        <v>2997.6</v>
      </c>
    </row>
    <row r="2142" spans="1:10" ht="13.2" x14ac:dyDescent="0.25">
      <c r="A2142" s="3">
        <v>45589</v>
      </c>
      <c r="B2142" s="4" t="s">
        <v>7</v>
      </c>
      <c r="C2142" s="3" t="str">
        <f t="shared" si="264"/>
        <v>cogs</v>
      </c>
      <c r="D2142" s="49">
        <v>5.99</v>
      </c>
      <c r="E2142">
        <f t="shared" si="265"/>
        <v>2024</v>
      </c>
      <c r="F2142">
        <f t="shared" si="266"/>
        <v>24</v>
      </c>
      <c r="G2142">
        <f t="shared" si="267"/>
        <v>10</v>
      </c>
      <c r="H2142" s="4" t="str">
        <f t="shared" si="268"/>
        <v>product 1</v>
      </c>
      <c r="I2142" s="5">
        <v>19</v>
      </c>
      <c r="J2142" s="5">
        <v>113.81</v>
      </c>
    </row>
    <row r="2143" spans="1:10" ht="13.2" x14ac:dyDescent="0.25">
      <c r="A2143" s="3">
        <v>45589</v>
      </c>
      <c r="B2143" s="4" t="s">
        <v>8</v>
      </c>
      <c r="C2143" s="3" t="str">
        <f t="shared" si="264"/>
        <v>cogs</v>
      </c>
      <c r="D2143" s="49">
        <v>16.989999999999998</v>
      </c>
      <c r="E2143">
        <f t="shared" si="265"/>
        <v>2024</v>
      </c>
      <c r="F2143">
        <f t="shared" si="266"/>
        <v>24</v>
      </c>
      <c r="G2143">
        <f t="shared" si="267"/>
        <v>10</v>
      </c>
      <c r="H2143" s="4" t="str">
        <f t="shared" si="268"/>
        <v>product 2</v>
      </c>
      <c r="I2143" s="5">
        <v>5</v>
      </c>
      <c r="J2143" s="5">
        <v>84.949999999999989</v>
      </c>
    </row>
    <row r="2144" spans="1:10" ht="13.2" x14ac:dyDescent="0.25">
      <c r="A2144" s="3">
        <v>45589</v>
      </c>
      <c r="B2144" s="4" t="s">
        <v>9</v>
      </c>
      <c r="C2144" s="3" t="str">
        <f t="shared" si="264"/>
        <v>cogs</v>
      </c>
      <c r="D2144" s="49">
        <v>8.49</v>
      </c>
      <c r="E2144">
        <f t="shared" si="265"/>
        <v>2024</v>
      </c>
      <c r="F2144">
        <f t="shared" si="266"/>
        <v>24</v>
      </c>
      <c r="G2144">
        <f t="shared" si="267"/>
        <v>10</v>
      </c>
      <c r="H2144" s="4" t="str">
        <f t="shared" si="268"/>
        <v>product 3</v>
      </c>
      <c r="I2144" s="5">
        <v>246</v>
      </c>
      <c r="J2144" s="5">
        <v>2088.54</v>
      </c>
    </row>
    <row r="2145" spans="1:10" ht="13.2" x14ac:dyDescent="0.25">
      <c r="A2145" s="3">
        <v>45589</v>
      </c>
      <c r="B2145" s="4" t="s">
        <v>10</v>
      </c>
      <c r="C2145" s="3" t="str">
        <f t="shared" si="264"/>
        <v>marketing</v>
      </c>
      <c r="D2145" s="50" t="s">
        <v>6</v>
      </c>
      <c r="E2145">
        <f t="shared" si="265"/>
        <v>2024</v>
      </c>
      <c r="F2145">
        <f t="shared" si="266"/>
        <v>24</v>
      </c>
      <c r="G2145">
        <f t="shared" si="267"/>
        <v>10</v>
      </c>
      <c r="H2145" s="4" t="str">
        <f t="shared" si="268"/>
        <v>N/A</v>
      </c>
      <c r="I2145" s="4" t="s">
        <v>6</v>
      </c>
      <c r="J2145" s="5">
        <v>100.02</v>
      </c>
    </row>
    <row r="2146" spans="1:10" ht="13.2" x14ac:dyDescent="0.25">
      <c r="A2146" s="3">
        <v>45589</v>
      </c>
      <c r="B2146" s="4" t="s">
        <v>11</v>
      </c>
      <c r="C2146" s="3" t="str">
        <f t="shared" si="264"/>
        <v>net sales</v>
      </c>
      <c r="D2146" s="49">
        <v>9.99</v>
      </c>
      <c r="E2146">
        <f t="shared" si="265"/>
        <v>2024</v>
      </c>
      <c r="F2146">
        <f t="shared" si="266"/>
        <v>24</v>
      </c>
      <c r="G2146">
        <f t="shared" si="267"/>
        <v>10</v>
      </c>
      <c r="H2146" s="4" t="str">
        <f t="shared" si="268"/>
        <v>product 1</v>
      </c>
      <c r="I2146" s="5">
        <v>19</v>
      </c>
      <c r="J2146" s="5">
        <v>189.81</v>
      </c>
    </row>
    <row r="2147" spans="1:10" ht="13.2" x14ac:dyDescent="0.25">
      <c r="A2147" s="3">
        <v>45589</v>
      </c>
      <c r="B2147" s="4" t="s">
        <v>12</v>
      </c>
      <c r="C2147" s="3" t="str">
        <f t="shared" si="264"/>
        <v>net sales</v>
      </c>
      <c r="D2147" s="49">
        <v>24.99</v>
      </c>
      <c r="E2147">
        <f t="shared" si="265"/>
        <v>2024</v>
      </c>
      <c r="F2147">
        <f t="shared" si="266"/>
        <v>24</v>
      </c>
      <c r="G2147">
        <f t="shared" si="267"/>
        <v>10</v>
      </c>
      <c r="H2147" s="4" t="str">
        <f t="shared" si="268"/>
        <v>product 2</v>
      </c>
      <c r="I2147" s="5">
        <v>5</v>
      </c>
      <c r="J2147" s="5">
        <v>124.94999999999999</v>
      </c>
    </row>
    <row r="2148" spans="1:10" ht="13.2" x14ac:dyDescent="0.25">
      <c r="A2148" s="3">
        <v>45589</v>
      </c>
      <c r="B2148" s="4" t="s">
        <v>13</v>
      </c>
      <c r="C2148" s="3" t="str">
        <f t="shared" si="264"/>
        <v>net sales</v>
      </c>
      <c r="D2148" s="49">
        <v>12.49</v>
      </c>
      <c r="E2148">
        <f t="shared" si="265"/>
        <v>2024</v>
      </c>
      <c r="F2148">
        <f t="shared" si="266"/>
        <v>24</v>
      </c>
      <c r="G2148">
        <f t="shared" si="267"/>
        <v>10</v>
      </c>
      <c r="H2148" s="4" t="str">
        <f t="shared" si="268"/>
        <v>product 3</v>
      </c>
      <c r="I2148" s="5">
        <v>246</v>
      </c>
      <c r="J2148" s="5">
        <v>3072.54</v>
      </c>
    </row>
    <row r="2149" spans="1:10" ht="13.2" x14ac:dyDescent="0.25">
      <c r="A2149" s="3">
        <v>45590</v>
      </c>
      <c r="B2149" s="4" t="s">
        <v>7</v>
      </c>
      <c r="C2149" s="3" t="str">
        <f t="shared" si="264"/>
        <v>cogs</v>
      </c>
      <c r="D2149" s="49">
        <v>5.99</v>
      </c>
      <c r="E2149">
        <f t="shared" si="265"/>
        <v>2024</v>
      </c>
      <c r="F2149">
        <f t="shared" si="266"/>
        <v>25</v>
      </c>
      <c r="G2149">
        <f t="shared" si="267"/>
        <v>10</v>
      </c>
      <c r="H2149" s="4" t="str">
        <f t="shared" si="268"/>
        <v>product 1</v>
      </c>
      <c r="I2149" s="5">
        <v>14</v>
      </c>
      <c r="J2149" s="5">
        <v>83.86</v>
      </c>
    </row>
    <row r="2150" spans="1:10" ht="13.2" x14ac:dyDescent="0.25">
      <c r="A2150" s="3">
        <v>45590</v>
      </c>
      <c r="B2150" s="4" t="s">
        <v>8</v>
      </c>
      <c r="C2150" s="3" t="str">
        <f t="shared" si="264"/>
        <v>cogs</v>
      </c>
      <c r="D2150" s="49">
        <v>16.989999999999998</v>
      </c>
      <c r="E2150">
        <f t="shared" si="265"/>
        <v>2024</v>
      </c>
      <c r="F2150">
        <f t="shared" si="266"/>
        <v>25</v>
      </c>
      <c r="G2150">
        <f t="shared" si="267"/>
        <v>10</v>
      </c>
      <c r="H2150" s="4" t="str">
        <f t="shared" si="268"/>
        <v>product 2</v>
      </c>
      <c r="I2150" s="5">
        <v>2</v>
      </c>
      <c r="J2150" s="5">
        <v>33.979999999999997</v>
      </c>
    </row>
    <row r="2151" spans="1:10" ht="13.2" x14ac:dyDescent="0.25">
      <c r="A2151" s="3">
        <v>45590</v>
      </c>
      <c r="B2151" s="4" t="s">
        <v>9</v>
      </c>
      <c r="C2151" s="3" t="str">
        <f t="shared" si="264"/>
        <v>cogs</v>
      </c>
      <c r="D2151" s="49">
        <v>8.49</v>
      </c>
      <c r="E2151">
        <f t="shared" si="265"/>
        <v>2024</v>
      </c>
      <c r="F2151">
        <f t="shared" si="266"/>
        <v>25</v>
      </c>
      <c r="G2151">
        <f t="shared" si="267"/>
        <v>10</v>
      </c>
      <c r="H2151" s="4" t="str">
        <f t="shared" si="268"/>
        <v>product 3</v>
      </c>
      <c r="I2151" s="5">
        <v>83</v>
      </c>
      <c r="J2151" s="5">
        <v>704.67000000000007</v>
      </c>
    </row>
    <row r="2152" spans="1:10" ht="13.2" x14ac:dyDescent="0.25">
      <c r="A2152" s="3">
        <v>45590</v>
      </c>
      <c r="B2152" s="4" t="s">
        <v>10</v>
      </c>
      <c r="C2152" s="3" t="str">
        <f t="shared" si="264"/>
        <v>marketing</v>
      </c>
      <c r="D2152" s="50" t="s">
        <v>6</v>
      </c>
      <c r="E2152">
        <f t="shared" si="265"/>
        <v>2024</v>
      </c>
      <c r="F2152">
        <f t="shared" si="266"/>
        <v>25</v>
      </c>
      <c r="G2152">
        <f t="shared" si="267"/>
        <v>10</v>
      </c>
      <c r="H2152" s="4" t="str">
        <f t="shared" si="268"/>
        <v>N/A</v>
      </c>
      <c r="I2152" s="4" t="s">
        <v>6</v>
      </c>
      <c r="J2152" s="5">
        <v>100.09</v>
      </c>
    </row>
    <row r="2153" spans="1:10" ht="13.2" x14ac:dyDescent="0.25">
      <c r="A2153" s="3">
        <v>45590</v>
      </c>
      <c r="B2153" s="4" t="s">
        <v>11</v>
      </c>
      <c r="C2153" s="3" t="str">
        <f t="shared" si="264"/>
        <v>net sales</v>
      </c>
      <c r="D2153" s="49">
        <v>9.99</v>
      </c>
      <c r="E2153">
        <f t="shared" si="265"/>
        <v>2024</v>
      </c>
      <c r="F2153">
        <f t="shared" si="266"/>
        <v>25</v>
      </c>
      <c r="G2153">
        <f t="shared" si="267"/>
        <v>10</v>
      </c>
      <c r="H2153" s="4" t="str">
        <f t="shared" si="268"/>
        <v>product 1</v>
      </c>
      <c r="I2153" s="5">
        <v>14</v>
      </c>
      <c r="J2153" s="5">
        <v>139.86000000000001</v>
      </c>
    </row>
    <row r="2154" spans="1:10" ht="13.2" x14ac:dyDescent="0.25">
      <c r="A2154" s="3">
        <v>45590</v>
      </c>
      <c r="B2154" s="4" t="s">
        <v>12</v>
      </c>
      <c r="C2154" s="3" t="str">
        <f t="shared" si="264"/>
        <v>net sales</v>
      </c>
      <c r="D2154" s="49">
        <v>24.99</v>
      </c>
      <c r="E2154">
        <f t="shared" si="265"/>
        <v>2024</v>
      </c>
      <c r="F2154">
        <f t="shared" si="266"/>
        <v>25</v>
      </c>
      <c r="G2154">
        <f t="shared" si="267"/>
        <v>10</v>
      </c>
      <c r="H2154" s="4" t="str">
        <f t="shared" si="268"/>
        <v>product 2</v>
      </c>
      <c r="I2154" s="5">
        <v>2</v>
      </c>
      <c r="J2154" s="5">
        <v>49.98</v>
      </c>
    </row>
    <row r="2155" spans="1:10" ht="13.2" x14ac:dyDescent="0.25">
      <c r="A2155" s="3">
        <v>45590</v>
      </c>
      <c r="B2155" s="4" t="s">
        <v>13</v>
      </c>
      <c r="C2155" s="3" t="str">
        <f t="shared" si="264"/>
        <v>net sales</v>
      </c>
      <c r="D2155" s="49">
        <v>12.49</v>
      </c>
      <c r="E2155">
        <f t="shared" si="265"/>
        <v>2024</v>
      </c>
      <c r="F2155">
        <f t="shared" si="266"/>
        <v>25</v>
      </c>
      <c r="G2155">
        <f t="shared" si="267"/>
        <v>10</v>
      </c>
      <c r="H2155" s="4" t="str">
        <f t="shared" si="268"/>
        <v>product 3</v>
      </c>
      <c r="I2155" s="5">
        <v>83</v>
      </c>
      <c r="J2155" s="5">
        <v>1036.67</v>
      </c>
    </row>
    <row r="2156" spans="1:10" ht="13.2" x14ac:dyDescent="0.25">
      <c r="A2156" s="3">
        <v>45590</v>
      </c>
      <c r="B2156" s="4" t="s">
        <v>15</v>
      </c>
      <c r="C2156" s="3" t="str">
        <f t="shared" si="264"/>
        <v>payroll</v>
      </c>
      <c r="D2156" s="50" t="s">
        <v>6</v>
      </c>
      <c r="E2156">
        <f t="shared" si="265"/>
        <v>2024</v>
      </c>
      <c r="F2156">
        <f t="shared" si="266"/>
        <v>25</v>
      </c>
      <c r="G2156">
        <f t="shared" si="267"/>
        <v>10</v>
      </c>
      <c r="H2156" s="4" t="str">
        <f t="shared" si="268"/>
        <v>N/A</v>
      </c>
      <c r="I2156" s="4" t="s">
        <v>6</v>
      </c>
      <c r="J2156" s="5">
        <v>1200</v>
      </c>
    </row>
    <row r="2157" spans="1:10" ht="13.2" x14ac:dyDescent="0.25">
      <c r="A2157" s="3">
        <v>45591</v>
      </c>
      <c r="B2157" s="4" t="s">
        <v>7</v>
      </c>
      <c r="C2157" s="3" t="str">
        <f t="shared" si="264"/>
        <v>cogs</v>
      </c>
      <c r="D2157" s="49">
        <v>5.99</v>
      </c>
      <c r="E2157">
        <f t="shared" si="265"/>
        <v>2024</v>
      </c>
      <c r="F2157">
        <f t="shared" si="266"/>
        <v>26</v>
      </c>
      <c r="G2157">
        <f t="shared" si="267"/>
        <v>10</v>
      </c>
      <c r="H2157" s="4" t="str">
        <f t="shared" si="268"/>
        <v>product 1</v>
      </c>
      <c r="I2157" s="5">
        <v>55</v>
      </c>
      <c r="J2157" s="5">
        <v>329.45</v>
      </c>
    </row>
    <row r="2158" spans="1:10" ht="13.2" x14ac:dyDescent="0.25">
      <c r="A2158" s="3">
        <v>45591</v>
      </c>
      <c r="B2158" s="4" t="s">
        <v>8</v>
      </c>
      <c r="C2158" s="3" t="str">
        <f t="shared" si="264"/>
        <v>cogs</v>
      </c>
      <c r="D2158" s="49">
        <v>16.989999999999998</v>
      </c>
      <c r="E2158">
        <f t="shared" si="265"/>
        <v>2024</v>
      </c>
      <c r="F2158">
        <f t="shared" si="266"/>
        <v>26</v>
      </c>
      <c r="G2158">
        <f t="shared" si="267"/>
        <v>10</v>
      </c>
      <c r="H2158" s="4" t="str">
        <f t="shared" si="268"/>
        <v>product 2</v>
      </c>
      <c r="I2158" s="5">
        <v>6</v>
      </c>
      <c r="J2158" s="5">
        <v>101.94</v>
      </c>
    </row>
    <row r="2159" spans="1:10" ht="13.2" x14ac:dyDescent="0.25">
      <c r="A2159" s="3">
        <v>45591</v>
      </c>
      <c r="B2159" s="4" t="s">
        <v>9</v>
      </c>
      <c r="C2159" s="3" t="str">
        <f t="shared" si="264"/>
        <v>cogs</v>
      </c>
      <c r="D2159" s="49">
        <v>8.49</v>
      </c>
      <c r="E2159">
        <f t="shared" si="265"/>
        <v>2024</v>
      </c>
      <c r="F2159">
        <f t="shared" si="266"/>
        <v>26</v>
      </c>
      <c r="G2159">
        <f t="shared" si="267"/>
        <v>10</v>
      </c>
      <c r="H2159" s="4" t="str">
        <f t="shared" si="268"/>
        <v>product 3</v>
      </c>
      <c r="I2159" s="5">
        <v>182</v>
      </c>
      <c r="J2159" s="5">
        <v>1545.18</v>
      </c>
    </row>
    <row r="2160" spans="1:10" ht="13.2" x14ac:dyDescent="0.25">
      <c r="A2160" s="3">
        <v>45591</v>
      </c>
      <c r="B2160" s="4" t="s">
        <v>10</v>
      </c>
      <c r="C2160" s="3" t="str">
        <f t="shared" si="264"/>
        <v>marketing</v>
      </c>
      <c r="D2160" s="50" t="s">
        <v>6</v>
      </c>
      <c r="E2160">
        <f t="shared" si="265"/>
        <v>2024</v>
      </c>
      <c r="F2160">
        <f t="shared" si="266"/>
        <v>26</v>
      </c>
      <c r="G2160">
        <f t="shared" si="267"/>
        <v>10</v>
      </c>
      <c r="H2160" s="4" t="str">
        <f t="shared" si="268"/>
        <v>N/A</v>
      </c>
      <c r="I2160" s="4" t="s">
        <v>6</v>
      </c>
      <c r="J2160" s="5">
        <v>99.94</v>
      </c>
    </row>
    <row r="2161" spans="1:10" ht="13.2" x14ac:dyDescent="0.25">
      <c r="A2161" s="3">
        <v>45591</v>
      </c>
      <c r="B2161" s="4" t="s">
        <v>11</v>
      </c>
      <c r="C2161" s="3" t="str">
        <f t="shared" si="264"/>
        <v>net sales</v>
      </c>
      <c r="D2161" s="49">
        <v>9.99</v>
      </c>
      <c r="E2161">
        <f t="shared" si="265"/>
        <v>2024</v>
      </c>
      <c r="F2161">
        <f t="shared" si="266"/>
        <v>26</v>
      </c>
      <c r="G2161">
        <f t="shared" si="267"/>
        <v>10</v>
      </c>
      <c r="H2161" s="4" t="str">
        <f t="shared" si="268"/>
        <v>product 1</v>
      </c>
      <c r="I2161" s="5">
        <v>55</v>
      </c>
      <c r="J2161" s="5">
        <v>549.45000000000005</v>
      </c>
    </row>
    <row r="2162" spans="1:10" ht="13.2" x14ac:dyDescent="0.25">
      <c r="A2162" s="3">
        <v>45591</v>
      </c>
      <c r="B2162" s="4" t="s">
        <v>12</v>
      </c>
      <c r="C2162" s="3" t="str">
        <f t="shared" si="264"/>
        <v>net sales</v>
      </c>
      <c r="D2162" s="49">
        <v>24.99</v>
      </c>
      <c r="E2162">
        <f t="shared" si="265"/>
        <v>2024</v>
      </c>
      <c r="F2162">
        <f t="shared" si="266"/>
        <v>26</v>
      </c>
      <c r="G2162">
        <f t="shared" si="267"/>
        <v>10</v>
      </c>
      <c r="H2162" s="4" t="str">
        <f t="shared" si="268"/>
        <v>product 2</v>
      </c>
      <c r="I2162" s="5">
        <v>6</v>
      </c>
      <c r="J2162" s="5">
        <v>149.94</v>
      </c>
    </row>
    <row r="2163" spans="1:10" ht="13.2" x14ac:dyDescent="0.25">
      <c r="A2163" s="3">
        <v>45591</v>
      </c>
      <c r="B2163" s="4" t="s">
        <v>13</v>
      </c>
      <c r="C2163" s="3" t="str">
        <f t="shared" si="264"/>
        <v>net sales</v>
      </c>
      <c r="D2163" s="49">
        <v>12.49</v>
      </c>
      <c r="E2163">
        <f t="shared" si="265"/>
        <v>2024</v>
      </c>
      <c r="F2163">
        <f t="shared" si="266"/>
        <v>26</v>
      </c>
      <c r="G2163">
        <f t="shared" si="267"/>
        <v>10</v>
      </c>
      <c r="H2163" s="4" t="str">
        <f t="shared" si="268"/>
        <v>product 3</v>
      </c>
      <c r="I2163" s="5">
        <v>182</v>
      </c>
      <c r="J2163" s="5">
        <v>2273.1799999999998</v>
      </c>
    </row>
    <row r="2164" spans="1:10" ht="13.2" x14ac:dyDescent="0.25">
      <c r="A2164" s="3">
        <v>45592</v>
      </c>
      <c r="B2164" s="4" t="s">
        <v>7</v>
      </c>
      <c r="C2164" s="3" t="str">
        <f t="shared" si="264"/>
        <v>cogs</v>
      </c>
      <c r="D2164" s="49">
        <v>5.99</v>
      </c>
      <c r="E2164">
        <f t="shared" si="265"/>
        <v>2024</v>
      </c>
      <c r="F2164">
        <f t="shared" si="266"/>
        <v>27</v>
      </c>
      <c r="G2164">
        <f t="shared" si="267"/>
        <v>10</v>
      </c>
      <c r="H2164" s="4" t="str">
        <f t="shared" si="268"/>
        <v>product 1</v>
      </c>
      <c r="I2164" s="5">
        <v>62</v>
      </c>
      <c r="J2164" s="5">
        <v>371.38</v>
      </c>
    </row>
    <row r="2165" spans="1:10" ht="13.2" x14ac:dyDescent="0.25">
      <c r="A2165" s="3">
        <v>45592</v>
      </c>
      <c r="B2165" s="4" t="s">
        <v>8</v>
      </c>
      <c r="C2165" s="3" t="str">
        <f t="shared" si="264"/>
        <v>cogs</v>
      </c>
      <c r="D2165" s="49">
        <v>16.989999999999998</v>
      </c>
      <c r="E2165">
        <f t="shared" si="265"/>
        <v>2024</v>
      </c>
      <c r="F2165">
        <f t="shared" si="266"/>
        <v>27</v>
      </c>
      <c r="G2165">
        <f t="shared" si="267"/>
        <v>10</v>
      </c>
      <c r="H2165" s="4" t="str">
        <f t="shared" si="268"/>
        <v>product 2</v>
      </c>
      <c r="I2165" s="5">
        <v>5</v>
      </c>
      <c r="J2165" s="5">
        <v>84.949999999999989</v>
      </c>
    </row>
    <row r="2166" spans="1:10" ht="13.2" x14ac:dyDescent="0.25">
      <c r="A2166" s="3">
        <v>45592</v>
      </c>
      <c r="B2166" s="4" t="s">
        <v>9</v>
      </c>
      <c r="C2166" s="3" t="str">
        <f t="shared" si="264"/>
        <v>cogs</v>
      </c>
      <c r="D2166" s="49">
        <v>8.49</v>
      </c>
      <c r="E2166">
        <f t="shared" si="265"/>
        <v>2024</v>
      </c>
      <c r="F2166">
        <f t="shared" si="266"/>
        <v>27</v>
      </c>
      <c r="G2166">
        <f t="shared" si="267"/>
        <v>10</v>
      </c>
      <c r="H2166" s="4" t="str">
        <f t="shared" si="268"/>
        <v>product 3</v>
      </c>
      <c r="I2166" s="5">
        <v>69</v>
      </c>
      <c r="J2166" s="5">
        <v>585.81000000000006</v>
      </c>
    </row>
    <row r="2167" spans="1:10" ht="13.2" x14ac:dyDescent="0.25">
      <c r="A2167" s="3">
        <v>45592</v>
      </c>
      <c r="B2167" s="4" t="s">
        <v>10</v>
      </c>
      <c r="C2167" s="3" t="str">
        <f t="shared" si="264"/>
        <v>marketing</v>
      </c>
      <c r="D2167" s="50" t="s">
        <v>6</v>
      </c>
      <c r="E2167">
        <f t="shared" si="265"/>
        <v>2024</v>
      </c>
      <c r="F2167">
        <f t="shared" si="266"/>
        <v>27</v>
      </c>
      <c r="G2167">
        <f t="shared" si="267"/>
        <v>10</v>
      </c>
      <c r="H2167" s="4" t="str">
        <f t="shared" si="268"/>
        <v>N/A</v>
      </c>
      <c r="I2167" s="4" t="s">
        <v>6</v>
      </c>
      <c r="J2167" s="5">
        <v>100</v>
      </c>
    </row>
    <row r="2168" spans="1:10" ht="13.2" x14ac:dyDescent="0.25">
      <c r="A2168" s="3">
        <v>45592</v>
      </c>
      <c r="B2168" s="4" t="s">
        <v>11</v>
      </c>
      <c r="C2168" s="3" t="str">
        <f t="shared" si="264"/>
        <v>net sales</v>
      </c>
      <c r="D2168" s="49">
        <v>9.99</v>
      </c>
      <c r="E2168">
        <f t="shared" si="265"/>
        <v>2024</v>
      </c>
      <c r="F2168">
        <f t="shared" si="266"/>
        <v>27</v>
      </c>
      <c r="G2168">
        <f t="shared" si="267"/>
        <v>10</v>
      </c>
      <c r="H2168" s="4" t="str">
        <f t="shared" si="268"/>
        <v>product 1</v>
      </c>
      <c r="I2168" s="5">
        <v>62</v>
      </c>
      <c r="J2168" s="5">
        <v>619.38</v>
      </c>
    </row>
    <row r="2169" spans="1:10" ht="13.2" x14ac:dyDescent="0.25">
      <c r="A2169" s="3">
        <v>45592</v>
      </c>
      <c r="B2169" s="4" t="s">
        <v>12</v>
      </c>
      <c r="C2169" s="3" t="str">
        <f t="shared" si="264"/>
        <v>net sales</v>
      </c>
      <c r="D2169" s="49">
        <v>24.99</v>
      </c>
      <c r="E2169">
        <f t="shared" si="265"/>
        <v>2024</v>
      </c>
      <c r="F2169">
        <f t="shared" si="266"/>
        <v>27</v>
      </c>
      <c r="G2169">
        <f t="shared" si="267"/>
        <v>10</v>
      </c>
      <c r="H2169" s="4" t="str">
        <f t="shared" si="268"/>
        <v>product 2</v>
      </c>
      <c r="I2169" s="5">
        <v>5</v>
      </c>
      <c r="J2169" s="5">
        <v>124.94999999999999</v>
      </c>
    </row>
    <row r="2170" spans="1:10" ht="13.2" x14ac:dyDescent="0.25">
      <c r="A2170" s="3">
        <v>45592</v>
      </c>
      <c r="B2170" s="4" t="s">
        <v>13</v>
      </c>
      <c r="C2170" s="3" t="str">
        <f t="shared" si="264"/>
        <v>net sales</v>
      </c>
      <c r="D2170" s="49">
        <v>12.49</v>
      </c>
      <c r="E2170">
        <f t="shared" si="265"/>
        <v>2024</v>
      </c>
      <c r="F2170">
        <f t="shared" si="266"/>
        <v>27</v>
      </c>
      <c r="G2170">
        <f t="shared" si="267"/>
        <v>10</v>
      </c>
      <c r="H2170" s="4" t="str">
        <f t="shared" si="268"/>
        <v>product 3</v>
      </c>
      <c r="I2170" s="5">
        <v>69</v>
      </c>
      <c r="J2170" s="5">
        <v>861.81000000000006</v>
      </c>
    </row>
    <row r="2171" spans="1:10" ht="13.2" x14ac:dyDescent="0.25">
      <c r="A2171" s="3">
        <v>45593</v>
      </c>
      <c r="B2171" s="4" t="s">
        <v>7</v>
      </c>
      <c r="C2171" s="3" t="str">
        <f t="shared" si="264"/>
        <v>cogs</v>
      </c>
      <c r="D2171" s="49">
        <v>5.99</v>
      </c>
      <c r="E2171">
        <f t="shared" si="265"/>
        <v>2024</v>
      </c>
      <c r="F2171">
        <f t="shared" si="266"/>
        <v>28</v>
      </c>
      <c r="G2171">
        <f t="shared" si="267"/>
        <v>10</v>
      </c>
      <c r="H2171" s="4" t="str">
        <f t="shared" si="268"/>
        <v>product 1</v>
      </c>
      <c r="I2171" s="5">
        <v>15</v>
      </c>
      <c r="J2171" s="5">
        <v>89.850000000000009</v>
      </c>
    </row>
    <row r="2172" spans="1:10" ht="13.2" x14ac:dyDescent="0.25">
      <c r="A2172" s="3">
        <v>45593</v>
      </c>
      <c r="B2172" s="4" t="s">
        <v>8</v>
      </c>
      <c r="C2172" s="3" t="str">
        <f t="shared" si="264"/>
        <v>cogs</v>
      </c>
      <c r="D2172" s="49">
        <v>16.989999999999998</v>
      </c>
      <c r="E2172">
        <f t="shared" si="265"/>
        <v>2024</v>
      </c>
      <c r="F2172">
        <f t="shared" si="266"/>
        <v>28</v>
      </c>
      <c r="G2172">
        <f t="shared" si="267"/>
        <v>10</v>
      </c>
      <c r="H2172" s="4" t="str">
        <f t="shared" si="268"/>
        <v>product 2</v>
      </c>
      <c r="I2172" s="5">
        <v>2</v>
      </c>
      <c r="J2172" s="5">
        <v>33.979999999999997</v>
      </c>
    </row>
    <row r="2173" spans="1:10" ht="13.2" x14ac:dyDescent="0.25">
      <c r="A2173" s="3">
        <v>45593</v>
      </c>
      <c r="B2173" s="4" t="s">
        <v>9</v>
      </c>
      <c r="C2173" s="3" t="str">
        <f t="shared" si="264"/>
        <v>cogs</v>
      </c>
      <c r="D2173" s="49">
        <v>8.49</v>
      </c>
      <c r="E2173">
        <f t="shared" si="265"/>
        <v>2024</v>
      </c>
      <c r="F2173">
        <f t="shared" si="266"/>
        <v>28</v>
      </c>
      <c r="G2173">
        <f t="shared" si="267"/>
        <v>10</v>
      </c>
      <c r="H2173" s="4" t="str">
        <f t="shared" si="268"/>
        <v>product 3</v>
      </c>
      <c r="I2173" s="5">
        <v>72</v>
      </c>
      <c r="J2173" s="5">
        <v>611.28</v>
      </c>
    </row>
    <row r="2174" spans="1:10" ht="13.2" x14ac:dyDescent="0.25">
      <c r="A2174" s="3">
        <v>45593</v>
      </c>
      <c r="B2174" s="4" t="s">
        <v>10</v>
      </c>
      <c r="C2174" s="3" t="str">
        <f t="shared" si="264"/>
        <v>marketing</v>
      </c>
      <c r="D2174" s="50" t="s">
        <v>6</v>
      </c>
      <c r="E2174">
        <f t="shared" si="265"/>
        <v>2024</v>
      </c>
      <c r="F2174">
        <f t="shared" si="266"/>
        <v>28</v>
      </c>
      <c r="G2174">
        <f t="shared" si="267"/>
        <v>10</v>
      </c>
      <c r="H2174" s="4" t="str">
        <f t="shared" si="268"/>
        <v>N/A</v>
      </c>
      <c r="I2174" s="4" t="s">
        <v>6</v>
      </c>
      <c r="J2174" s="5">
        <v>100</v>
      </c>
    </row>
    <row r="2175" spans="1:10" ht="13.2" x14ac:dyDescent="0.25">
      <c r="A2175" s="3">
        <v>45593</v>
      </c>
      <c r="B2175" s="4" t="s">
        <v>11</v>
      </c>
      <c r="C2175" s="3" t="str">
        <f t="shared" si="264"/>
        <v>net sales</v>
      </c>
      <c r="D2175" s="49">
        <v>9.99</v>
      </c>
      <c r="E2175">
        <f t="shared" si="265"/>
        <v>2024</v>
      </c>
      <c r="F2175">
        <f t="shared" si="266"/>
        <v>28</v>
      </c>
      <c r="G2175">
        <f t="shared" si="267"/>
        <v>10</v>
      </c>
      <c r="H2175" s="4" t="str">
        <f t="shared" si="268"/>
        <v>product 1</v>
      </c>
      <c r="I2175" s="5">
        <v>15</v>
      </c>
      <c r="J2175" s="5">
        <v>149.85</v>
      </c>
    </row>
    <row r="2176" spans="1:10" ht="13.2" x14ac:dyDescent="0.25">
      <c r="A2176" s="3">
        <v>45593</v>
      </c>
      <c r="B2176" s="4" t="s">
        <v>12</v>
      </c>
      <c r="C2176" s="3" t="str">
        <f t="shared" si="264"/>
        <v>net sales</v>
      </c>
      <c r="D2176" s="49">
        <v>24.99</v>
      </c>
      <c r="E2176">
        <f t="shared" si="265"/>
        <v>2024</v>
      </c>
      <c r="F2176">
        <f t="shared" si="266"/>
        <v>28</v>
      </c>
      <c r="G2176">
        <f t="shared" si="267"/>
        <v>10</v>
      </c>
      <c r="H2176" s="4" t="str">
        <f t="shared" si="268"/>
        <v>product 2</v>
      </c>
      <c r="I2176" s="5">
        <v>2</v>
      </c>
      <c r="J2176" s="5">
        <v>49.98</v>
      </c>
    </row>
    <row r="2177" spans="1:10" ht="13.2" x14ac:dyDescent="0.25">
      <c r="A2177" s="3">
        <v>45593</v>
      </c>
      <c r="B2177" s="4" t="s">
        <v>13</v>
      </c>
      <c r="C2177" s="3" t="str">
        <f t="shared" si="264"/>
        <v>net sales</v>
      </c>
      <c r="D2177" s="49">
        <v>12.49</v>
      </c>
      <c r="E2177">
        <f t="shared" si="265"/>
        <v>2024</v>
      </c>
      <c r="F2177">
        <f t="shared" si="266"/>
        <v>28</v>
      </c>
      <c r="G2177">
        <f t="shared" si="267"/>
        <v>10</v>
      </c>
      <c r="H2177" s="4" t="str">
        <f t="shared" si="268"/>
        <v>product 3</v>
      </c>
      <c r="I2177" s="5">
        <v>72</v>
      </c>
      <c r="J2177" s="5">
        <v>899.28</v>
      </c>
    </row>
    <row r="2178" spans="1:10" ht="13.2" x14ac:dyDescent="0.25">
      <c r="A2178" s="3">
        <v>45594</v>
      </c>
      <c r="B2178" s="4" t="s">
        <v>7</v>
      </c>
      <c r="C2178" s="3" t="str">
        <f t="shared" ref="C2178:C2241" si="269">IFERROR(LEFT(B2178, FIND(":", B2178) -1),B2178)</f>
        <v>cogs</v>
      </c>
      <c r="D2178" s="49">
        <v>5.99</v>
      </c>
      <c r="E2178">
        <f t="shared" ref="E2178:E2241" si="270">YEAR(A2178)</f>
        <v>2024</v>
      </c>
      <c r="F2178">
        <f t="shared" ref="F2178:F2241" si="271">DAY(A2178)</f>
        <v>29</v>
      </c>
      <c r="G2178">
        <f t="shared" ref="G2178:G2241" si="272">MONTH(A2178)</f>
        <v>10</v>
      </c>
      <c r="H2178" s="4" t="str">
        <f t="shared" si="268"/>
        <v>product 1</v>
      </c>
      <c r="I2178" s="5">
        <v>54</v>
      </c>
      <c r="J2178" s="5">
        <v>323.46000000000004</v>
      </c>
    </row>
    <row r="2179" spans="1:10" ht="13.2" x14ac:dyDescent="0.25">
      <c r="A2179" s="3">
        <v>45594</v>
      </c>
      <c r="B2179" s="4" t="s">
        <v>8</v>
      </c>
      <c r="C2179" s="3" t="str">
        <f t="shared" si="269"/>
        <v>cogs</v>
      </c>
      <c r="D2179" s="49">
        <v>16.989999999999998</v>
      </c>
      <c r="E2179">
        <f t="shared" si="270"/>
        <v>2024</v>
      </c>
      <c r="F2179">
        <f t="shared" si="271"/>
        <v>29</v>
      </c>
      <c r="G2179">
        <f t="shared" si="272"/>
        <v>10</v>
      </c>
      <c r="H2179" s="4" t="str">
        <f t="shared" ref="H2179:H2242" si="273">IFERROR(RIGHT(B2179, LEN(B2179) - FIND(":", B2179)),"N/A")</f>
        <v>product 2</v>
      </c>
      <c r="I2179" s="5">
        <v>2</v>
      </c>
      <c r="J2179" s="5">
        <v>33.979999999999997</v>
      </c>
    </row>
    <row r="2180" spans="1:10" ht="13.2" x14ac:dyDescent="0.25">
      <c r="A2180" s="3">
        <v>45594</v>
      </c>
      <c r="B2180" s="4" t="s">
        <v>9</v>
      </c>
      <c r="C2180" s="3" t="str">
        <f t="shared" si="269"/>
        <v>cogs</v>
      </c>
      <c r="D2180" s="49">
        <v>8.49</v>
      </c>
      <c r="E2180">
        <f t="shared" si="270"/>
        <v>2024</v>
      </c>
      <c r="F2180">
        <f t="shared" si="271"/>
        <v>29</v>
      </c>
      <c r="G2180">
        <f t="shared" si="272"/>
        <v>10</v>
      </c>
      <c r="H2180" s="4" t="str">
        <f t="shared" si="273"/>
        <v>product 3</v>
      </c>
      <c r="I2180" s="5">
        <v>28</v>
      </c>
      <c r="J2180" s="5">
        <v>237.72</v>
      </c>
    </row>
    <row r="2181" spans="1:10" ht="13.2" x14ac:dyDescent="0.25">
      <c r="A2181" s="3">
        <v>45594</v>
      </c>
      <c r="B2181" s="4" t="s">
        <v>10</v>
      </c>
      <c r="C2181" s="3" t="str">
        <f t="shared" si="269"/>
        <v>marketing</v>
      </c>
      <c r="D2181" s="50" t="s">
        <v>6</v>
      </c>
      <c r="E2181">
        <f t="shared" si="270"/>
        <v>2024</v>
      </c>
      <c r="F2181">
        <f t="shared" si="271"/>
        <v>29</v>
      </c>
      <c r="G2181">
        <f t="shared" si="272"/>
        <v>10</v>
      </c>
      <c r="H2181" s="4" t="str">
        <f t="shared" si="273"/>
        <v>N/A</v>
      </c>
      <c r="I2181" s="4" t="s">
        <v>6</v>
      </c>
      <c r="J2181" s="5">
        <v>99.93</v>
      </c>
    </row>
    <row r="2182" spans="1:10" ht="13.2" x14ac:dyDescent="0.25">
      <c r="A2182" s="3">
        <v>45594</v>
      </c>
      <c r="B2182" s="4" t="s">
        <v>11</v>
      </c>
      <c r="C2182" s="3" t="str">
        <f t="shared" si="269"/>
        <v>net sales</v>
      </c>
      <c r="D2182" s="49">
        <v>9.99</v>
      </c>
      <c r="E2182">
        <f t="shared" si="270"/>
        <v>2024</v>
      </c>
      <c r="F2182">
        <f t="shared" si="271"/>
        <v>29</v>
      </c>
      <c r="G2182">
        <f t="shared" si="272"/>
        <v>10</v>
      </c>
      <c r="H2182" s="4" t="str">
        <f t="shared" si="273"/>
        <v>product 1</v>
      </c>
      <c r="I2182" s="5">
        <v>54</v>
      </c>
      <c r="J2182" s="5">
        <v>539.46</v>
      </c>
    </row>
    <row r="2183" spans="1:10" ht="13.2" x14ac:dyDescent="0.25">
      <c r="A2183" s="3">
        <v>45594</v>
      </c>
      <c r="B2183" s="4" t="s">
        <v>12</v>
      </c>
      <c r="C2183" s="3" t="str">
        <f t="shared" si="269"/>
        <v>net sales</v>
      </c>
      <c r="D2183" s="49">
        <v>24.99</v>
      </c>
      <c r="E2183">
        <f t="shared" si="270"/>
        <v>2024</v>
      </c>
      <c r="F2183">
        <f t="shared" si="271"/>
        <v>29</v>
      </c>
      <c r="G2183">
        <f t="shared" si="272"/>
        <v>10</v>
      </c>
      <c r="H2183" s="4" t="str">
        <f t="shared" si="273"/>
        <v>product 2</v>
      </c>
      <c r="I2183" s="5">
        <v>2</v>
      </c>
      <c r="J2183" s="5">
        <v>49.98</v>
      </c>
    </row>
    <row r="2184" spans="1:10" ht="13.2" x14ac:dyDescent="0.25">
      <c r="A2184" s="3">
        <v>45594</v>
      </c>
      <c r="B2184" s="4" t="s">
        <v>13</v>
      </c>
      <c r="C2184" s="3" t="str">
        <f t="shared" si="269"/>
        <v>net sales</v>
      </c>
      <c r="D2184" s="49">
        <v>12.49</v>
      </c>
      <c r="E2184">
        <f t="shared" si="270"/>
        <v>2024</v>
      </c>
      <c r="F2184">
        <f t="shared" si="271"/>
        <v>29</v>
      </c>
      <c r="G2184">
        <f t="shared" si="272"/>
        <v>10</v>
      </c>
      <c r="H2184" s="4" t="str">
        <f t="shared" si="273"/>
        <v>product 3</v>
      </c>
      <c r="I2184" s="5">
        <v>28</v>
      </c>
      <c r="J2184" s="5">
        <v>349.72</v>
      </c>
    </row>
    <row r="2185" spans="1:10" ht="13.2" x14ac:dyDescent="0.25">
      <c r="A2185" s="3">
        <v>45595</v>
      </c>
      <c r="B2185" s="4" t="s">
        <v>7</v>
      </c>
      <c r="C2185" s="3" t="str">
        <f t="shared" si="269"/>
        <v>cogs</v>
      </c>
      <c r="D2185" s="49">
        <v>5.99</v>
      </c>
      <c r="E2185">
        <f t="shared" si="270"/>
        <v>2024</v>
      </c>
      <c r="F2185">
        <f t="shared" si="271"/>
        <v>30</v>
      </c>
      <c r="G2185">
        <f t="shared" si="272"/>
        <v>10</v>
      </c>
      <c r="H2185" s="4" t="str">
        <f t="shared" si="273"/>
        <v>product 1</v>
      </c>
      <c r="I2185" s="5">
        <v>12</v>
      </c>
      <c r="J2185" s="5">
        <v>71.88</v>
      </c>
    </row>
    <row r="2186" spans="1:10" ht="13.2" x14ac:dyDescent="0.25">
      <c r="A2186" s="3">
        <v>45595</v>
      </c>
      <c r="B2186" s="4" t="s">
        <v>8</v>
      </c>
      <c r="C2186" s="3" t="str">
        <f t="shared" si="269"/>
        <v>cogs</v>
      </c>
      <c r="D2186" s="49">
        <v>16.989999999999998</v>
      </c>
      <c r="E2186">
        <f t="shared" si="270"/>
        <v>2024</v>
      </c>
      <c r="F2186">
        <f t="shared" si="271"/>
        <v>30</v>
      </c>
      <c r="G2186">
        <f t="shared" si="272"/>
        <v>10</v>
      </c>
      <c r="H2186" s="4" t="str">
        <f t="shared" si="273"/>
        <v>product 2</v>
      </c>
      <c r="I2186" s="5">
        <v>4</v>
      </c>
      <c r="J2186" s="5">
        <v>67.959999999999994</v>
      </c>
    </row>
    <row r="2187" spans="1:10" ht="13.2" x14ac:dyDescent="0.25">
      <c r="A2187" s="3">
        <v>45595</v>
      </c>
      <c r="B2187" s="4" t="s">
        <v>9</v>
      </c>
      <c r="C2187" s="3" t="str">
        <f t="shared" si="269"/>
        <v>cogs</v>
      </c>
      <c r="D2187" s="49">
        <v>8.49</v>
      </c>
      <c r="E2187">
        <f t="shared" si="270"/>
        <v>2024</v>
      </c>
      <c r="F2187">
        <f t="shared" si="271"/>
        <v>30</v>
      </c>
      <c r="G2187">
        <f t="shared" si="272"/>
        <v>10</v>
      </c>
      <c r="H2187" s="4" t="str">
        <f t="shared" si="273"/>
        <v>product 3</v>
      </c>
      <c r="I2187" s="5">
        <v>3</v>
      </c>
      <c r="J2187" s="5">
        <v>25.47</v>
      </c>
    </row>
    <row r="2188" spans="1:10" ht="13.2" x14ac:dyDescent="0.25">
      <c r="A2188" s="3">
        <v>45595</v>
      </c>
      <c r="B2188" s="4" t="s">
        <v>10</v>
      </c>
      <c r="C2188" s="3" t="str">
        <f t="shared" si="269"/>
        <v>marketing</v>
      </c>
      <c r="D2188" s="50" t="s">
        <v>6</v>
      </c>
      <c r="E2188">
        <f t="shared" si="270"/>
        <v>2024</v>
      </c>
      <c r="F2188">
        <f t="shared" si="271"/>
        <v>30</v>
      </c>
      <c r="G2188">
        <f t="shared" si="272"/>
        <v>10</v>
      </c>
      <c r="H2188" s="4" t="str">
        <f t="shared" si="273"/>
        <v>N/A</v>
      </c>
      <c r="I2188" s="4" t="s">
        <v>6</v>
      </c>
      <c r="J2188" s="5">
        <v>100.05</v>
      </c>
    </row>
    <row r="2189" spans="1:10" ht="13.2" x14ac:dyDescent="0.25">
      <c r="A2189" s="3">
        <v>45595</v>
      </c>
      <c r="B2189" s="4" t="s">
        <v>11</v>
      </c>
      <c r="C2189" s="3" t="str">
        <f t="shared" si="269"/>
        <v>net sales</v>
      </c>
      <c r="D2189" s="49">
        <v>9.99</v>
      </c>
      <c r="E2189">
        <f t="shared" si="270"/>
        <v>2024</v>
      </c>
      <c r="F2189">
        <f t="shared" si="271"/>
        <v>30</v>
      </c>
      <c r="G2189">
        <f t="shared" si="272"/>
        <v>10</v>
      </c>
      <c r="H2189" s="4" t="str">
        <f t="shared" si="273"/>
        <v>product 1</v>
      </c>
      <c r="I2189" s="5">
        <v>12</v>
      </c>
      <c r="J2189" s="5">
        <v>119.88</v>
      </c>
    </row>
    <row r="2190" spans="1:10" ht="13.2" x14ac:dyDescent="0.25">
      <c r="A2190" s="3">
        <v>45595</v>
      </c>
      <c r="B2190" s="4" t="s">
        <v>12</v>
      </c>
      <c r="C2190" s="3" t="str">
        <f t="shared" si="269"/>
        <v>net sales</v>
      </c>
      <c r="D2190" s="49">
        <v>24.99</v>
      </c>
      <c r="E2190">
        <f t="shared" si="270"/>
        <v>2024</v>
      </c>
      <c r="F2190">
        <f t="shared" si="271"/>
        <v>30</v>
      </c>
      <c r="G2190">
        <f t="shared" si="272"/>
        <v>10</v>
      </c>
      <c r="H2190" s="4" t="str">
        <f t="shared" si="273"/>
        <v>product 2</v>
      </c>
      <c r="I2190" s="5">
        <v>4</v>
      </c>
      <c r="J2190" s="5">
        <v>99.96</v>
      </c>
    </row>
    <row r="2191" spans="1:10" ht="13.2" x14ac:dyDescent="0.25">
      <c r="A2191" s="3">
        <v>45595</v>
      </c>
      <c r="B2191" s="4" t="s">
        <v>13</v>
      </c>
      <c r="C2191" s="3" t="str">
        <f t="shared" si="269"/>
        <v>net sales</v>
      </c>
      <c r="D2191" s="49">
        <v>12.49</v>
      </c>
      <c r="E2191">
        <f t="shared" si="270"/>
        <v>2024</v>
      </c>
      <c r="F2191">
        <f t="shared" si="271"/>
        <v>30</v>
      </c>
      <c r="G2191">
        <f t="shared" si="272"/>
        <v>10</v>
      </c>
      <c r="H2191" s="4" t="str">
        <f t="shared" si="273"/>
        <v>product 3</v>
      </c>
      <c r="I2191" s="5">
        <v>3</v>
      </c>
      <c r="J2191" s="5">
        <v>37.47</v>
      </c>
    </row>
    <row r="2192" spans="1:10" ht="13.2" x14ac:dyDescent="0.25">
      <c r="A2192" s="3">
        <v>45596</v>
      </c>
      <c r="B2192" s="4" t="s">
        <v>7</v>
      </c>
      <c r="C2192" s="3" t="str">
        <f t="shared" si="269"/>
        <v>cogs</v>
      </c>
      <c r="D2192" s="49">
        <v>5.99</v>
      </c>
      <c r="E2192">
        <f t="shared" si="270"/>
        <v>2024</v>
      </c>
      <c r="F2192">
        <f t="shared" si="271"/>
        <v>31</v>
      </c>
      <c r="G2192">
        <f t="shared" si="272"/>
        <v>10</v>
      </c>
      <c r="H2192" s="4" t="str">
        <f t="shared" si="273"/>
        <v>product 1</v>
      </c>
      <c r="I2192" s="5">
        <v>44</v>
      </c>
      <c r="J2192" s="5">
        <v>263.56</v>
      </c>
    </row>
    <row r="2193" spans="1:10" ht="13.2" x14ac:dyDescent="0.25">
      <c r="A2193" s="3">
        <v>45596</v>
      </c>
      <c r="B2193" s="4" t="s">
        <v>8</v>
      </c>
      <c r="C2193" s="3" t="str">
        <f t="shared" si="269"/>
        <v>cogs</v>
      </c>
      <c r="D2193" s="49">
        <v>16.989999999999998</v>
      </c>
      <c r="E2193">
        <f t="shared" si="270"/>
        <v>2024</v>
      </c>
      <c r="F2193">
        <f t="shared" si="271"/>
        <v>31</v>
      </c>
      <c r="G2193">
        <f t="shared" si="272"/>
        <v>10</v>
      </c>
      <c r="H2193" s="4" t="str">
        <f t="shared" si="273"/>
        <v>product 2</v>
      </c>
      <c r="I2193" s="5">
        <v>9</v>
      </c>
      <c r="J2193" s="5">
        <v>152.91</v>
      </c>
    </row>
    <row r="2194" spans="1:10" ht="13.2" x14ac:dyDescent="0.25">
      <c r="A2194" s="3">
        <v>45596</v>
      </c>
      <c r="B2194" s="4" t="s">
        <v>9</v>
      </c>
      <c r="C2194" s="3" t="str">
        <f t="shared" si="269"/>
        <v>cogs</v>
      </c>
      <c r="D2194" s="49">
        <v>8.49</v>
      </c>
      <c r="E2194">
        <f t="shared" si="270"/>
        <v>2024</v>
      </c>
      <c r="F2194">
        <f t="shared" si="271"/>
        <v>31</v>
      </c>
      <c r="G2194">
        <f t="shared" si="272"/>
        <v>10</v>
      </c>
      <c r="H2194" s="4" t="str">
        <f t="shared" si="273"/>
        <v>product 3</v>
      </c>
      <c r="I2194" s="5">
        <v>246</v>
      </c>
      <c r="J2194" s="5">
        <v>2088.54</v>
      </c>
    </row>
    <row r="2195" spans="1:10" ht="13.2" x14ac:dyDescent="0.25">
      <c r="A2195" s="3">
        <v>45596</v>
      </c>
      <c r="B2195" s="4" t="s">
        <v>10</v>
      </c>
      <c r="C2195" s="3" t="str">
        <f t="shared" si="269"/>
        <v>marketing</v>
      </c>
      <c r="D2195" s="50" t="s">
        <v>6</v>
      </c>
      <c r="E2195">
        <f t="shared" si="270"/>
        <v>2024</v>
      </c>
      <c r="F2195">
        <f t="shared" si="271"/>
        <v>31</v>
      </c>
      <c r="G2195">
        <f t="shared" si="272"/>
        <v>10</v>
      </c>
      <c r="H2195" s="4" t="str">
        <f t="shared" si="273"/>
        <v>N/A</v>
      </c>
      <c r="I2195" s="4" t="s">
        <v>6</v>
      </c>
      <c r="J2195" s="5">
        <v>100.08</v>
      </c>
    </row>
    <row r="2196" spans="1:10" ht="13.2" x14ac:dyDescent="0.25">
      <c r="A2196" s="3">
        <v>45596</v>
      </c>
      <c r="B2196" s="4" t="s">
        <v>11</v>
      </c>
      <c r="C2196" s="3" t="str">
        <f t="shared" si="269"/>
        <v>net sales</v>
      </c>
      <c r="D2196" s="49">
        <v>9.99</v>
      </c>
      <c r="E2196">
        <f t="shared" si="270"/>
        <v>2024</v>
      </c>
      <c r="F2196">
        <f t="shared" si="271"/>
        <v>31</v>
      </c>
      <c r="G2196">
        <f t="shared" si="272"/>
        <v>10</v>
      </c>
      <c r="H2196" s="4" t="str">
        <f t="shared" si="273"/>
        <v>product 1</v>
      </c>
      <c r="I2196" s="5">
        <v>44</v>
      </c>
      <c r="J2196" s="5">
        <v>439.56</v>
      </c>
    </row>
    <row r="2197" spans="1:10" ht="13.2" x14ac:dyDescent="0.25">
      <c r="A2197" s="3">
        <v>45596</v>
      </c>
      <c r="B2197" s="4" t="s">
        <v>12</v>
      </c>
      <c r="C2197" s="3" t="str">
        <f t="shared" si="269"/>
        <v>net sales</v>
      </c>
      <c r="D2197" s="49">
        <v>24.99</v>
      </c>
      <c r="E2197">
        <f t="shared" si="270"/>
        <v>2024</v>
      </c>
      <c r="F2197">
        <f t="shared" si="271"/>
        <v>31</v>
      </c>
      <c r="G2197">
        <f t="shared" si="272"/>
        <v>10</v>
      </c>
      <c r="H2197" s="4" t="str">
        <f t="shared" si="273"/>
        <v>product 2</v>
      </c>
      <c r="I2197" s="5">
        <v>9</v>
      </c>
      <c r="J2197" s="5">
        <v>224.91</v>
      </c>
    </row>
    <row r="2198" spans="1:10" ht="13.2" x14ac:dyDescent="0.25">
      <c r="A2198" s="3">
        <v>45596</v>
      </c>
      <c r="B2198" s="4" t="s">
        <v>13</v>
      </c>
      <c r="C2198" s="3" t="str">
        <f t="shared" si="269"/>
        <v>net sales</v>
      </c>
      <c r="D2198" s="49">
        <v>12.49</v>
      </c>
      <c r="E2198">
        <f t="shared" si="270"/>
        <v>2024</v>
      </c>
      <c r="F2198">
        <f t="shared" si="271"/>
        <v>31</v>
      </c>
      <c r="G2198">
        <f t="shared" si="272"/>
        <v>10</v>
      </c>
      <c r="H2198" s="4" t="str">
        <f t="shared" si="273"/>
        <v>product 3</v>
      </c>
      <c r="I2198" s="5">
        <v>246</v>
      </c>
      <c r="J2198" s="5">
        <v>3072.54</v>
      </c>
    </row>
    <row r="2199" spans="1:10" ht="13.2" x14ac:dyDescent="0.25">
      <c r="A2199" s="3">
        <v>45597</v>
      </c>
      <c r="B2199" s="4" t="s">
        <v>5</v>
      </c>
      <c r="C2199" s="3" t="str">
        <f t="shared" si="269"/>
        <v>amortization</v>
      </c>
      <c r="D2199" s="50" t="s">
        <v>6</v>
      </c>
      <c r="E2199">
        <f t="shared" si="270"/>
        <v>2024</v>
      </c>
      <c r="F2199">
        <f t="shared" si="271"/>
        <v>1</v>
      </c>
      <c r="G2199">
        <f t="shared" si="272"/>
        <v>11</v>
      </c>
      <c r="H2199" s="4" t="str">
        <f t="shared" si="273"/>
        <v>N/A</v>
      </c>
      <c r="I2199" s="4" t="s">
        <v>6</v>
      </c>
      <c r="J2199" s="5">
        <v>50</v>
      </c>
    </row>
    <row r="2200" spans="1:10" ht="13.2" x14ac:dyDescent="0.25">
      <c r="A2200" s="3">
        <v>45597</v>
      </c>
      <c r="B2200" s="4" t="s">
        <v>7</v>
      </c>
      <c r="C2200" s="3" t="str">
        <f t="shared" si="269"/>
        <v>cogs</v>
      </c>
      <c r="D2200" s="49">
        <v>5.99</v>
      </c>
      <c r="E2200">
        <f t="shared" si="270"/>
        <v>2024</v>
      </c>
      <c r="F2200">
        <f t="shared" si="271"/>
        <v>1</v>
      </c>
      <c r="G2200">
        <f t="shared" si="272"/>
        <v>11</v>
      </c>
      <c r="H2200" s="4" t="str">
        <f t="shared" si="273"/>
        <v>product 1</v>
      </c>
      <c r="I2200" s="5">
        <v>11</v>
      </c>
      <c r="J2200" s="5">
        <v>65.89</v>
      </c>
    </row>
    <row r="2201" spans="1:10" ht="13.2" x14ac:dyDescent="0.25">
      <c r="A2201" s="3">
        <v>45597</v>
      </c>
      <c r="B2201" s="4" t="s">
        <v>8</v>
      </c>
      <c r="C2201" s="3" t="str">
        <f t="shared" si="269"/>
        <v>cogs</v>
      </c>
      <c r="D2201" s="49">
        <v>16.989999999999998</v>
      </c>
      <c r="E2201">
        <f t="shared" si="270"/>
        <v>2024</v>
      </c>
      <c r="F2201">
        <f t="shared" si="271"/>
        <v>1</v>
      </c>
      <c r="G2201">
        <f t="shared" si="272"/>
        <v>11</v>
      </c>
      <c r="H2201" s="4" t="str">
        <f t="shared" si="273"/>
        <v>product 2</v>
      </c>
      <c r="I2201" s="5">
        <v>3</v>
      </c>
      <c r="J2201" s="5">
        <v>50.97</v>
      </c>
    </row>
    <row r="2202" spans="1:10" ht="13.2" x14ac:dyDescent="0.25">
      <c r="A2202" s="3">
        <v>45597</v>
      </c>
      <c r="B2202" s="4" t="s">
        <v>9</v>
      </c>
      <c r="C2202" s="3" t="str">
        <f t="shared" si="269"/>
        <v>cogs</v>
      </c>
      <c r="D2202" s="49">
        <v>8.49</v>
      </c>
      <c r="E2202">
        <f t="shared" si="270"/>
        <v>2024</v>
      </c>
      <c r="F2202">
        <f t="shared" si="271"/>
        <v>1</v>
      </c>
      <c r="G2202">
        <f t="shared" si="272"/>
        <v>11</v>
      </c>
      <c r="H2202" s="4" t="str">
        <f t="shared" si="273"/>
        <v>product 3</v>
      </c>
      <c r="I2202" s="5">
        <v>58</v>
      </c>
      <c r="J2202" s="5">
        <v>492.42</v>
      </c>
    </row>
    <row r="2203" spans="1:10" ht="13.2" x14ac:dyDescent="0.25">
      <c r="A2203" s="3">
        <v>45597</v>
      </c>
      <c r="B2203" s="4" t="s">
        <v>10</v>
      </c>
      <c r="C2203" s="3" t="str">
        <f t="shared" si="269"/>
        <v>marketing</v>
      </c>
      <c r="D2203" s="50" t="s">
        <v>6</v>
      </c>
      <c r="E2203">
        <f t="shared" si="270"/>
        <v>2024</v>
      </c>
      <c r="F2203">
        <f t="shared" si="271"/>
        <v>1</v>
      </c>
      <c r="G2203">
        <f t="shared" si="272"/>
        <v>11</v>
      </c>
      <c r="H2203" s="4" t="str">
        <f t="shared" si="273"/>
        <v>N/A</v>
      </c>
      <c r="I2203" s="4" t="s">
        <v>6</v>
      </c>
      <c r="J2203" s="5">
        <v>99.97</v>
      </c>
    </row>
    <row r="2204" spans="1:10" ht="13.2" x14ac:dyDescent="0.25">
      <c r="A2204" s="3">
        <v>45597</v>
      </c>
      <c r="B2204" s="4" t="s">
        <v>11</v>
      </c>
      <c r="C2204" s="3" t="str">
        <f t="shared" si="269"/>
        <v>net sales</v>
      </c>
      <c r="D2204" s="49">
        <v>9.99</v>
      </c>
      <c r="E2204">
        <f t="shared" si="270"/>
        <v>2024</v>
      </c>
      <c r="F2204">
        <f t="shared" si="271"/>
        <v>1</v>
      </c>
      <c r="G2204">
        <f t="shared" si="272"/>
        <v>11</v>
      </c>
      <c r="H2204" s="4" t="str">
        <f t="shared" si="273"/>
        <v>product 1</v>
      </c>
      <c r="I2204" s="5">
        <v>11</v>
      </c>
      <c r="J2204" s="5">
        <v>109.89</v>
      </c>
    </row>
    <row r="2205" spans="1:10" ht="13.2" x14ac:dyDescent="0.25">
      <c r="A2205" s="3">
        <v>45597</v>
      </c>
      <c r="B2205" s="4" t="s">
        <v>12</v>
      </c>
      <c r="C2205" s="3" t="str">
        <f t="shared" si="269"/>
        <v>net sales</v>
      </c>
      <c r="D2205" s="49">
        <v>24.99</v>
      </c>
      <c r="E2205">
        <f t="shared" si="270"/>
        <v>2024</v>
      </c>
      <c r="F2205">
        <f t="shared" si="271"/>
        <v>1</v>
      </c>
      <c r="G2205">
        <f t="shared" si="272"/>
        <v>11</v>
      </c>
      <c r="H2205" s="4" t="str">
        <f t="shared" si="273"/>
        <v>product 2</v>
      </c>
      <c r="I2205" s="5">
        <v>3</v>
      </c>
      <c r="J2205" s="5">
        <v>74.97</v>
      </c>
    </row>
    <row r="2206" spans="1:10" ht="13.2" x14ac:dyDescent="0.25">
      <c r="A2206" s="3">
        <v>45597</v>
      </c>
      <c r="B2206" s="4" t="s">
        <v>13</v>
      </c>
      <c r="C2206" s="3" t="str">
        <f t="shared" si="269"/>
        <v>net sales</v>
      </c>
      <c r="D2206" s="49">
        <v>12.49</v>
      </c>
      <c r="E2206">
        <f t="shared" si="270"/>
        <v>2024</v>
      </c>
      <c r="F2206">
        <f t="shared" si="271"/>
        <v>1</v>
      </c>
      <c r="G2206">
        <f t="shared" si="272"/>
        <v>11</v>
      </c>
      <c r="H2206" s="4" t="str">
        <f t="shared" si="273"/>
        <v>product 3</v>
      </c>
      <c r="I2206" s="5">
        <v>58</v>
      </c>
      <c r="J2206" s="5">
        <v>724.42</v>
      </c>
    </row>
    <row r="2207" spans="1:10" ht="13.2" x14ac:dyDescent="0.25">
      <c r="A2207" s="3">
        <v>45597</v>
      </c>
      <c r="B2207" s="4" t="s">
        <v>14</v>
      </c>
      <c r="C2207" s="3" t="str">
        <f t="shared" si="269"/>
        <v>overhead</v>
      </c>
      <c r="D2207" s="50" t="s">
        <v>6</v>
      </c>
      <c r="E2207">
        <f t="shared" si="270"/>
        <v>2024</v>
      </c>
      <c r="F2207">
        <f t="shared" si="271"/>
        <v>1</v>
      </c>
      <c r="G2207">
        <f t="shared" si="272"/>
        <v>11</v>
      </c>
      <c r="H2207" s="4" t="str">
        <f t="shared" si="273"/>
        <v>N/A</v>
      </c>
      <c r="I2207" s="4" t="s">
        <v>6</v>
      </c>
      <c r="J2207" s="5">
        <v>2000</v>
      </c>
    </row>
    <row r="2208" spans="1:10" ht="13.2" x14ac:dyDescent="0.25">
      <c r="A2208" s="3">
        <v>45598</v>
      </c>
      <c r="B2208" s="4" t="s">
        <v>7</v>
      </c>
      <c r="C2208" s="3" t="str">
        <f t="shared" si="269"/>
        <v>cogs</v>
      </c>
      <c r="D2208" s="49">
        <v>5.99</v>
      </c>
      <c r="E2208">
        <f t="shared" si="270"/>
        <v>2024</v>
      </c>
      <c r="F2208">
        <f t="shared" si="271"/>
        <v>2</v>
      </c>
      <c r="G2208">
        <f t="shared" si="272"/>
        <v>11</v>
      </c>
      <c r="H2208" s="4" t="str">
        <f t="shared" si="273"/>
        <v>product 1</v>
      </c>
      <c r="I2208" s="5">
        <v>40</v>
      </c>
      <c r="J2208" s="5">
        <v>239.60000000000002</v>
      </c>
    </row>
    <row r="2209" spans="1:10" ht="13.2" x14ac:dyDescent="0.25">
      <c r="A2209" s="3">
        <v>45598</v>
      </c>
      <c r="B2209" s="4" t="s">
        <v>8</v>
      </c>
      <c r="C2209" s="3" t="str">
        <f t="shared" si="269"/>
        <v>cogs</v>
      </c>
      <c r="D2209" s="49">
        <v>16.989999999999998</v>
      </c>
      <c r="E2209">
        <f t="shared" si="270"/>
        <v>2024</v>
      </c>
      <c r="F2209">
        <f t="shared" si="271"/>
        <v>2</v>
      </c>
      <c r="G2209">
        <f t="shared" si="272"/>
        <v>11</v>
      </c>
      <c r="H2209" s="4" t="str">
        <f t="shared" si="273"/>
        <v>product 2</v>
      </c>
      <c r="I2209" s="5">
        <v>5</v>
      </c>
      <c r="J2209" s="5">
        <v>84.949999999999989</v>
      </c>
    </row>
    <row r="2210" spans="1:10" ht="13.2" x14ac:dyDescent="0.25">
      <c r="A2210" s="3">
        <v>45598</v>
      </c>
      <c r="B2210" s="4" t="s">
        <v>9</v>
      </c>
      <c r="C2210" s="3" t="str">
        <f t="shared" si="269"/>
        <v>cogs</v>
      </c>
      <c r="D2210" s="49">
        <v>8.49</v>
      </c>
      <c r="E2210">
        <f t="shared" si="270"/>
        <v>2024</v>
      </c>
      <c r="F2210">
        <f t="shared" si="271"/>
        <v>2</v>
      </c>
      <c r="G2210">
        <f t="shared" si="272"/>
        <v>11</v>
      </c>
      <c r="H2210" s="4" t="str">
        <f t="shared" si="273"/>
        <v>product 3</v>
      </c>
      <c r="I2210" s="5">
        <v>77</v>
      </c>
      <c r="J2210" s="5">
        <v>653.73</v>
      </c>
    </row>
    <row r="2211" spans="1:10" ht="13.2" x14ac:dyDescent="0.25">
      <c r="A2211" s="3">
        <v>45598</v>
      </c>
      <c r="B2211" s="4" t="s">
        <v>10</v>
      </c>
      <c r="C2211" s="3" t="str">
        <f t="shared" si="269"/>
        <v>marketing</v>
      </c>
      <c r="D2211" s="50" t="s">
        <v>6</v>
      </c>
      <c r="E2211">
        <f t="shared" si="270"/>
        <v>2024</v>
      </c>
      <c r="F2211">
        <f t="shared" si="271"/>
        <v>2</v>
      </c>
      <c r="G2211">
        <f t="shared" si="272"/>
        <v>11</v>
      </c>
      <c r="H2211" s="4" t="str">
        <f t="shared" si="273"/>
        <v>N/A</v>
      </c>
      <c r="I2211" s="4" t="s">
        <v>6</v>
      </c>
      <c r="J2211" s="5">
        <v>100.03</v>
      </c>
    </row>
    <row r="2212" spans="1:10" ht="13.2" x14ac:dyDescent="0.25">
      <c r="A2212" s="3">
        <v>45598</v>
      </c>
      <c r="B2212" s="4" t="s">
        <v>11</v>
      </c>
      <c r="C2212" s="3" t="str">
        <f t="shared" si="269"/>
        <v>net sales</v>
      </c>
      <c r="D2212" s="49">
        <v>9.99</v>
      </c>
      <c r="E2212">
        <f t="shared" si="270"/>
        <v>2024</v>
      </c>
      <c r="F2212">
        <f t="shared" si="271"/>
        <v>2</v>
      </c>
      <c r="G2212">
        <f t="shared" si="272"/>
        <v>11</v>
      </c>
      <c r="H2212" s="4" t="str">
        <f t="shared" si="273"/>
        <v>product 1</v>
      </c>
      <c r="I2212" s="5">
        <v>40</v>
      </c>
      <c r="J2212" s="5">
        <v>399.6</v>
      </c>
    </row>
    <row r="2213" spans="1:10" ht="13.2" x14ac:dyDescent="0.25">
      <c r="A2213" s="3">
        <v>45598</v>
      </c>
      <c r="B2213" s="4" t="s">
        <v>12</v>
      </c>
      <c r="C2213" s="3" t="str">
        <f t="shared" si="269"/>
        <v>net sales</v>
      </c>
      <c r="D2213" s="49">
        <v>24.99</v>
      </c>
      <c r="E2213">
        <f t="shared" si="270"/>
        <v>2024</v>
      </c>
      <c r="F2213">
        <f t="shared" si="271"/>
        <v>2</v>
      </c>
      <c r="G2213">
        <f t="shared" si="272"/>
        <v>11</v>
      </c>
      <c r="H2213" s="4" t="str">
        <f t="shared" si="273"/>
        <v>product 2</v>
      </c>
      <c r="I2213" s="5">
        <v>5</v>
      </c>
      <c r="J2213" s="5">
        <v>124.94999999999999</v>
      </c>
    </row>
    <row r="2214" spans="1:10" ht="13.2" x14ac:dyDescent="0.25">
      <c r="A2214" s="3">
        <v>45598</v>
      </c>
      <c r="B2214" s="4" t="s">
        <v>13</v>
      </c>
      <c r="C2214" s="3" t="str">
        <f t="shared" si="269"/>
        <v>net sales</v>
      </c>
      <c r="D2214" s="49">
        <v>12.49</v>
      </c>
      <c r="E2214">
        <f t="shared" si="270"/>
        <v>2024</v>
      </c>
      <c r="F2214">
        <f t="shared" si="271"/>
        <v>2</v>
      </c>
      <c r="G2214">
        <f t="shared" si="272"/>
        <v>11</v>
      </c>
      <c r="H2214" s="4" t="str">
        <f t="shared" si="273"/>
        <v>product 3</v>
      </c>
      <c r="I2214" s="5">
        <v>77</v>
      </c>
      <c r="J2214" s="5">
        <v>961.73</v>
      </c>
    </row>
    <row r="2215" spans="1:10" ht="13.2" x14ac:dyDescent="0.25">
      <c r="A2215" s="3">
        <v>45599</v>
      </c>
      <c r="B2215" s="4" t="s">
        <v>7</v>
      </c>
      <c r="C2215" s="3" t="str">
        <f t="shared" si="269"/>
        <v>cogs</v>
      </c>
      <c r="D2215" s="49">
        <v>5.99</v>
      </c>
      <c r="E2215">
        <f t="shared" si="270"/>
        <v>2024</v>
      </c>
      <c r="F2215">
        <f t="shared" si="271"/>
        <v>3</v>
      </c>
      <c r="G2215">
        <f t="shared" si="272"/>
        <v>11</v>
      </c>
      <c r="H2215" s="4" t="str">
        <f t="shared" si="273"/>
        <v>product 1</v>
      </c>
      <c r="I2215" s="5">
        <v>7</v>
      </c>
      <c r="J2215" s="5">
        <v>41.93</v>
      </c>
    </row>
    <row r="2216" spans="1:10" ht="13.2" x14ac:dyDescent="0.25">
      <c r="A2216" s="3">
        <v>45599</v>
      </c>
      <c r="B2216" s="4" t="s">
        <v>8</v>
      </c>
      <c r="C2216" s="3" t="str">
        <f t="shared" si="269"/>
        <v>cogs</v>
      </c>
      <c r="D2216" s="49">
        <v>16.989999999999998</v>
      </c>
      <c r="E2216">
        <f t="shared" si="270"/>
        <v>2024</v>
      </c>
      <c r="F2216">
        <f t="shared" si="271"/>
        <v>3</v>
      </c>
      <c r="G2216">
        <f t="shared" si="272"/>
        <v>11</v>
      </c>
      <c r="H2216" s="4" t="str">
        <f t="shared" si="273"/>
        <v>product 2</v>
      </c>
      <c r="I2216" s="5">
        <v>1</v>
      </c>
      <c r="J2216" s="5">
        <v>16.989999999999998</v>
      </c>
    </row>
    <row r="2217" spans="1:10" ht="13.2" x14ac:dyDescent="0.25">
      <c r="A2217" s="3">
        <v>45599</v>
      </c>
      <c r="B2217" s="4" t="s">
        <v>9</v>
      </c>
      <c r="C2217" s="3" t="str">
        <f t="shared" si="269"/>
        <v>cogs</v>
      </c>
      <c r="D2217" s="49">
        <v>8.49</v>
      </c>
      <c r="E2217">
        <f t="shared" si="270"/>
        <v>2024</v>
      </c>
      <c r="F2217">
        <f t="shared" si="271"/>
        <v>3</v>
      </c>
      <c r="G2217">
        <f t="shared" si="272"/>
        <v>11</v>
      </c>
      <c r="H2217" s="4" t="str">
        <f t="shared" si="273"/>
        <v>product 3</v>
      </c>
      <c r="I2217" s="5">
        <v>75</v>
      </c>
      <c r="J2217" s="5">
        <v>636.75</v>
      </c>
    </row>
    <row r="2218" spans="1:10" ht="13.2" x14ac:dyDescent="0.25">
      <c r="A2218" s="3">
        <v>45599</v>
      </c>
      <c r="B2218" s="4" t="s">
        <v>10</v>
      </c>
      <c r="C2218" s="3" t="str">
        <f t="shared" si="269"/>
        <v>marketing</v>
      </c>
      <c r="D2218" s="50" t="s">
        <v>6</v>
      </c>
      <c r="E2218">
        <f t="shared" si="270"/>
        <v>2024</v>
      </c>
      <c r="F2218">
        <f t="shared" si="271"/>
        <v>3</v>
      </c>
      <c r="G2218">
        <f t="shared" si="272"/>
        <v>11</v>
      </c>
      <c r="H2218" s="4" t="str">
        <f t="shared" si="273"/>
        <v>N/A</v>
      </c>
      <c r="I2218" s="4" t="s">
        <v>6</v>
      </c>
      <c r="J2218" s="5">
        <v>99.94</v>
      </c>
    </row>
    <row r="2219" spans="1:10" ht="13.2" x14ac:dyDescent="0.25">
      <c r="A2219" s="3">
        <v>45599</v>
      </c>
      <c r="B2219" s="4" t="s">
        <v>11</v>
      </c>
      <c r="C2219" s="3" t="str">
        <f t="shared" si="269"/>
        <v>net sales</v>
      </c>
      <c r="D2219" s="49">
        <v>9.99</v>
      </c>
      <c r="E2219">
        <f t="shared" si="270"/>
        <v>2024</v>
      </c>
      <c r="F2219">
        <f t="shared" si="271"/>
        <v>3</v>
      </c>
      <c r="G2219">
        <f t="shared" si="272"/>
        <v>11</v>
      </c>
      <c r="H2219" s="4" t="str">
        <f t="shared" si="273"/>
        <v>product 1</v>
      </c>
      <c r="I2219" s="5">
        <v>7</v>
      </c>
      <c r="J2219" s="5">
        <v>69.930000000000007</v>
      </c>
    </row>
    <row r="2220" spans="1:10" ht="13.2" x14ac:dyDescent="0.25">
      <c r="A2220" s="3">
        <v>45599</v>
      </c>
      <c r="B2220" s="4" t="s">
        <v>12</v>
      </c>
      <c r="C2220" s="3" t="str">
        <f t="shared" si="269"/>
        <v>net sales</v>
      </c>
      <c r="D2220" s="49">
        <v>24.99</v>
      </c>
      <c r="E2220">
        <f t="shared" si="270"/>
        <v>2024</v>
      </c>
      <c r="F2220">
        <f t="shared" si="271"/>
        <v>3</v>
      </c>
      <c r="G2220">
        <f t="shared" si="272"/>
        <v>11</v>
      </c>
      <c r="H2220" s="4" t="str">
        <f t="shared" si="273"/>
        <v>product 2</v>
      </c>
      <c r="I2220" s="5">
        <v>1</v>
      </c>
      <c r="J2220" s="5">
        <v>24.99</v>
      </c>
    </row>
    <row r="2221" spans="1:10" ht="13.2" x14ac:dyDescent="0.25">
      <c r="A2221" s="3">
        <v>45599</v>
      </c>
      <c r="B2221" s="4" t="s">
        <v>13</v>
      </c>
      <c r="C2221" s="3" t="str">
        <f t="shared" si="269"/>
        <v>net sales</v>
      </c>
      <c r="D2221" s="49">
        <v>12.49</v>
      </c>
      <c r="E2221">
        <f t="shared" si="270"/>
        <v>2024</v>
      </c>
      <c r="F2221">
        <f t="shared" si="271"/>
        <v>3</v>
      </c>
      <c r="G2221">
        <f t="shared" si="272"/>
        <v>11</v>
      </c>
      <c r="H2221" s="4" t="str">
        <f t="shared" si="273"/>
        <v>product 3</v>
      </c>
      <c r="I2221" s="5">
        <v>75</v>
      </c>
      <c r="J2221" s="5">
        <v>936.75</v>
      </c>
    </row>
    <row r="2222" spans="1:10" ht="13.2" x14ac:dyDescent="0.25">
      <c r="A2222" s="3">
        <v>45600</v>
      </c>
      <c r="B2222" s="4" t="s">
        <v>7</v>
      </c>
      <c r="C2222" s="3" t="str">
        <f t="shared" si="269"/>
        <v>cogs</v>
      </c>
      <c r="D2222" s="49">
        <v>5.99</v>
      </c>
      <c r="E2222">
        <f t="shared" si="270"/>
        <v>2024</v>
      </c>
      <c r="F2222">
        <f t="shared" si="271"/>
        <v>4</v>
      </c>
      <c r="G2222">
        <f t="shared" si="272"/>
        <v>11</v>
      </c>
      <c r="H2222" s="4" t="str">
        <f t="shared" si="273"/>
        <v>product 1</v>
      </c>
      <c r="I2222" s="5">
        <v>20</v>
      </c>
      <c r="J2222" s="5">
        <v>119.80000000000001</v>
      </c>
    </row>
    <row r="2223" spans="1:10" ht="13.2" x14ac:dyDescent="0.25">
      <c r="A2223" s="3">
        <v>45600</v>
      </c>
      <c r="B2223" s="4" t="s">
        <v>8</v>
      </c>
      <c r="C2223" s="3" t="str">
        <f t="shared" si="269"/>
        <v>cogs</v>
      </c>
      <c r="D2223" s="49">
        <v>16.989999999999998</v>
      </c>
      <c r="E2223">
        <f t="shared" si="270"/>
        <v>2024</v>
      </c>
      <c r="F2223">
        <f t="shared" si="271"/>
        <v>4</v>
      </c>
      <c r="G2223">
        <f t="shared" si="272"/>
        <v>11</v>
      </c>
      <c r="H2223" s="4" t="str">
        <f t="shared" si="273"/>
        <v>product 2</v>
      </c>
      <c r="I2223" s="5">
        <v>7</v>
      </c>
      <c r="J2223" s="5">
        <v>118.92999999999999</v>
      </c>
    </row>
    <row r="2224" spans="1:10" ht="13.2" x14ac:dyDescent="0.25">
      <c r="A2224" s="3">
        <v>45600</v>
      </c>
      <c r="B2224" s="4" t="s">
        <v>9</v>
      </c>
      <c r="C2224" s="3" t="str">
        <f t="shared" si="269"/>
        <v>cogs</v>
      </c>
      <c r="D2224" s="49">
        <v>8.49</v>
      </c>
      <c r="E2224">
        <f t="shared" si="270"/>
        <v>2024</v>
      </c>
      <c r="F2224">
        <f t="shared" si="271"/>
        <v>4</v>
      </c>
      <c r="G2224">
        <f t="shared" si="272"/>
        <v>11</v>
      </c>
      <c r="H2224" s="4" t="str">
        <f t="shared" si="273"/>
        <v>product 3</v>
      </c>
      <c r="I2224" s="5">
        <v>181</v>
      </c>
      <c r="J2224" s="5">
        <v>1536.69</v>
      </c>
    </row>
    <row r="2225" spans="1:10" ht="13.2" x14ac:dyDescent="0.25">
      <c r="A2225" s="3">
        <v>45600</v>
      </c>
      <c r="B2225" s="4" t="s">
        <v>10</v>
      </c>
      <c r="C2225" s="3" t="str">
        <f t="shared" si="269"/>
        <v>marketing</v>
      </c>
      <c r="D2225" s="50" t="s">
        <v>6</v>
      </c>
      <c r="E2225">
        <f t="shared" si="270"/>
        <v>2024</v>
      </c>
      <c r="F2225">
        <f t="shared" si="271"/>
        <v>4</v>
      </c>
      <c r="G2225">
        <f t="shared" si="272"/>
        <v>11</v>
      </c>
      <c r="H2225" s="4" t="str">
        <f t="shared" si="273"/>
        <v>N/A</v>
      </c>
      <c r="I2225" s="4" t="s">
        <v>6</v>
      </c>
      <c r="J2225" s="5">
        <v>99.92</v>
      </c>
    </row>
    <row r="2226" spans="1:10" ht="13.2" x14ac:dyDescent="0.25">
      <c r="A2226" s="3">
        <v>45600</v>
      </c>
      <c r="B2226" s="4" t="s">
        <v>11</v>
      </c>
      <c r="C2226" s="3" t="str">
        <f t="shared" si="269"/>
        <v>net sales</v>
      </c>
      <c r="D2226" s="49">
        <v>9.99</v>
      </c>
      <c r="E2226">
        <f t="shared" si="270"/>
        <v>2024</v>
      </c>
      <c r="F2226">
        <f t="shared" si="271"/>
        <v>4</v>
      </c>
      <c r="G2226">
        <f t="shared" si="272"/>
        <v>11</v>
      </c>
      <c r="H2226" s="4" t="str">
        <f t="shared" si="273"/>
        <v>product 1</v>
      </c>
      <c r="I2226" s="5">
        <v>20</v>
      </c>
      <c r="J2226" s="5">
        <v>199.8</v>
      </c>
    </row>
    <row r="2227" spans="1:10" ht="13.2" x14ac:dyDescent="0.25">
      <c r="A2227" s="3">
        <v>45600</v>
      </c>
      <c r="B2227" s="4" t="s">
        <v>12</v>
      </c>
      <c r="C2227" s="3" t="str">
        <f t="shared" si="269"/>
        <v>net sales</v>
      </c>
      <c r="D2227" s="49">
        <v>24.99</v>
      </c>
      <c r="E2227">
        <f t="shared" si="270"/>
        <v>2024</v>
      </c>
      <c r="F2227">
        <f t="shared" si="271"/>
        <v>4</v>
      </c>
      <c r="G2227">
        <f t="shared" si="272"/>
        <v>11</v>
      </c>
      <c r="H2227" s="4" t="str">
        <f t="shared" si="273"/>
        <v>product 2</v>
      </c>
      <c r="I2227" s="5">
        <v>7</v>
      </c>
      <c r="J2227" s="5">
        <v>174.92999999999998</v>
      </c>
    </row>
    <row r="2228" spans="1:10" ht="13.2" x14ac:dyDescent="0.25">
      <c r="A2228" s="3">
        <v>45600</v>
      </c>
      <c r="B2228" s="4" t="s">
        <v>13</v>
      </c>
      <c r="C2228" s="3" t="str">
        <f t="shared" si="269"/>
        <v>net sales</v>
      </c>
      <c r="D2228" s="49">
        <v>12.49</v>
      </c>
      <c r="E2228">
        <f t="shared" si="270"/>
        <v>2024</v>
      </c>
      <c r="F2228">
        <f t="shared" si="271"/>
        <v>4</v>
      </c>
      <c r="G2228">
        <f t="shared" si="272"/>
        <v>11</v>
      </c>
      <c r="H2228" s="4" t="str">
        <f t="shared" si="273"/>
        <v>product 3</v>
      </c>
      <c r="I2228" s="5">
        <v>181</v>
      </c>
      <c r="J2228" s="5">
        <v>2260.69</v>
      </c>
    </row>
    <row r="2229" spans="1:10" ht="13.2" x14ac:dyDescent="0.25">
      <c r="A2229" s="3">
        <v>45601</v>
      </c>
      <c r="B2229" s="4" t="s">
        <v>7</v>
      </c>
      <c r="C2229" s="3" t="str">
        <f t="shared" si="269"/>
        <v>cogs</v>
      </c>
      <c r="D2229" s="49">
        <v>5.99</v>
      </c>
      <c r="E2229">
        <f t="shared" si="270"/>
        <v>2024</v>
      </c>
      <c r="F2229">
        <f t="shared" si="271"/>
        <v>5</v>
      </c>
      <c r="G2229">
        <f t="shared" si="272"/>
        <v>11</v>
      </c>
      <c r="H2229" s="4" t="str">
        <f t="shared" si="273"/>
        <v>product 1</v>
      </c>
      <c r="I2229" s="5">
        <v>59</v>
      </c>
      <c r="J2229" s="5">
        <v>353.41</v>
      </c>
    </row>
    <row r="2230" spans="1:10" ht="13.2" x14ac:dyDescent="0.25">
      <c r="A2230" s="3">
        <v>45601</v>
      </c>
      <c r="B2230" s="4" t="s">
        <v>8</v>
      </c>
      <c r="C2230" s="3" t="str">
        <f t="shared" si="269"/>
        <v>cogs</v>
      </c>
      <c r="D2230" s="49">
        <v>16.989999999999998</v>
      </c>
      <c r="E2230">
        <f t="shared" si="270"/>
        <v>2024</v>
      </c>
      <c r="F2230">
        <f t="shared" si="271"/>
        <v>5</v>
      </c>
      <c r="G2230">
        <f t="shared" si="272"/>
        <v>11</v>
      </c>
      <c r="H2230" s="4" t="str">
        <f t="shared" si="273"/>
        <v>product 2</v>
      </c>
      <c r="I2230" s="5">
        <v>4</v>
      </c>
      <c r="J2230" s="5">
        <v>67.959999999999994</v>
      </c>
    </row>
    <row r="2231" spans="1:10" ht="13.2" x14ac:dyDescent="0.25">
      <c r="A2231" s="3">
        <v>45601</v>
      </c>
      <c r="B2231" s="4" t="s">
        <v>9</v>
      </c>
      <c r="C2231" s="3" t="str">
        <f t="shared" si="269"/>
        <v>cogs</v>
      </c>
      <c r="D2231" s="49">
        <v>8.49</v>
      </c>
      <c r="E2231">
        <f t="shared" si="270"/>
        <v>2024</v>
      </c>
      <c r="F2231">
        <f t="shared" si="271"/>
        <v>5</v>
      </c>
      <c r="G2231">
        <f t="shared" si="272"/>
        <v>11</v>
      </c>
      <c r="H2231" s="4" t="str">
        <f t="shared" si="273"/>
        <v>product 3</v>
      </c>
      <c r="I2231" s="5">
        <v>98</v>
      </c>
      <c r="J2231" s="5">
        <v>832.02</v>
      </c>
    </row>
    <row r="2232" spans="1:10" ht="13.2" x14ac:dyDescent="0.25">
      <c r="A2232" s="3">
        <v>45601</v>
      </c>
      <c r="B2232" s="4" t="s">
        <v>10</v>
      </c>
      <c r="C2232" s="3" t="str">
        <f t="shared" si="269"/>
        <v>marketing</v>
      </c>
      <c r="D2232" s="50" t="s">
        <v>6</v>
      </c>
      <c r="E2232">
        <f t="shared" si="270"/>
        <v>2024</v>
      </c>
      <c r="F2232">
        <f t="shared" si="271"/>
        <v>5</v>
      </c>
      <c r="G2232">
        <f t="shared" si="272"/>
        <v>11</v>
      </c>
      <c r="H2232" s="4" t="str">
        <f t="shared" si="273"/>
        <v>N/A</v>
      </c>
      <c r="I2232" s="4" t="s">
        <v>6</v>
      </c>
      <c r="J2232" s="5">
        <v>100</v>
      </c>
    </row>
    <row r="2233" spans="1:10" ht="13.2" x14ac:dyDescent="0.25">
      <c r="A2233" s="3">
        <v>45601</v>
      </c>
      <c r="B2233" s="4" t="s">
        <v>11</v>
      </c>
      <c r="C2233" s="3" t="str">
        <f t="shared" si="269"/>
        <v>net sales</v>
      </c>
      <c r="D2233" s="49">
        <v>9.99</v>
      </c>
      <c r="E2233">
        <f t="shared" si="270"/>
        <v>2024</v>
      </c>
      <c r="F2233">
        <f t="shared" si="271"/>
        <v>5</v>
      </c>
      <c r="G2233">
        <f t="shared" si="272"/>
        <v>11</v>
      </c>
      <c r="H2233" s="4" t="str">
        <f t="shared" si="273"/>
        <v>product 1</v>
      </c>
      <c r="I2233" s="5">
        <v>59</v>
      </c>
      <c r="J2233" s="5">
        <v>589.41</v>
      </c>
    </row>
    <row r="2234" spans="1:10" ht="13.2" x14ac:dyDescent="0.25">
      <c r="A2234" s="3">
        <v>45601</v>
      </c>
      <c r="B2234" s="4" t="s">
        <v>12</v>
      </c>
      <c r="C2234" s="3" t="str">
        <f t="shared" si="269"/>
        <v>net sales</v>
      </c>
      <c r="D2234" s="49">
        <v>24.99</v>
      </c>
      <c r="E2234">
        <f t="shared" si="270"/>
        <v>2024</v>
      </c>
      <c r="F2234">
        <f t="shared" si="271"/>
        <v>5</v>
      </c>
      <c r="G2234">
        <f t="shared" si="272"/>
        <v>11</v>
      </c>
      <c r="H2234" s="4" t="str">
        <f t="shared" si="273"/>
        <v>product 2</v>
      </c>
      <c r="I2234" s="5">
        <v>4</v>
      </c>
      <c r="J2234" s="5">
        <v>99.96</v>
      </c>
    </row>
    <row r="2235" spans="1:10" ht="13.2" x14ac:dyDescent="0.25">
      <c r="A2235" s="3">
        <v>45601</v>
      </c>
      <c r="B2235" s="4" t="s">
        <v>13</v>
      </c>
      <c r="C2235" s="3" t="str">
        <f t="shared" si="269"/>
        <v>net sales</v>
      </c>
      <c r="D2235" s="49">
        <v>12.49</v>
      </c>
      <c r="E2235">
        <f t="shared" si="270"/>
        <v>2024</v>
      </c>
      <c r="F2235">
        <f t="shared" si="271"/>
        <v>5</v>
      </c>
      <c r="G2235">
        <f t="shared" si="272"/>
        <v>11</v>
      </c>
      <c r="H2235" s="4" t="str">
        <f t="shared" si="273"/>
        <v>product 3</v>
      </c>
      <c r="I2235" s="5">
        <v>98</v>
      </c>
      <c r="J2235" s="5">
        <v>1224.02</v>
      </c>
    </row>
    <row r="2236" spans="1:10" ht="13.2" x14ac:dyDescent="0.25">
      <c r="A2236" s="3">
        <v>45602</v>
      </c>
      <c r="B2236" s="4" t="s">
        <v>7</v>
      </c>
      <c r="C2236" s="3" t="str">
        <f t="shared" si="269"/>
        <v>cogs</v>
      </c>
      <c r="D2236" s="49">
        <v>5.99</v>
      </c>
      <c r="E2236">
        <f t="shared" si="270"/>
        <v>2024</v>
      </c>
      <c r="F2236">
        <f t="shared" si="271"/>
        <v>6</v>
      </c>
      <c r="G2236">
        <f t="shared" si="272"/>
        <v>11</v>
      </c>
      <c r="H2236" s="4" t="str">
        <f t="shared" si="273"/>
        <v>product 1</v>
      </c>
      <c r="I2236" s="5">
        <v>81</v>
      </c>
      <c r="J2236" s="5">
        <v>485.19</v>
      </c>
    </row>
    <row r="2237" spans="1:10" ht="13.2" x14ac:dyDescent="0.25">
      <c r="A2237" s="3">
        <v>45602</v>
      </c>
      <c r="B2237" s="4" t="s">
        <v>8</v>
      </c>
      <c r="C2237" s="3" t="str">
        <f t="shared" si="269"/>
        <v>cogs</v>
      </c>
      <c r="D2237" s="49">
        <v>16.989999999999998</v>
      </c>
      <c r="E2237">
        <f t="shared" si="270"/>
        <v>2024</v>
      </c>
      <c r="F2237">
        <f t="shared" si="271"/>
        <v>6</v>
      </c>
      <c r="G2237">
        <f t="shared" si="272"/>
        <v>11</v>
      </c>
      <c r="H2237" s="4" t="str">
        <f t="shared" si="273"/>
        <v>product 2</v>
      </c>
      <c r="I2237" s="5">
        <v>2</v>
      </c>
      <c r="J2237" s="5">
        <v>33.979999999999997</v>
      </c>
    </row>
    <row r="2238" spans="1:10" ht="13.2" x14ac:dyDescent="0.25">
      <c r="A2238" s="3">
        <v>45602</v>
      </c>
      <c r="B2238" s="4" t="s">
        <v>9</v>
      </c>
      <c r="C2238" s="3" t="str">
        <f t="shared" si="269"/>
        <v>cogs</v>
      </c>
      <c r="D2238" s="49">
        <v>8.49</v>
      </c>
      <c r="E2238">
        <f t="shared" si="270"/>
        <v>2024</v>
      </c>
      <c r="F2238">
        <f t="shared" si="271"/>
        <v>6</v>
      </c>
      <c r="G2238">
        <f t="shared" si="272"/>
        <v>11</v>
      </c>
      <c r="H2238" s="4" t="str">
        <f t="shared" si="273"/>
        <v>product 3</v>
      </c>
      <c r="I2238" s="5">
        <v>55</v>
      </c>
      <c r="J2238" s="5">
        <v>466.95</v>
      </c>
    </row>
    <row r="2239" spans="1:10" ht="13.2" x14ac:dyDescent="0.25">
      <c r="A2239" s="3">
        <v>45602</v>
      </c>
      <c r="B2239" s="4" t="s">
        <v>10</v>
      </c>
      <c r="C2239" s="3" t="str">
        <f t="shared" si="269"/>
        <v>marketing</v>
      </c>
      <c r="D2239" s="50" t="s">
        <v>6</v>
      </c>
      <c r="E2239">
        <f t="shared" si="270"/>
        <v>2024</v>
      </c>
      <c r="F2239">
        <f t="shared" si="271"/>
        <v>6</v>
      </c>
      <c r="G2239">
        <f t="shared" si="272"/>
        <v>11</v>
      </c>
      <c r="H2239" s="4" t="str">
        <f t="shared" si="273"/>
        <v>N/A</v>
      </c>
      <c r="I2239" s="4" t="s">
        <v>6</v>
      </c>
      <c r="J2239" s="5">
        <v>100.10000000000001</v>
      </c>
    </row>
    <row r="2240" spans="1:10" ht="13.2" x14ac:dyDescent="0.25">
      <c r="A2240" s="3">
        <v>45602</v>
      </c>
      <c r="B2240" s="4" t="s">
        <v>11</v>
      </c>
      <c r="C2240" s="3" t="str">
        <f t="shared" si="269"/>
        <v>net sales</v>
      </c>
      <c r="D2240" s="49">
        <v>9.99</v>
      </c>
      <c r="E2240">
        <f t="shared" si="270"/>
        <v>2024</v>
      </c>
      <c r="F2240">
        <f t="shared" si="271"/>
        <v>6</v>
      </c>
      <c r="G2240">
        <f t="shared" si="272"/>
        <v>11</v>
      </c>
      <c r="H2240" s="4" t="str">
        <f t="shared" si="273"/>
        <v>product 1</v>
      </c>
      <c r="I2240" s="5">
        <v>81</v>
      </c>
      <c r="J2240" s="5">
        <v>809.19</v>
      </c>
    </row>
    <row r="2241" spans="1:10" ht="13.2" x14ac:dyDescent="0.25">
      <c r="A2241" s="3">
        <v>45602</v>
      </c>
      <c r="B2241" s="4" t="s">
        <v>12</v>
      </c>
      <c r="C2241" s="3" t="str">
        <f t="shared" si="269"/>
        <v>net sales</v>
      </c>
      <c r="D2241" s="49">
        <v>24.99</v>
      </c>
      <c r="E2241">
        <f t="shared" si="270"/>
        <v>2024</v>
      </c>
      <c r="F2241">
        <f t="shared" si="271"/>
        <v>6</v>
      </c>
      <c r="G2241">
        <f t="shared" si="272"/>
        <v>11</v>
      </c>
      <c r="H2241" s="4" t="str">
        <f t="shared" si="273"/>
        <v>product 2</v>
      </c>
      <c r="I2241" s="5">
        <v>2</v>
      </c>
      <c r="J2241" s="5">
        <v>49.98</v>
      </c>
    </row>
    <row r="2242" spans="1:10" ht="13.2" x14ac:dyDescent="0.25">
      <c r="A2242" s="3">
        <v>45602</v>
      </c>
      <c r="B2242" s="4" t="s">
        <v>13</v>
      </c>
      <c r="C2242" s="3" t="str">
        <f t="shared" ref="C2242:C2305" si="274">IFERROR(LEFT(B2242, FIND(":", B2242) -1),B2242)</f>
        <v>net sales</v>
      </c>
      <c r="D2242" s="49">
        <v>12.49</v>
      </c>
      <c r="E2242">
        <f t="shared" ref="E2242:E2305" si="275">YEAR(A2242)</f>
        <v>2024</v>
      </c>
      <c r="F2242">
        <f t="shared" ref="F2242:F2305" si="276">DAY(A2242)</f>
        <v>6</v>
      </c>
      <c r="G2242">
        <f t="shared" ref="G2242:G2305" si="277">MONTH(A2242)</f>
        <v>11</v>
      </c>
      <c r="H2242" s="4" t="str">
        <f t="shared" si="273"/>
        <v>product 3</v>
      </c>
      <c r="I2242" s="5">
        <v>55</v>
      </c>
      <c r="J2242" s="5">
        <v>686.95</v>
      </c>
    </row>
    <row r="2243" spans="1:10" ht="13.2" x14ac:dyDescent="0.25">
      <c r="A2243" s="3">
        <v>45603</v>
      </c>
      <c r="B2243" s="4" t="s">
        <v>7</v>
      </c>
      <c r="C2243" s="3" t="str">
        <f t="shared" si="274"/>
        <v>cogs</v>
      </c>
      <c r="D2243" s="49">
        <v>5.99</v>
      </c>
      <c r="E2243">
        <f t="shared" si="275"/>
        <v>2024</v>
      </c>
      <c r="F2243">
        <f t="shared" si="276"/>
        <v>7</v>
      </c>
      <c r="G2243">
        <f t="shared" si="277"/>
        <v>11</v>
      </c>
      <c r="H2243" s="4" t="str">
        <f t="shared" ref="H2243:H2306" si="278">IFERROR(RIGHT(B2243, LEN(B2243) - FIND(":", B2243)),"N/A")</f>
        <v>product 1</v>
      </c>
      <c r="I2243" s="5">
        <v>13</v>
      </c>
      <c r="J2243" s="5">
        <v>77.87</v>
      </c>
    </row>
    <row r="2244" spans="1:10" ht="13.2" x14ac:dyDescent="0.25">
      <c r="A2244" s="3">
        <v>45603</v>
      </c>
      <c r="B2244" s="4" t="s">
        <v>8</v>
      </c>
      <c r="C2244" s="3" t="str">
        <f t="shared" si="274"/>
        <v>cogs</v>
      </c>
      <c r="D2244" s="49">
        <v>16.989999999999998</v>
      </c>
      <c r="E2244">
        <f t="shared" si="275"/>
        <v>2024</v>
      </c>
      <c r="F2244">
        <f t="shared" si="276"/>
        <v>7</v>
      </c>
      <c r="G2244">
        <f t="shared" si="277"/>
        <v>11</v>
      </c>
      <c r="H2244" s="4" t="str">
        <f t="shared" si="278"/>
        <v>product 2</v>
      </c>
      <c r="I2244" s="5">
        <v>6</v>
      </c>
      <c r="J2244" s="5">
        <v>101.94</v>
      </c>
    </row>
    <row r="2245" spans="1:10" ht="13.2" x14ac:dyDescent="0.25">
      <c r="A2245" s="3">
        <v>45603</v>
      </c>
      <c r="B2245" s="4" t="s">
        <v>9</v>
      </c>
      <c r="C2245" s="3" t="str">
        <f t="shared" si="274"/>
        <v>cogs</v>
      </c>
      <c r="D2245" s="49">
        <v>8.49</v>
      </c>
      <c r="E2245">
        <f t="shared" si="275"/>
        <v>2024</v>
      </c>
      <c r="F2245">
        <f t="shared" si="276"/>
        <v>7</v>
      </c>
      <c r="G2245">
        <f t="shared" si="277"/>
        <v>11</v>
      </c>
      <c r="H2245" s="4" t="str">
        <f t="shared" si="278"/>
        <v>product 3</v>
      </c>
      <c r="I2245" s="5">
        <v>168</v>
      </c>
      <c r="J2245" s="5">
        <v>1426.32</v>
      </c>
    </row>
    <row r="2246" spans="1:10" ht="13.2" x14ac:dyDescent="0.25">
      <c r="A2246" s="3">
        <v>45603</v>
      </c>
      <c r="B2246" s="4" t="s">
        <v>10</v>
      </c>
      <c r="C2246" s="3" t="str">
        <f t="shared" si="274"/>
        <v>marketing</v>
      </c>
      <c r="D2246" s="50" t="s">
        <v>6</v>
      </c>
      <c r="E2246">
        <f t="shared" si="275"/>
        <v>2024</v>
      </c>
      <c r="F2246">
        <f t="shared" si="276"/>
        <v>7</v>
      </c>
      <c r="G2246">
        <f t="shared" si="277"/>
        <v>11</v>
      </c>
      <c r="H2246" s="4" t="str">
        <f t="shared" si="278"/>
        <v>N/A</v>
      </c>
      <c r="I2246" s="4" t="s">
        <v>6</v>
      </c>
      <c r="J2246" s="5">
        <v>99.98</v>
      </c>
    </row>
    <row r="2247" spans="1:10" ht="13.2" x14ac:dyDescent="0.25">
      <c r="A2247" s="3">
        <v>45603</v>
      </c>
      <c r="B2247" s="4" t="s">
        <v>11</v>
      </c>
      <c r="C2247" s="3" t="str">
        <f t="shared" si="274"/>
        <v>net sales</v>
      </c>
      <c r="D2247" s="49">
        <v>9.99</v>
      </c>
      <c r="E2247">
        <f t="shared" si="275"/>
        <v>2024</v>
      </c>
      <c r="F2247">
        <f t="shared" si="276"/>
        <v>7</v>
      </c>
      <c r="G2247">
        <f t="shared" si="277"/>
        <v>11</v>
      </c>
      <c r="H2247" s="4" t="str">
        <f t="shared" si="278"/>
        <v>product 1</v>
      </c>
      <c r="I2247" s="5">
        <v>13</v>
      </c>
      <c r="J2247" s="5">
        <v>129.87</v>
      </c>
    </row>
    <row r="2248" spans="1:10" ht="13.2" x14ac:dyDescent="0.25">
      <c r="A2248" s="3">
        <v>45603</v>
      </c>
      <c r="B2248" s="4" t="s">
        <v>12</v>
      </c>
      <c r="C2248" s="3" t="str">
        <f t="shared" si="274"/>
        <v>net sales</v>
      </c>
      <c r="D2248" s="49">
        <v>24.99</v>
      </c>
      <c r="E2248">
        <f t="shared" si="275"/>
        <v>2024</v>
      </c>
      <c r="F2248">
        <f t="shared" si="276"/>
        <v>7</v>
      </c>
      <c r="G2248">
        <f t="shared" si="277"/>
        <v>11</v>
      </c>
      <c r="H2248" s="4" t="str">
        <f t="shared" si="278"/>
        <v>product 2</v>
      </c>
      <c r="I2248" s="5">
        <v>6</v>
      </c>
      <c r="J2248" s="5">
        <v>149.94</v>
      </c>
    </row>
    <row r="2249" spans="1:10" ht="13.2" x14ac:dyDescent="0.25">
      <c r="A2249" s="3">
        <v>45603</v>
      </c>
      <c r="B2249" s="4" t="s">
        <v>13</v>
      </c>
      <c r="C2249" s="3" t="str">
        <f t="shared" si="274"/>
        <v>net sales</v>
      </c>
      <c r="D2249" s="49">
        <v>12.49</v>
      </c>
      <c r="E2249">
        <f t="shared" si="275"/>
        <v>2024</v>
      </c>
      <c r="F2249">
        <f t="shared" si="276"/>
        <v>7</v>
      </c>
      <c r="G2249">
        <f t="shared" si="277"/>
        <v>11</v>
      </c>
      <c r="H2249" s="4" t="str">
        <f t="shared" si="278"/>
        <v>product 3</v>
      </c>
      <c r="I2249" s="5">
        <v>168</v>
      </c>
      <c r="J2249" s="5">
        <v>2098.3200000000002</v>
      </c>
    </row>
    <row r="2250" spans="1:10" ht="13.2" x14ac:dyDescent="0.25">
      <c r="A2250" s="3">
        <v>45604</v>
      </c>
      <c r="B2250" s="4" t="s">
        <v>7</v>
      </c>
      <c r="C2250" s="3" t="str">
        <f t="shared" si="274"/>
        <v>cogs</v>
      </c>
      <c r="D2250" s="49">
        <v>5.99</v>
      </c>
      <c r="E2250">
        <f t="shared" si="275"/>
        <v>2024</v>
      </c>
      <c r="F2250">
        <f t="shared" si="276"/>
        <v>8</v>
      </c>
      <c r="G2250">
        <f t="shared" si="277"/>
        <v>11</v>
      </c>
      <c r="H2250" s="4" t="str">
        <f t="shared" si="278"/>
        <v>product 1</v>
      </c>
      <c r="I2250" s="5">
        <v>18</v>
      </c>
      <c r="J2250" s="5">
        <v>107.82000000000001</v>
      </c>
    </row>
    <row r="2251" spans="1:10" ht="13.2" x14ac:dyDescent="0.25">
      <c r="A2251" s="3">
        <v>45604</v>
      </c>
      <c r="B2251" s="4" t="s">
        <v>8</v>
      </c>
      <c r="C2251" s="3" t="str">
        <f t="shared" si="274"/>
        <v>cogs</v>
      </c>
      <c r="D2251" s="49">
        <v>16.989999999999998</v>
      </c>
      <c r="E2251">
        <f t="shared" si="275"/>
        <v>2024</v>
      </c>
      <c r="F2251">
        <f t="shared" si="276"/>
        <v>8</v>
      </c>
      <c r="G2251">
        <f t="shared" si="277"/>
        <v>11</v>
      </c>
      <c r="H2251" s="4" t="str">
        <f t="shared" si="278"/>
        <v>product 2</v>
      </c>
      <c r="I2251" s="5">
        <v>2</v>
      </c>
      <c r="J2251" s="5">
        <v>33.979999999999997</v>
      </c>
    </row>
    <row r="2252" spans="1:10" ht="13.2" x14ac:dyDescent="0.25">
      <c r="A2252" s="3">
        <v>45604</v>
      </c>
      <c r="B2252" s="4" t="s">
        <v>9</v>
      </c>
      <c r="C2252" s="3" t="str">
        <f t="shared" si="274"/>
        <v>cogs</v>
      </c>
      <c r="D2252" s="49">
        <v>8.49</v>
      </c>
      <c r="E2252">
        <f t="shared" si="275"/>
        <v>2024</v>
      </c>
      <c r="F2252">
        <f t="shared" si="276"/>
        <v>8</v>
      </c>
      <c r="G2252">
        <f t="shared" si="277"/>
        <v>11</v>
      </c>
      <c r="H2252" s="4" t="str">
        <f t="shared" si="278"/>
        <v>product 3</v>
      </c>
      <c r="I2252" s="5">
        <v>125</v>
      </c>
      <c r="J2252" s="5">
        <v>1061.25</v>
      </c>
    </row>
    <row r="2253" spans="1:10" ht="13.2" x14ac:dyDescent="0.25">
      <c r="A2253" s="3">
        <v>45604</v>
      </c>
      <c r="B2253" s="4" t="s">
        <v>10</v>
      </c>
      <c r="C2253" s="3" t="str">
        <f t="shared" si="274"/>
        <v>marketing</v>
      </c>
      <c r="D2253" s="50" t="s">
        <v>6</v>
      </c>
      <c r="E2253">
        <f t="shared" si="275"/>
        <v>2024</v>
      </c>
      <c r="F2253">
        <f t="shared" si="276"/>
        <v>8</v>
      </c>
      <c r="G2253">
        <f t="shared" si="277"/>
        <v>11</v>
      </c>
      <c r="H2253" s="4" t="str">
        <f t="shared" si="278"/>
        <v>N/A</v>
      </c>
      <c r="I2253" s="4" t="s">
        <v>6</v>
      </c>
      <c r="J2253" s="5">
        <v>100.01</v>
      </c>
    </row>
    <row r="2254" spans="1:10" ht="13.2" x14ac:dyDescent="0.25">
      <c r="A2254" s="3">
        <v>45604</v>
      </c>
      <c r="B2254" s="4" t="s">
        <v>11</v>
      </c>
      <c r="C2254" s="3" t="str">
        <f t="shared" si="274"/>
        <v>net sales</v>
      </c>
      <c r="D2254" s="49">
        <v>9.99</v>
      </c>
      <c r="E2254">
        <f t="shared" si="275"/>
        <v>2024</v>
      </c>
      <c r="F2254">
        <f t="shared" si="276"/>
        <v>8</v>
      </c>
      <c r="G2254">
        <f t="shared" si="277"/>
        <v>11</v>
      </c>
      <c r="H2254" s="4" t="str">
        <f t="shared" si="278"/>
        <v>product 1</v>
      </c>
      <c r="I2254" s="5">
        <v>18</v>
      </c>
      <c r="J2254" s="5">
        <v>179.82</v>
      </c>
    </row>
    <row r="2255" spans="1:10" ht="13.2" x14ac:dyDescent="0.25">
      <c r="A2255" s="3">
        <v>45604</v>
      </c>
      <c r="B2255" s="4" t="s">
        <v>12</v>
      </c>
      <c r="C2255" s="3" t="str">
        <f t="shared" si="274"/>
        <v>net sales</v>
      </c>
      <c r="D2255" s="49">
        <v>24.99</v>
      </c>
      <c r="E2255">
        <f t="shared" si="275"/>
        <v>2024</v>
      </c>
      <c r="F2255">
        <f t="shared" si="276"/>
        <v>8</v>
      </c>
      <c r="G2255">
        <f t="shared" si="277"/>
        <v>11</v>
      </c>
      <c r="H2255" s="4" t="str">
        <f t="shared" si="278"/>
        <v>product 2</v>
      </c>
      <c r="I2255" s="5">
        <v>2</v>
      </c>
      <c r="J2255" s="5">
        <v>49.98</v>
      </c>
    </row>
    <row r="2256" spans="1:10" ht="13.2" x14ac:dyDescent="0.25">
      <c r="A2256" s="3">
        <v>45604</v>
      </c>
      <c r="B2256" s="4" t="s">
        <v>13</v>
      </c>
      <c r="C2256" s="3" t="str">
        <f t="shared" si="274"/>
        <v>net sales</v>
      </c>
      <c r="D2256" s="49">
        <v>12.49</v>
      </c>
      <c r="E2256">
        <f t="shared" si="275"/>
        <v>2024</v>
      </c>
      <c r="F2256">
        <f t="shared" si="276"/>
        <v>8</v>
      </c>
      <c r="G2256">
        <f t="shared" si="277"/>
        <v>11</v>
      </c>
      <c r="H2256" s="4" t="str">
        <f t="shared" si="278"/>
        <v>product 3</v>
      </c>
      <c r="I2256" s="5">
        <v>125</v>
      </c>
      <c r="J2256" s="5">
        <v>1561.25</v>
      </c>
    </row>
    <row r="2257" spans="1:10" ht="13.2" x14ac:dyDescent="0.25">
      <c r="A2257" s="3">
        <v>45604</v>
      </c>
      <c r="B2257" s="4" t="s">
        <v>15</v>
      </c>
      <c r="C2257" s="3" t="str">
        <f t="shared" si="274"/>
        <v>payroll</v>
      </c>
      <c r="D2257" s="50" t="s">
        <v>6</v>
      </c>
      <c r="E2257">
        <f t="shared" si="275"/>
        <v>2024</v>
      </c>
      <c r="F2257">
        <f t="shared" si="276"/>
        <v>8</v>
      </c>
      <c r="G2257">
        <f t="shared" si="277"/>
        <v>11</v>
      </c>
      <c r="H2257" s="4" t="str">
        <f t="shared" si="278"/>
        <v>N/A</v>
      </c>
      <c r="I2257" s="4" t="s">
        <v>6</v>
      </c>
      <c r="J2257" s="5">
        <v>1200</v>
      </c>
    </row>
    <row r="2258" spans="1:10" ht="13.2" x14ac:dyDescent="0.25">
      <c r="A2258" s="3">
        <v>45605</v>
      </c>
      <c r="B2258" s="4" t="s">
        <v>7</v>
      </c>
      <c r="C2258" s="3" t="str">
        <f t="shared" si="274"/>
        <v>cogs</v>
      </c>
      <c r="D2258" s="49">
        <v>5.99</v>
      </c>
      <c r="E2258">
        <f t="shared" si="275"/>
        <v>2024</v>
      </c>
      <c r="F2258">
        <f t="shared" si="276"/>
        <v>9</v>
      </c>
      <c r="G2258">
        <f t="shared" si="277"/>
        <v>11</v>
      </c>
      <c r="H2258" s="4" t="str">
        <f t="shared" si="278"/>
        <v>product 1</v>
      </c>
      <c r="I2258" s="5">
        <v>95</v>
      </c>
      <c r="J2258" s="5">
        <v>569.05000000000007</v>
      </c>
    </row>
    <row r="2259" spans="1:10" ht="13.2" x14ac:dyDescent="0.25">
      <c r="A2259" s="3">
        <v>45605</v>
      </c>
      <c r="B2259" s="4" t="s">
        <v>8</v>
      </c>
      <c r="C2259" s="3" t="str">
        <f t="shared" si="274"/>
        <v>cogs</v>
      </c>
      <c r="D2259" s="49">
        <v>16.989999999999998</v>
      </c>
      <c r="E2259">
        <f t="shared" si="275"/>
        <v>2024</v>
      </c>
      <c r="F2259">
        <f t="shared" si="276"/>
        <v>9</v>
      </c>
      <c r="G2259">
        <f t="shared" si="277"/>
        <v>11</v>
      </c>
      <c r="H2259" s="4" t="str">
        <f t="shared" si="278"/>
        <v>product 2</v>
      </c>
      <c r="I2259" s="5">
        <v>3</v>
      </c>
      <c r="J2259" s="5">
        <v>50.97</v>
      </c>
    </row>
    <row r="2260" spans="1:10" ht="13.2" x14ac:dyDescent="0.25">
      <c r="A2260" s="3">
        <v>45605</v>
      </c>
      <c r="B2260" s="4" t="s">
        <v>9</v>
      </c>
      <c r="C2260" s="3" t="str">
        <f t="shared" si="274"/>
        <v>cogs</v>
      </c>
      <c r="D2260" s="49">
        <v>8.49</v>
      </c>
      <c r="E2260">
        <f t="shared" si="275"/>
        <v>2024</v>
      </c>
      <c r="F2260">
        <f t="shared" si="276"/>
        <v>9</v>
      </c>
      <c r="G2260">
        <f t="shared" si="277"/>
        <v>11</v>
      </c>
      <c r="H2260" s="4" t="str">
        <f t="shared" si="278"/>
        <v>product 3</v>
      </c>
      <c r="I2260" s="5">
        <v>0</v>
      </c>
      <c r="J2260" s="4">
        <v>0</v>
      </c>
    </row>
    <row r="2261" spans="1:10" ht="13.2" x14ac:dyDescent="0.25">
      <c r="A2261" s="3">
        <v>45605</v>
      </c>
      <c r="B2261" s="4" t="s">
        <v>10</v>
      </c>
      <c r="C2261" s="3" t="str">
        <f t="shared" si="274"/>
        <v>marketing</v>
      </c>
      <c r="D2261" s="50" t="s">
        <v>6</v>
      </c>
      <c r="E2261">
        <f t="shared" si="275"/>
        <v>2024</v>
      </c>
      <c r="F2261">
        <f t="shared" si="276"/>
        <v>9</v>
      </c>
      <c r="G2261">
        <f t="shared" si="277"/>
        <v>11</v>
      </c>
      <c r="H2261" s="4" t="str">
        <f t="shared" si="278"/>
        <v>N/A</v>
      </c>
      <c r="I2261" s="4" t="s">
        <v>6</v>
      </c>
      <c r="J2261" s="5">
        <v>99.94</v>
      </c>
    </row>
    <row r="2262" spans="1:10" ht="13.2" x14ac:dyDescent="0.25">
      <c r="A2262" s="3">
        <v>45605</v>
      </c>
      <c r="B2262" s="4" t="s">
        <v>11</v>
      </c>
      <c r="C2262" s="3" t="str">
        <f t="shared" si="274"/>
        <v>net sales</v>
      </c>
      <c r="D2262" s="49">
        <v>9.99</v>
      </c>
      <c r="E2262">
        <f t="shared" si="275"/>
        <v>2024</v>
      </c>
      <c r="F2262">
        <f t="shared" si="276"/>
        <v>9</v>
      </c>
      <c r="G2262">
        <f t="shared" si="277"/>
        <v>11</v>
      </c>
      <c r="H2262" s="4" t="str">
        <f t="shared" si="278"/>
        <v>product 1</v>
      </c>
      <c r="I2262" s="5">
        <v>95</v>
      </c>
      <c r="J2262" s="5">
        <v>949.05000000000007</v>
      </c>
    </row>
    <row r="2263" spans="1:10" ht="13.2" x14ac:dyDescent="0.25">
      <c r="A2263" s="3">
        <v>45605</v>
      </c>
      <c r="B2263" s="4" t="s">
        <v>12</v>
      </c>
      <c r="C2263" s="3" t="str">
        <f t="shared" si="274"/>
        <v>net sales</v>
      </c>
      <c r="D2263" s="49">
        <v>24.99</v>
      </c>
      <c r="E2263">
        <f t="shared" si="275"/>
        <v>2024</v>
      </c>
      <c r="F2263">
        <f t="shared" si="276"/>
        <v>9</v>
      </c>
      <c r="G2263">
        <f t="shared" si="277"/>
        <v>11</v>
      </c>
      <c r="H2263" s="4" t="str">
        <f t="shared" si="278"/>
        <v>product 2</v>
      </c>
      <c r="I2263" s="5">
        <v>3</v>
      </c>
      <c r="J2263" s="5">
        <v>74.97</v>
      </c>
    </row>
    <row r="2264" spans="1:10" ht="13.2" x14ac:dyDescent="0.25">
      <c r="A2264" s="3">
        <v>45605</v>
      </c>
      <c r="B2264" s="4" t="s">
        <v>13</v>
      </c>
      <c r="C2264" s="3" t="str">
        <f t="shared" si="274"/>
        <v>net sales</v>
      </c>
      <c r="D2264" s="49">
        <v>12.49</v>
      </c>
      <c r="E2264">
        <f t="shared" si="275"/>
        <v>2024</v>
      </c>
      <c r="F2264">
        <f t="shared" si="276"/>
        <v>9</v>
      </c>
      <c r="G2264">
        <f t="shared" si="277"/>
        <v>11</v>
      </c>
      <c r="H2264" s="4" t="str">
        <f t="shared" si="278"/>
        <v>product 3</v>
      </c>
      <c r="I2264" s="5">
        <v>0</v>
      </c>
      <c r="J2264" s="4">
        <v>0</v>
      </c>
    </row>
    <row r="2265" spans="1:10" ht="13.2" x14ac:dyDescent="0.25">
      <c r="A2265" s="3">
        <v>45606</v>
      </c>
      <c r="B2265" s="4" t="s">
        <v>7</v>
      </c>
      <c r="C2265" s="3" t="str">
        <f t="shared" si="274"/>
        <v>cogs</v>
      </c>
      <c r="D2265" s="49">
        <v>5.99</v>
      </c>
      <c r="E2265">
        <f t="shared" si="275"/>
        <v>2024</v>
      </c>
      <c r="F2265">
        <f t="shared" si="276"/>
        <v>10</v>
      </c>
      <c r="G2265">
        <f t="shared" si="277"/>
        <v>11</v>
      </c>
      <c r="H2265" s="4" t="str">
        <f t="shared" si="278"/>
        <v>product 1</v>
      </c>
      <c r="I2265" s="5">
        <v>23</v>
      </c>
      <c r="J2265" s="5">
        <v>137.77000000000001</v>
      </c>
    </row>
    <row r="2266" spans="1:10" ht="13.2" x14ac:dyDescent="0.25">
      <c r="A2266" s="3">
        <v>45606</v>
      </c>
      <c r="B2266" s="4" t="s">
        <v>8</v>
      </c>
      <c r="C2266" s="3" t="str">
        <f t="shared" si="274"/>
        <v>cogs</v>
      </c>
      <c r="D2266" s="49">
        <v>16.989999999999998</v>
      </c>
      <c r="E2266">
        <f t="shared" si="275"/>
        <v>2024</v>
      </c>
      <c r="F2266">
        <f t="shared" si="276"/>
        <v>10</v>
      </c>
      <c r="G2266">
        <f t="shared" si="277"/>
        <v>11</v>
      </c>
      <c r="H2266" s="4" t="str">
        <f t="shared" si="278"/>
        <v>product 2</v>
      </c>
      <c r="I2266" s="5">
        <v>6</v>
      </c>
      <c r="J2266" s="5">
        <v>101.94</v>
      </c>
    </row>
    <row r="2267" spans="1:10" ht="13.2" x14ac:dyDescent="0.25">
      <c r="A2267" s="3">
        <v>45606</v>
      </c>
      <c r="B2267" s="4" t="s">
        <v>9</v>
      </c>
      <c r="C2267" s="3" t="str">
        <f t="shared" si="274"/>
        <v>cogs</v>
      </c>
      <c r="D2267" s="49">
        <v>8.49</v>
      </c>
      <c r="E2267">
        <f t="shared" si="275"/>
        <v>2024</v>
      </c>
      <c r="F2267">
        <f t="shared" si="276"/>
        <v>10</v>
      </c>
      <c r="G2267">
        <f t="shared" si="277"/>
        <v>11</v>
      </c>
      <c r="H2267" s="4" t="str">
        <f t="shared" si="278"/>
        <v>product 3</v>
      </c>
      <c r="I2267" s="5">
        <v>21</v>
      </c>
      <c r="J2267" s="5">
        <v>178.29</v>
      </c>
    </row>
    <row r="2268" spans="1:10" ht="13.2" x14ac:dyDescent="0.25">
      <c r="A2268" s="3">
        <v>45606</v>
      </c>
      <c r="B2268" s="4" t="s">
        <v>10</v>
      </c>
      <c r="C2268" s="3" t="str">
        <f t="shared" si="274"/>
        <v>marketing</v>
      </c>
      <c r="D2268" s="50" t="s">
        <v>6</v>
      </c>
      <c r="E2268">
        <f t="shared" si="275"/>
        <v>2024</v>
      </c>
      <c r="F2268">
        <f t="shared" si="276"/>
        <v>10</v>
      </c>
      <c r="G2268">
        <f t="shared" si="277"/>
        <v>11</v>
      </c>
      <c r="H2268" s="4" t="str">
        <f t="shared" si="278"/>
        <v>N/A</v>
      </c>
      <c r="I2268" s="4" t="s">
        <v>6</v>
      </c>
      <c r="J2268" s="5">
        <v>99.92</v>
      </c>
    </row>
    <row r="2269" spans="1:10" ht="13.2" x14ac:dyDescent="0.25">
      <c r="A2269" s="3">
        <v>45606</v>
      </c>
      <c r="B2269" s="4" t="s">
        <v>11</v>
      </c>
      <c r="C2269" s="3" t="str">
        <f t="shared" si="274"/>
        <v>net sales</v>
      </c>
      <c r="D2269" s="49">
        <v>9.99</v>
      </c>
      <c r="E2269">
        <f t="shared" si="275"/>
        <v>2024</v>
      </c>
      <c r="F2269">
        <f t="shared" si="276"/>
        <v>10</v>
      </c>
      <c r="G2269">
        <f t="shared" si="277"/>
        <v>11</v>
      </c>
      <c r="H2269" s="4" t="str">
        <f t="shared" si="278"/>
        <v>product 1</v>
      </c>
      <c r="I2269" s="5">
        <v>23</v>
      </c>
      <c r="J2269" s="5">
        <v>229.77</v>
      </c>
    </row>
    <row r="2270" spans="1:10" ht="13.2" x14ac:dyDescent="0.25">
      <c r="A2270" s="3">
        <v>45606</v>
      </c>
      <c r="B2270" s="4" t="s">
        <v>12</v>
      </c>
      <c r="C2270" s="3" t="str">
        <f t="shared" si="274"/>
        <v>net sales</v>
      </c>
      <c r="D2270" s="49">
        <v>24.99</v>
      </c>
      <c r="E2270">
        <f t="shared" si="275"/>
        <v>2024</v>
      </c>
      <c r="F2270">
        <f t="shared" si="276"/>
        <v>10</v>
      </c>
      <c r="G2270">
        <f t="shared" si="277"/>
        <v>11</v>
      </c>
      <c r="H2270" s="4" t="str">
        <f t="shared" si="278"/>
        <v>product 2</v>
      </c>
      <c r="I2270" s="5">
        <v>6</v>
      </c>
      <c r="J2270" s="5">
        <v>149.94</v>
      </c>
    </row>
    <row r="2271" spans="1:10" ht="13.2" x14ac:dyDescent="0.25">
      <c r="A2271" s="3">
        <v>45606</v>
      </c>
      <c r="B2271" s="4" t="s">
        <v>13</v>
      </c>
      <c r="C2271" s="3" t="str">
        <f t="shared" si="274"/>
        <v>net sales</v>
      </c>
      <c r="D2271" s="49">
        <v>12.49</v>
      </c>
      <c r="E2271">
        <f t="shared" si="275"/>
        <v>2024</v>
      </c>
      <c r="F2271">
        <f t="shared" si="276"/>
        <v>10</v>
      </c>
      <c r="G2271">
        <f t="shared" si="277"/>
        <v>11</v>
      </c>
      <c r="H2271" s="4" t="str">
        <f t="shared" si="278"/>
        <v>product 3</v>
      </c>
      <c r="I2271" s="5">
        <v>21</v>
      </c>
      <c r="J2271" s="5">
        <v>262.29000000000002</v>
      </c>
    </row>
    <row r="2272" spans="1:10" ht="13.2" x14ac:dyDescent="0.25">
      <c r="A2272" s="3">
        <v>45607</v>
      </c>
      <c r="B2272" s="4" t="s">
        <v>7</v>
      </c>
      <c r="C2272" s="3" t="str">
        <f t="shared" si="274"/>
        <v>cogs</v>
      </c>
      <c r="D2272" s="49">
        <v>5.99</v>
      </c>
      <c r="E2272">
        <f t="shared" si="275"/>
        <v>2024</v>
      </c>
      <c r="F2272">
        <f t="shared" si="276"/>
        <v>11</v>
      </c>
      <c r="G2272">
        <f t="shared" si="277"/>
        <v>11</v>
      </c>
      <c r="H2272" s="4" t="str">
        <f t="shared" si="278"/>
        <v>product 1</v>
      </c>
      <c r="I2272" s="5">
        <v>31</v>
      </c>
      <c r="J2272" s="5">
        <v>185.69</v>
      </c>
    </row>
    <row r="2273" spans="1:10" ht="13.2" x14ac:dyDescent="0.25">
      <c r="A2273" s="3">
        <v>45607</v>
      </c>
      <c r="B2273" s="4" t="s">
        <v>8</v>
      </c>
      <c r="C2273" s="3" t="str">
        <f t="shared" si="274"/>
        <v>cogs</v>
      </c>
      <c r="D2273" s="49">
        <v>16.989999999999998</v>
      </c>
      <c r="E2273">
        <f t="shared" si="275"/>
        <v>2024</v>
      </c>
      <c r="F2273">
        <f t="shared" si="276"/>
        <v>11</v>
      </c>
      <c r="G2273">
        <f t="shared" si="277"/>
        <v>11</v>
      </c>
      <c r="H2273" s="4" t="str">
        <f t="shared" si="278"/>
        <v>product 2</v>
      </c>
      <c r="I2273" s="5">
        <v>9</v>
      </c>
      <c r="J2273" s="5">
        <v>152.91</v>
      </c>
    </row>
    <row r="2274" spans="1:10" ht="13.2" x14ac:dyDescent="0.25">
      <c r="A2274" s="3">
        <v>45607</v>
      </c>
      <c r="B2274" s="4" t="s">
        <v>9</v>
      </c>
      <c r="C2274" s="3" t="str">
        <f t="shared" si="274"/>
        <v>cogs</v>
      </c>
      <c r="D2274" s="49">
        <v>8.49</v>
      </c>
      <c r="E2274">
        <f t="shared" si="275"/>
        <v>2024</v>
      </c>
      <c r="F2274">
        <f t="shared" si="276"/>
        <v>11</v>
      </c>
      <c r="G2274">
        <f t="shared" si="277"/>
        <v>11</v>
      </c>
      <c r="H2274" s="4" t="str">
        <f t="shared" si="278"/>
        <v>product 3</v>
      </c>
      <c r="I2274" s="5">
        <v>189</v>
      </c>
      <c r="J2274" s="5">
        <v>1604.6100000000001</v>
      </c>
    </row>
    <row r="2275" spans="1:10" ht="13.2" x14ac:dyDescent="0.25">
      <c r="A2275" s="3">
        <v>45607</v>
      </c>
      <c r="B2275" s="4" t="s">
        <v>10</v>
      </c>
      <c r="C2275" s="3" t="str">
        <f t="shared" si="274"/>
        <v>marketing</v>
      </c>
      <c r="D2275" s="50" t="s">
        <v>6</v>
      </c>
      <c r="E2275">
        <f t="shared" si="275"/>
        <v>2024</v>
      </c>
      <c r="F2275">
        <f t="shared" si="276"/>
        <v>11</v>
      </c>
      <c r="G2275">
        <f t="shared" si="277"/>
        <v>11</v>
      </c>
      <c r="H2275" s="4" t="str">
        <f t="shared" si="278"/>
        <v>N/A</v>
      </c>
      <c r="I2275" s="4" t="s">
        <v>6</v>
      </c>
      <c r="J2275" s="5">
        <v>100.01</v>
      </c>
    </row>
    <row r="2276" spans="1:10" ht="13.2" x14ac:dyDescent="0.25">
      <c r="A2276" s="3">
        <v>45607</v>
      </c>
      <c r="B2276" s="4" t="s">
        <v>11</v>
      </c>
      <c r="C2276" s="3" t="str">
        <f t="shared" si="274"/>
        <v>net sales</v>
      </c>
      <c r="D2276" s="49">
        <v>9.99</v>
      </c>
      <c r="E2276">
        <f t="shared" si="275"/>
        <v>2024</v>
      </c>
      <c r="F2276">
        <f t="shared" si="276"/>
        <v>11</v>
      </c>
      <c r="G2276">
        <f t="shared" si="277"/>
        <v>11</v>
      </c>
      <c r="H2276" s="4" t="str">
        <f t="shared" si="278"/>
        <v>product 1</v>
      </c>
      <c r="I2276" s="5">
        <v>31</v>
      </c>
      <c r="J2276" s="5">
        <v>309.69</v>
      </c>
    </row>
    <row r="2277" spans="1:10" ht="13.2" x14ac:dyDescent="0.25">
      <c r="A2277" s="3">
        <v>45607</v>
      </c>
      <c r="B2277" s="4" t="s">
        <v>12</v>
      </c>
      <c r="C2277" s="3" t="str">
        <f t="shared" si="274"/>
        <v>net sales</v>
      </c>
      <c r="D2277" s="49">
        <v>24.99</v>
      </c>
      <c r="E2277">
        <f t="shared" si="275"/>
        <v>2024</v>
      </c>
      <c r="F2277">
        <f t="shared" si="276"/>
        <v>11</v>
      </c>
      <c r="G2277">
        <f t="shared" si="277"/>
        <v>11</v>
      </c>
      <c r="H2277" s="4" t="str">
        <f t="shared" si="278"/>
        <v>product 2</v>
      </c>
      <c r="I2277" s="5">
        <v>9</v>
      </c>
      <c r="J2277" s="5">
        <v>224.91</v>
      </c>
    </row>
    <row r="2278" spans="1:10" ht="13.2" x14ac:dyDescent="0.25">
      <c r="A2278" s="3">
        <v>45607</v>
      </c>
      <c r="B2278" s="4" t="s">
        <v>13</v>
      </c>
      <c r="C2278" s="3" t="str">
        <f t="shared" si="274"/>
        <v>net sales</v>
      </c>
      <c r="D2278" s="49">
        <v>12.49</v>
      </c>
      <c r="E2278">
        <f t="shared" si="275"/>
        <v>2024</v>
      </c>
      <c r="F2278">
        <f t="shared" si="276"/>
        <v>11</v>
      </c>
      <c r="G2278">
        <f t="shared" si="277"/>
        <v>11</v>
      </c>
      <c r="H2278" s="4" t="str">
        <f t="shared" si="278"/>
        <v>product 3</v>
      </c>
      <c r="I2278" s="5">
        <v>189</v>
      </c>
      <c r="J2278" s="5">
        <v>2360.61</v>
      </c>
    </row>
    <row r="2279" spans="1:10" ht="13.2" x14ac:dyDescent="0.25">
      <c r="A2279" s="3">
        <v>45608</v>
      </c>
      <c r="B2279" s="4" t="s">
        <v>7</v>
      </c>
      <c r="C2279" s="3" t="str">
        <f t="shared" si="274"/>
        <v>cogs</v>
      </c>
      <c r="D2279" s="49">
        <v>5.99</v>
      </c>
      <c r="E2279">
        <f t="shared" si="275"/>
        <v>2024</v>
      </c>
      <c r="F2279">
        <f t="shared" si="276"/>
        <v>12</v>
      </c>
      <c r="G2279">
        <f t="shared" si="277"/>
        <v>11</v>
      </c>
      <c r="H2279" s="4" t="str">
        <f t="shared" si="278"/>
        <v>product 1</v>
      </c>
      <c r="I2279" s="5">
        <v>60</v>
      </c>
      <c r="J2279" s="5">
        <v>359.40000000000003</v>
      </c>
    </row>
    <row r="2280" spans="1:10" ht="13.2" x14ac:dyDescent="0.25">
      <c r="A2280" s="3">
        <v>45608</v>
      </c>
      <c r="B2280" s="4" t="s">
        <v>8</v>
      </c>
      <c r="C2280" s="3" t="str">
        <f t="shared" si="274"/>
        <v>cogs</v>
      </c>
      <c r="D2280" s="49">
        <v>16.989999999999998</v>
      </c>
      <c r="E2280">
        <f t="shared" si="275"/>
        <v>2024</v>
      </c>
      <c r="F2280">
        <f t="shared" si="276"/>
        <v>12</v>
      </c>
      <c r="G2280">
        <f t="shared" si="277"/>
        <v>11</v>
      </c>
      <c r="H2280" s="4" t="str">
        <f t="shared" si="278"/>
        <v>product 2</v>
      </c>
      <c r="I2280" s="5">
        <v>4</v>
      </c>
      <c r="J2280" s="5">
        <v>67.959999999999994</v>
      </c>
    </row>
    <row r="2281" spans="1:10" ht="13.2" x14ac:dyDescent="0.25">
      <c r="A2281" s="3">
        <v>45608</v>
      </c>
      <c r="B2281" s="4" t="s">
        <v>9</v>
      </c>
      <c r="C2281" s="3" t="str">
        <f t="shared" si="274"/>
        <v>cogs</v>
      </c>
      <c r="D2281" s="49">
        <v>8.49</v>
      </c>
      <c r="E2281">
        <f t="shared" si="275"/>
        <v>2024</v>
      </c>
      <c r="F2281">
        <f t="shared" si="276"/>
        <v>12</v>
      </c>
      <c r="G2281">
        <f t="shared" si="277"/>
        <v>11</v>
      </c>
      <c r="H2281" s="4" t="str">
        <f t="shared" si="278"/>
        <v>product 3</v>
      </c>
      <c r="I2281" s="5">
        <v>202</v>
      </c>
      <c r="J2281" s="5">
        <v>1714.98</v>
      </c>
    </row>
    <row r="2282" spans="1:10" ht="13.2" x14ac:dyDescent="0.25">
      <c r="A2282" s="3">
        <v>45608</v>
      </c>
      <c r="B2282" s="4" t="s">
        <v>10</v>
      </c>
      <c r="C2282" s="3" t="str">
        <f t="shared" si="274"/>
        <v>marketing</v>
      </c>
      <c r="D2282" s="50" t="s">
        <v>6</v>
      </c>
      <c r="E2282">
        <f t="shared" si="275"/>
        <v>2024</v>
      </c>
      <c r="F2282">
        <f t="shared" si="276"/>
        <v>12</v>
      </c>
      <c r="G2282">
        <f t="shared" si="277"/>
        <v>11</v>
      </c>
      <c r="H2282" s="4" t="str">
        <f t="shared" si="278"/>
        <v>N/A</v>
      </c>
      <c r="I2282" s="4" t="s">
        <v>6</v>
      </c>
      <c r="J2282" s="5">
        <v>100.01</v>
      </c>
    </row>
    <row r="2283" spans="1:10" ht="13.2" x14ac:dyDescent="0.25">
      <c r="A2283" s="3">
        <v>45608</v>
      </c>
      <c r="B2283" s="4" t="s">
        <v>11</v>
      </c>
      <c r="C2283" s="3" t="str">
        <f t="shared" si="274"/>
        <v>net sales</v>
      </c>
      <c r="D2283" s="49">
        <v>9.99</v>
      </c>
      <c r="E2283">
        <f t="shared" si="275"/>
        <v>2024</v>
      </c>
      <c r="F2283">
        <f t="shared" si="276"/>
        <v>12</v>
      </c>
      <c r="G2283">
        <f t="shared" si="277"/>
        <v>11</v>
      </c>
      <c r="H2283" s="4" t="str">
        <f t="shared" si="278"/>
        <v>product 1</v>
      </c>
      <c r="I2283" s="5">
        <v>60</v>
      </c>
      <c r="J2283" s="5">
        <v>599.4</v>
      </c>
    </row>
    <row r="2284" spans="1:10" ht="13.2" x14ac:dyDescent="0.25">
      <c r="A2284" s="3">
        <v>45608</v>
      </c>
      <c r="B2284" s="4" t="s">
        <v>12</v>
      </c>
      <c r="C2284" s="3" t="str">
        <f t="shared" si="274"/>
        <v>net sales</v>
      </c>
      <c r="D2284" s="49">
        <v>24.99</v>
      </c>
      <c r="E2284">
        <f t="shared" si="275"/>
        <v>2024</v>
      </c>
      <c r="F2284">
        <f t="shared" si="276"/>
        <v>12</v>
      </c>
      <c r="G2284">
        <f t="shared" si="277"/>
        <v>11</v>
      </c>
      <c r="H2284" s="4" t="str">
        <f t="shared" si="278"/>
        <v>product 2</v>
      </c>
      <c r="I2284" s="5">
        <v>4</v>
      </c>
      <c r="J2284" s="5">
        <v>99.96</v>
      </c>
    </row>
    <row r="2285" spans="1:10" ht="13.2" x14ac:dyDescent="0.25">
      <c r="A2285" s="3">
        <v>45608</v>
      </c>
      <c r="B2285" s="4" t="s">
        <v>13</v>
      </c>
      <c r="C2285" s="3" t="str">
        <f t="shared" si="274"/>
        <v>net sales</v>
      </c>
      <c r="D2285" s="49">
        <v>12.49</v>
      </c>
      <c r="E2285">
        <f t="shared" si="275"/>
        <v>2024</v>
      </c>
      <c r="F2285">
        <f t="shared" si="276"/>
        <v>12</v>
      </c>
      <c r="G2285">
        <f t="shared" si="277"/>
        <v>11</v>
      </c>
      <c r="H2285" s="4" t="str">
        <f t="shared" si="278"/>
        <v>product 3</v>
      </c>
      <c r="I2285" s="5">
        <v>202</v>
      </c>
      <c r="J2285" s="5">
        <v>2522.98</v>
      </c>
    </row>
    <row r="2286" spans="1:10" ht="13.2" x14ac:dyDescent="0.25">
      <c r="A2286" s="3">
        <v>45609</v>
      </c>
      <c r="B2286" s="4" t="s">
        <v>7</v>
      </c>
      <c r="C2286" s="3" t="str">
        <f t="shared" si="274"/>
        <v>cogs</v>
      </c>
      <c r="D2286" s="49">
        <v>5.99</v>
      </c>
      <c r="E2286">
        <f t="shared" si="275"/>
        <v>2024</v>
      </c>
      <c r="F2286">
        <f t="shared" si="276"/>
        <v>13</v>
      </c>
      <c r="G2286">
        <f t="shared" si="277"/>
        <v>11</v>
      </c>
      <c r="H2286" s="4" t="str">
        <f t="shared" si="278"/>
        <v>product 1</v>
      </c>
      <c r="I2286" s="5">
        <v>33</v>
      </c>
      <c r="J2286" s="5">
        <v>197.67000000000002</v>
      </c>
    </row>
    <row r="2287" spans="1:10" ht="13.2" x14ac:dyDescent="0.25">
      <c r="A2287" s="3">
        <v>45609</v>
      </c>
      <c r="B2287" s="4" t="s">
        <v>8</v>
      </c>
      <c r="C2287" s="3" t="str">
        <f t="shared" si="274"/>
        <v>cogs</v>
      </c>
      <c r="D2287" s="49">
        <v>16.989999999999998</v>
      </c>
      <c r="E2287">
        <f t="shared" si="275"/>
        <v>2024</v>
      </c>
      <c r="F2287">
        <f t="shared" si="276"/>
        <v>13</v>
      </c>
      <c r="G2287">
        <f t="shared" si="277"/>
        <v>11</v>
      </c>
      <c r="H2287" s="4" t="str">
        <f t="shared" si="278"/>
        <v>product 2</v>
      </c>
      <c r="I2287" s="5">
        <v>9</v>
      </c>
      <c r="J2287" s="5">
        <v>152.91</v>
      </c>
    </row>
    <row r="2288" spans="1:10" ht="13.2" x14ac:dyDescent="0.25">
      <c r="A2288" s="3">
        <v>45609</v>
      </c>
      <c r="B2288" s="4" t="s">
        <v>9</v>
      </c>
      <c r="C2288" s="3" t="str">
        <f t="shared" si="274"/>
        <v>cogs</v>
      </c>
      <c r="D2288" s="49">
        <v>8.49</v>
      </c>
      <c r="E2288">
        <f t="shared" si="275"/>
        <v>2024</v>
      </c>
      <c r="F2288">
        <f t="shared" si="276"/>
        <v>13</v>
      </c>
      <c r="G2288">
        <f t="shared" si="277"/>
        <v>11</v>
      </c>
      <c r="H2288" s="4" t="str">
        <f t="shared" si="278"/>
        <v>product 3</v>
      </c>
      <c r="I2288" s="5">
        <v>36</v>
      </c>
      <c r="J2288" s="5">
        <v>305.64</v>
      </c>
    </row>
    <row r="2289" spans="1:10" ht="13.2" x14ac:dyDescent="0.25">
      <c r="A2289" s="3">
        <v>45609</v>
      </c>
      <c r="B2289" s="4" t="s">
        <v>10</v>
      </c>
      <c r="C2289" s="3" t="str">
        <f t="shared" si="274"/>
        <v>marketing</v>
      </c>
      <c r="D2289" s="50" t="s">
        <v>6</v>
      </c>
      <c r="E2289">
        <f t="shared" si="275"/>
        <v>2024</v>
      </c>
      <c r="F2289">
        <f t="shared" si="276"/>
        <v>13</v>
      </c>
      <c r="G2289">
        <f t="shared" si="277"/>
        <v>11</v>
      </c>
      <c r="H2289" s="4" t="str">
        <f t="shared" si="278"/>
        <v>N/A</v>
      </c>
      <c r="I2289" s="4" t="s">
        <v>6</v>
      </c>
      <c r="J2289" s="5">
        <v>99.94</v>
      </c>
    </row>
    <row r="2290" spans="1:10" ht="13.2" x14ac:dyDescent="0.25">
      <c r="A2290" s="3">
        <v>45609</v>
      </c>
      <c r="B2290" s="4" t="s">
        <v>11</v>
      </c>
      <c r="C2290" s="3" t="str">
        <f t="shared" si="274"/>
        <v>net sales</v>
      </c>
      <c r="D2290" s="49">
        <v>9.99</v>
      </c>
      <c r="E2290">
        <f t="shared" si="275"/>
        <v>2024</v>
      </c>
      <c r="F2290">
        <f t="shared" si="276"/>
        <v>13</v>
      </c>
      <c r="G2290">
        <f t="shared" si="277"/>
        <v>11</v>
      </c>
      <c r="H2290" s="4" t="str">
        <f t="shared" si="278"/>
        <v>product 1</v>
      </c>
      <c r="I2290" s="5">
        <v>33</v>
      </c>
      <c r="J2290" s="5">
        <v>329.67</v>
      </c>
    </row>
    <row r="2291" spans="1:10" ht="13.2" x14ac:dyDescent="0.25">
      <c r="A2291" s="3">
        <v>45609</v>
      </c>
      <c r="B2291" s="4" t="s">
        <v>12</v>
      </c>
      <c r="C2291" s="3" t="str">
        <f t="shared" si="274"/>
        <v>net sales</v>
      </c>
      <c r="D2291" s="49">
        <v>24.99</v>
      </c>
      <c r="E2291">
        <f t="shared" si="275"/>
        <v>2024</v>
      </c>
      <c r="F2291">
        <f t="shared" si="276"/>
        <v>13</v>
      </c>
      <c r="G2291">
        <f t="shared" si="277"/>
        <v>11</v>
      </c>
      <c r="H2291" s="4" t="str">
        <f t="shared" si="278"/>
        <v>product 2</v>
      </c>
      <c r="I2291" s="5">
        <v>9</v>
      </c>
      <c r="J2291" s="5">
        <v>224.91</v>
      </c>
    </row>
    <row r="2292" spans="1:10" ht="13.2" x14ac:dyDescent="0.25">
      <c r="A2292" s="3">
        <v>45609</v>
      </c>
      <c r="B2292" s="4" t="s">
        <v>13</v>
      </c>
      <c r="C2292" s="3" t="str">
        <f t="shared" si="274"/>
        <v>net sales</v>
      </c>
      <c r="D2292" s="49">
        <v>12.49</v>
      </c>
      <c r="E2292">
        <f t="shared" si="275"/>
        <v>2024</v>
      </c>
      <c r="F2292">
        <f t="shared" si="276"/>
        <v>13</v>
      </c>
      <c r="G2292">
        <f t="shared" si="277"/>
        <v>11</v>
      </c>
      <c r="H2292" s="4" t="str">
        <f t="shared" si="278"/>
        <v>product 3</v>
      </c>
      <c r="I2292" s="5">
        <v>36</v>
      </c>
      <c r="J2292" s="5">
        <v>449.64</v>
      </c>
    </row>
    <row r="2293" spans="1:10" ht="13.2" x14ac:dyDescent="0.25">
      <c r="A2293" s="3">
        <v>45610</v>
      </c>
      <c r="B2293" s="4" t="s">
        <v>7</v>
      </c>
      <c r="C2293" s="3" t="str">
        <f t="shared" si="274"/>
        <v>cogs</v>
      </c>
      <c r="D2293" s="49">
        <v>5.99</v>
      </c>
      <c r="E2293">
        <f t="shared" si="275"/>
        <v>2024</v>
      </c>
      <c r="F2293">
        <f t="shared" si="276"/>
        <v>14</v>
      </c>
      <c r="G2293">
        <f t="shared" si="277"/>
        <v>11</v>
      </c>
      <c r="H2293" s="4" t="str">
        <f t="shared" si="278"/>
        <v>product 1</v>
      </c>
      <c r="I2293" s="5">
        <v>46</v>
      </c>
      <c r="J2293" s="5">
        <v>275.54000000000002</v>
      </c>
    </row>
    <row r="2294" spans="1:10" ht="13.2" x14ac:dyDescent="0.25">
      <c r="A2294" s="3">
        <v>45610</v>
      </c>
      <c r="B2294" s="4" t="s">
        <v>8</v>
      </c>
      <c r="C2294" s="3" t="str">
        <f t="shared" si="274"/>
        <v>cogs</v>
      </c>
      <c r="D2294" s="49">
        <v>16.989999999999998</v>
      </c>
      <c r="E2294">
        <f t="shared" si="275"/>
        <v>2024</v>
      </c>
      <c r="F2294">
        <f t="shared" si="276"/>
        <v>14</v>
      </c>
      <c r="G2294">
        <f t="shared" si="277"/>
        <v>11</v>
      </c>
      <c r="H2294" s="4" t="str">
        <f t="shared" si="278"/>
        <v>product 2</v>
      </c>
      <c r="I2294" s="5">
        <v>3</v>
      </c>
      <c r="J2294" s="5">
        <v>50.97</v>
      </c>
    </row>
    <row r="2295" spans="1:10" ht="13.2" x14ac:dyDescent="0.25">
      <c r="A2295" s="3">
        <v>45610</v>
      </c>
      <c r="B2295" s="4" t="s">
        <v>9</v>
      </c>
      <c r="C2295" s="3" t="str">
        <f t="shared" si="274"/>
        <v>cogs</v>
      </c>
      <c r="D2295" s="49">
        <v>8.49</v>
      </c>
      <c r="E2295">
        <f t="shared" si="275"/>
        <v>2024</v>
      </c>
      <c r="F2295">
        <f t="shared" si="276"/>
        <v>14</v>
      </c>
      <c r="G2295">
        <f t="shared" si="277"/>
        <v>11</v>
      </c>
      <c r="H2295" s="4" t="str">
        <f t="shared" si="278"/>
        <v>product 3</v>
      </c>
      <c r="I2295" s="5">
        <v>0</v>
      </c>
      <c r="J2295" s="4">
        <v>0</v>
      </c>
    </row>
    <row r="2296" spans="1:10" ht="13.2" x14ac:dyDescent="0.25">
      <c r="A2296" s="3">
        <v>45610</v>
      </c>
      <c r="B2296" s="4" t="s">
        <v>10</v>
      </c>
      <c r="C2296" s="3" t="str">
        <f t="shared" si="274"/>
        <v>marketing</v>
      </c>
      <c r="D2296" s="50" t="s">
        <v>6</v>
      </c>
      <c r="E2296">
        <f t="shared" si="275"/>
        <v>2024</v>
      </c>
      <c r="F2296">
        <f t="shared" si="276"/>
        <v>14</v>
      </c>
      <c r="G2296">
        <f t="shared" si="277"/>
        <v>11</v>
      </c>
      <c r="H2296" s="4" t="str">
        <f t="shared" si="278"/>
        <v>N/A</v>
      </c>
      <c r="I2296" s="4" t="s">
        <v>6</v>
      </c>
      <c r="J2296" s="5">
        <v>100.10000000000001</v>
      </c>
    </row>
    <row r="2297" spans="1:10" ht="13.2" x14ac:dyDescent="0.25">
      <c r="A2297" s="3">
        <v>45610</v>
      </c>
      <c r="B2297" s="4" t="s">
        <v>11</v>
      </c>
      <c r="C2297" s="3" t="str">
        <f t="shared" si="274"/>
        <v>net sales</v>
      </c>
      <c r="D2297" s="49">
        <v>9.99</v>
      </c>
      <c r="E2297">
        <f t="shared" si="275"/>
        <v>2024</v>
      </c>
      <c r="F2297">
        <f t="shared" si="276"/>
        <v>14</v>
      </c>
      <c r="G2297">
        <f t="shared" si="277"/>
        <v>11</v>
      </c>
      <c r="H2297" s="4" t="str">
        <f t="shared" si="278"/>
        <v>product 1</v>
      </c>
      <c r="I2297" s="5">
        <v>46</v>
      </c>
      <c r="J2297" s="5">
        <v>459.54</v>
      </c>
    </row>
    <row r="2298" spans="1:10" ht="13.2" x14ac:dyDescent="0.25">
      <c r="A2298" s="3">
        <v>45610</v>
      </c>
      <c r="B2298" s="4" t="s">
        <v>12</v>
      </c>
      <c r="C2298" s="3" t="str">
        <f t="shared" si="274"/>
        <v>net sales</v>
      </c>
      <c r="D2298" s="49">
        <v>24.99</v>
      </c>
      <c r="E2298">
        <f t="shared" si="275"/>
        <v>2024</v>
      </c>
      <c r="F2298">
        <f t="shared" si="276"/>
        <v>14</v>
      </c>
      <c r="G2298">
        <f t="shared" si="277"/>
        <v>11</v>
      </c>
      <c r="H2298" s="4" t="str">
        <f t="shared" si="278"/>
        <v>product 2</v>
      </c>
      <c r="I2298" s="5">
        <v>3</v>
      </c>
      <c r="J2298" s="5">
        <v>74.97</v>
      </c>
    </row>
    <row r="2299" spans="1:10" ht="13.2" x14ac:dyDescent="0.25">
      <c r="A2299" s="3">
        <v>45610</v>
      </c>
      <c r="B2299" s="4" t="s">
        <v>13</v>
      </c>
      <c r="C2299" s="3" t="str">
        <f t="shared" si="274"/>
        <v>net sales</v>
      </c>
      <c r="D2299" s="49">
        <v>12.49</v>
      </c>
      <c r="E2299">
        <f t="shared" si="275"/>
        <v>2024</v>
      </c>
      <c r="F2299">
        <f t="shared" si="276"/>
        <v>14</v>
      </c>
      <c r="G2299">
        <f t="shared" si="277"/>
        <v>11</v>
      </c>
      <c r="H2299" s="4" t="str">
        <f t="shared" si="278"/>
        <v>product 3</v>
      </c>
      <c r="I2299" s="5">
        <v>0</v>
      </c>
      <c r="J2299" s="4">
        <v>0</v>
      </c>
    </row>
    <row r="2300" spans="1:10" ht="13.2" x14ac:dyDescent="0.25">
      <c r="A2300" s="3">
        <v>45611</v>
      </c>
      <c r="B2300" s="4" t="s">
        <v>7</v>
      </c>
      <c r="C2300" s="3" t="str">
        <f t="shared" si="274"/>
        <v>cogs</v>
      </c>
      <c r="D2300" s="49">
        <v>5.99</v>
      </c>
      <c r="E2300">
        <f t="shared" si="275"/>
        <v>2024</v>
      </c>
      <c r="F2300">
        <f t="shared" si="276"/>
        <v>15</v>
      </c>
      <c r="G2300">
        <f t="shared" si="277"/>
        <v>11</v>
      </c>
      <c r="H2300" s="4" t="str">
        <f t="shared" si="278"/>
        <v>product 1</v>
      </c>
      <c r="I2300" s="5">
        <v>89</v>
      </c>
      <c r="J2300" s="5">
        <v>533.11</v>
      </c>
    </row>
    <row r="2301" spans="1:10" ht="13.2" x14ac:dyDescent="0.25">
      <c r="A2301" s="3">
        <v>45611</v>
      </c>
      <c r="B2301" s="4" t="s">
        <v>8</v>
      </c>
      <c r="C2301" s="3" t="str">
        <f t="shared" si="274"/>
        <v>cogs</v>
      </c>
      <c r="D2301" s="49">
        <v>16.989999999999998</v>
      </c>
      <c r="E2301">
        <f t="shared" si="275"/>
        <v>2024</v>
      </c>
      <c r="F2301">
        <f t="shared" si="276"/>
        <v>15</v>
      </c>
      <c r="G2301">
        <f t="shared" si="277"/>
        <v>11</v>
      </c>
      <c r="H2301" s="4" t="str">
        <f t="shared" si="278"/>
        <v>product 2</v>
      </c>
      <c r="I2301" s="5">
        <v>6</v>
      </c>
      <c r="J2301" s="5">
        <v>101.94</v>
      </c>
    </row>
    <row r="2302" spans="1:10" ht="13.2" x14ac:dyDescent="0.25">
      <c r="A2302" s="3">
        <v>45611</v>
      </c>
      <c r="B2302" s="4" t="s">
        <v>9</v>
      </c>
      <c r="C2302" s="3" t="str">
        <f t="shared" si="274"/>
        <v>cogs</v>
      </c>
      <c r="D2302" s="49">
        <v>8.49</v>
      </c>
      <c r="E2302">
        <f t="shared" si="275"/>
        <v>2024</v>
      </c>
      <c r="F2302">
        <f t="shared" si="276"/>
        <v>15</v>
      </c>
      <c r="G2302">
        <f t="shared" si="277"/>
        <v>11</v>
      </c>
      <c r="H2302" s="4" t="str">
        <f t="shared" si="278"/>
        <v>product 3</v>
      </c>
      <c r="I2302" s="5">
        <v>14</v>
      </c>
      <c r="J2302" s="5">
        <v>118.86</v>
      </c>
    </row>
    <row r="2303" spans="1:10" ht="13.2" x14ac:dyDescent="0.25">
      <c r="A2303" s="3">
        <v>45611</v>
      </c>
      <c r="B2303" s="4" t="s">
        <v>16</v>
      </c>
      <c r="C2303" s="3" t="str">
        <f t="shared" si="274"/>
        <v>interest</v>
      </c>
      <c r="D2303" s="50" t="s">
        <v>6</v>
      </c>
      <c r="E2303">
        <f t="shared" si="275"/>
        <v>2024</v>
      </c>
      <c r="F2303">
        <f t="shared" si="276"/>
        <v>15</v>
      </c>
      <c r="G2303">
        <f t="shared" si="277"/>
        <v>11</v>
      </c>
      <c r="H2303" s="4" t="str">
        <f t="shared" si="278"/>
        <v>N/A</v>
      </c>
      <c r="I2303" s="4" t="s">
        <v>6</v>
      </c>
      <c r="J2303" s="5">
        <v>1250.04</v>
      </c>
    </row>
    <row r="2304" spans="1:10" ht="13.2" x14ac:dyDescent="0.25">
      <c r="A2304" s="3">
        <v>45611</v>
      </c>
      <c r="B2304" s="4" t="s">
        <v>10</v>
      </c>
      <c r="C2304" s="3" t="str">
        <f t="shared" si="274"/>
        <v>marketing</v>
      </c>
      <c r="D2304" s="50" t="s">
        <v>6</v>
      </c>
      <c r="E2304">
        <f t="shared" si="275"/>
        <v>2024</v>
      </c>
      <c r="F2304">
        <f t="shared" si="276"/>
        <v>15</v>
      </c>
      <c r="G2304">
        <f t="shared" si="277"/>
        <v>11</v>
      </c>
      <c r="H2304" s="4" t="str">
        <f t="shared" si="278"/>
        <v>N/A</v>
      </c>
      <c r="I2304" s="4" t="s">
        <v>6</v>
      </c>
      <c r="J2304" s="5">
        <v>100.06</v>
      </c>
    </row>
    <row r="2305" spans="1:10" ht="13.2" x14ac:dyDescent="0.25">
      <c r="A2305" s="3">
        <v>45611</v>
      </c>
      <c r="B2305" s="4" t="s">
        <v>11</v>
      </c>
      <c r="C2305" s="3" t="str">
        <f t="shared" si="274"/>
        <v>net sales</v>
      </c>
      <c r="D2305" s="49">
        <v>9.99</v>
      </c>
      <c r="E2305">
        <f t="shared" si="275"/>
        <v>2024</v>
      </c>
      <c r="F2305">
        <f t="shared" si="276"/>
        <v>15</v>
      </c>
      <c r="G2305">
        <f t="shared" si="277"/>
        <v>11</v>
      </c>
      <c r="H2305" s="4" t="str">
        <f t="shared" si="278"/>
        <v>product 1</v>
      </c>
      <c r="I2305" s="5">
        <v>89</v>
      </c>
      <c r="J2305" s="5">
        <v>889.11</v>
      </c>
    </row>
    <row r="2306" spans="1:10" ht="13.2" x14ac:dyDescent="0.25">
      <c r="A2306" s="3">
        <v>45611</v>
      </c>
      <c r="B2306" s="4" t="s">
        <v>12</v>
      </c>
      <c r="C2306" s="3" t="str">
        <f t="shared" ref="C2306:C2369" si="279">IFERROR(LEFT(B2306, FIND(":", B2306) -1),B2306)</f>
        <v>net sales</v>
      </c>
      <c r="D2306" s="49">
        <v>24.99</v>
      </c>
      <c r="E2306">
        <f t="shared" ref="E2306:E2369" si="280">YEAR(A2306)</f>
        <v>2024</v>
      </c>
      <c r="F2306">
        <f t="shared" ref="F2306:F2369" si="281">DAY(A2306)</f>
        <v>15</v>
      </c>
      <c r="G2306">
        <f t="shared" ref="G2306:G2369" si="282">MONTH(A2306)</f>
        <v>11</v>
      </c>
      <c r="H2306" s="4" t="str">
        <f t="shared" si="278"/>
        <v>product 2</v>
      </c>
      <c r="I2306" s="5">
        <v>6</v>
      </c>
      <c r="J2306" s="5">
        <v>149.94</v>
      </c>
    </row>
    <row r="2307" spans="1:10" ht="13.2" x14ac:dyDescent="0.25">
      <c r="A2307" s="3">
        <v>45611</v>
      </c>
      <c r="B2307" s="4" t="s">
        <v>13</v>
      </c>
      <c r="C2307" s="3" t="str">
        <f t="shared" si="279"/>
        <v>net sales</v>
      </c>
      <c r="D2307" s="49">
        <v>12.49</v>
      </c>
      <c r="E2307">
        <f t="shared" si="280"/>
        <v>2024</v>
      </c>
      <c r="F2307">
        <f t="shared" si="281"/>
        <v>15</v>
      </c>
      <c r="G2307">
        <f t="shared" si="282"/>
        <v>11</v>
      </c>
      <c r="H2307" s="4" t="str">
        <f t="shared" ref="H2307:H2370" si="283">IFERROR(RIGHT(B2307, LEN(B2307) - FIND(":", B2307)),"N/A")</f>
        <v>product 3</v>
      </c>
      <c r="I2307" s="5">
        <v>14</v>
      </c>
      <c r="J2307" s="5">
        <v>174.86</v>
      </c>
    </row>
    <row r="2308" spans="1:10" ht="13.2" x14ac:dyDescent="0.25">
      <c r="A2308" s="3">
        <v>45611</v>
      </c>
      <c r="B2308" s="4" t="s">
        <v>14</v>
      </c>
      <c r="C2308" s="3" t="str">
        <f t="shared" si="279"/>
        <v>overhead</v>
      </c>
      <c r="D2308" s="50" t="s">
        <v>6</v>
      </c>
      <c r="E2308">
        <f t="shared" si="280"/>
        <v>2024</v>
      </c>
      <c r="F2308">
        <f t="shared" si="281"/>
        <v>15</v>
      </c>
      <c r="G2308">
        <f t="shared" si="282"/>
        <v>11</v>
      </c>
      <c r="H2308" s="4" t="str">
        <f t="shared" si="283"/>
        <v>N/A</v>
      </c>
      <c r="I2308" s="4" t="s">
        <v>6</v>
      </c>
      <c r="J2308" s="5">
        <v>312.51</v>
      </c>
    </row>
    <row r="2309" spans="1:10" ht="13.2" x14ac:dyDescent="0.25">
      <c r="A2309" s="3">
        <v>45612</v>
      </c>
      <c r="B2309" s="4" t="s">
        <v>7</v>
      </c>
      <c r="C2309" s="3" t="str">
        <f t="shared" si="279"/>
        <v>cogs</v>
      </c>
      <c r="D2309" s="49">
        <v>5.99</v>
      </c>
      <c r="E2309">
        <f t="shared" si="280"/>
        <v>2024</v>
      </c>
      <c r="F2309">
        <f t="shared" si="281"/>
        <v>16</v>
      </c>
      <c r="G2309">
        <f t="shared" si="282"/>
        <v>11</v>
      </c>
      <c r="H2309" s="4" t="str">
        <f t="shared" si="283"/>
        <v>product 1</v>
      </c>
      <c r="I2309" s="5">
        <v>94</v>
      </c>
      <c r="J2309" s="5">
        <v>563.06000000000006</v>
      </c>
    </row>
    <row r="2310" spans="1:10" ht="13.2" x14ac:dyDescent="0.25">
      <c r="A2310" s="3">
        <v>45612</v>
      </c>
      <c r="B2310" s="4" t="s">
        <v>8</v>
      </c>
      <c r="C2310" s="3" t="str">
        <f t="shared" si="279"/>
        <v>cogs</v>
      </c>
      <c r="D2310" s="49">
        <v>16.989999999999998</v>
      </c>
      <c r="E2310">
        <f t="shared" si="280"/>
        <v>2024</v>
      </c>
      <c r="F2310">
        <f t="shared" si="281"/>
        <v>16</v>
      </c>
      <c r="G2310">
        <f t="shared" si="282"/>
        <v>11</v>
      </c>
      <c r="H2310" s="4" t="str">
        <f t="shared" si="283"/>
        <v>product 2</v>
      </c>
      <c r="I2310" s="5">
        <v>1</v>
      </c>
      <c r="J2310" s="5">
        <v>16.989999999999998</v>
      </c>
    </row>
    <row r="2311" spans="1:10" ht="13.2" x14ac:dyDescent="0.25">
      <c r="A2311" s="3">
        <v>45612</v>
      </c>
      <c r="B2311" s="4" t="s">
        <v>9</v>
      </c>
      <c r="C2311" s="3" t="str">
        <f t="shared" si="279"/>
        <v>cogs</v>
      </c>
      <c r="D2311" s="49">
        <v>8.49</v>
      </c>
      <c r="E2311">
        <f t="shared" si="280"/>
        <v>2024</v>
      </c>
      <c r="F2311">
        <f t="shared" si="281"/>
        <v>16</v>
      </c>
      <c r="G2311">
        <f t="shared" si="282"/>
        <v>11</v>
      </c>
      <c r="H2311" s="4" t="str">
        <f t="shared" si="283"/>
        <v>product 3</v>
      </c>
      <c r="I2311" s="5">
        <v>3</v>
      </c>
      <c r="J2311" s="5">
        <v>25.47</v>
      </c>
    </row>
    <row r="2312" spans="1:10" ht="13.2" x14ac:dyDescent="0.25">
      <c r="A2312" s="3">
        <v>45612</v>
      </c>
      <c r="B2312" s="4" t="s">
        <v>10</v>
      </c>
      <c r="C2312" s="3" t="str">
        <f t="shared" si="279"/>
        <v>marketing</v>
      </c>
      <c r="D2312" s="50" t="s">
        <v>6</v>
      </c>
      <c r="E2312">
        <f t="shared" si="280"/>
        <v>2024</v>
      </c>
      <c r="F2312">
        <f t="shared" si="281"/>
        <v>16</v>
      </c>
      <c r="G2312">
        <f t="shared" si="282"/>
        <v>11</v>
      </c>
      <c r="H2312" s="4" t="str">
        <f t="shared" si="283"/>
        <v>N/A</v>
      </c>
      <c r="I2312" s="4" t="s">
        <v>6</v>
      </c>
      <c r="J2312" s="5">
        <v>100.07000000000001</v>
      </c>
    </row>
    <row r="2313" spans="1:10" ht="13.2" x14ac:dyDescent="0.25">
      <c r="A2313" s="3">
        <v>45612</v>
      </c>
      <c r="B2313" s="4" t="s">
        <v>11</v>
      </c>
      <c r="C2313" s="3" t="str">
        <f t="shared" si="279"/>
        <v>net sales</v>
      </c>
      <c r="D2313" s="49">
        <v>9.99</v>
      </c>
      <c r="E2313">
        <f t="shared" si="280"/>
        <v>2024</v>
      </c>
      <c r="F2313">
        <f t="shared" si="281"/>
        <v>16</v>
      </c>
      <c r="G2313">
        <f t="shared" si="282"/>
        <v>11</v>
      </c>
      <c r="H2313" s="4" t="str">
        <f t="shared" si="283"/>
        <v>product 1</v>
      </c>
      <c r="I2313" s="5">
        <v>94</v>
      </c>
      <c r="J2313" s="5">
        <v>939.06000000000006</v>
      </c>
    </row>
    <row r="2314" spans="1:10" ht="13.2" x14ac:dyDescent="0.25">
      <c r="A2314" s="3">
        <v>45612</v>
      </c>
      <c r="B2314" s="4" t="s">
        <v>12</v>
      </c>
      <c r="C2314" s="3" t="str">
        <f t="shared" si="279"/>
        <v>net sales</v>
      </c>
      <c r="D2314" s="49">
        <v>24.99</v>
      </c>
      <c r="E2314">
        <f t="shared" si="280"/>
        <v>2024</v>
      </c>
      <c r="F2314">
        <f t="shared" si="281"/>
        <v>16</v>
      </c>
      <c r="G2314">
        <f t="shared" si="282"/>
        <v>11</v>
      </c>
      <c r="H2314" s="4" t="str">
        <f t="shared" si="283"/>
        <v>product 2</v>
      </c>
      <c r="I2314" s="5">
        <v>1</v>
      </c>
      <c r="J2314" s="5">
        <v>24.99</v>
      </c>
    </row>
    <row r="2315" spans="1:10" ht="13.2" x14ac:dyDescent="0.25">
      <c r="A2315" s="3">
        <v>45612</v>
      </c>
      <c r="B2315" s="4" t="s">
        <v>13</v>
      </c>
      <c r="C2315" s="3" t="str">
        <f t="shared" si="279"/>
        <v>net sales</v>
      </c>
      <c r="D2315" s="49">
        <v>12.49</v>
      </c>
      <c r="E2315">
        <f t="shared" si="280"/>
        <v>2024</v>
      </c>
      <c r="F2315">
        <f t="shared" si="281"/>
        <v>16</v>
      </c>
      <c r="G2315">
        <f t="shared" si="282"/>
        <v>11</v>
      </c>
      <c r="H2315" s="4" t="str">
        <f t="shared" si="283"/>
        <v>product 3</v>
      </c>
      <c r="I2315" s="5">
        <v>3</v>
      </c>
      <c r="J2315" s="5">
        <v>37.47</v>
      </c>
    </row>
    <row r="2316" spans="1:10" ht="13.2" x14ac:dyDescent="0.25">
      <c r="A2316" s="3">
        <v>45613</v>
      </c>
      <c r="B2316" s="4" t="s">
        <v>7</v>
      </c>
      <c r="C2316" s="3" t="str">
        <f t="shared" si="279"/>
        <v>cogs</v>
      </c>
      <c r="D2316" s="49">
        <v>5.99</v>
      </c>
      <c r="E2316">
        <f t="shared" si="280"/>
        <v>2024</v>
      </c>
      <c r="F2316">
        <f t="shared" si="281"/>
        <v>17</v>
      </c>
      <c r="G2316">
        <f t="shared" si="282"/>
        <v>11</v>
      </c>
      <c r="H2316" s="4" t="str">
        <f t="shared" si="283"/>
        <v>product 1</v>
      </c>
      <c r="I2316" s="5">
        <v>50</v>
      </c>
      <c r="J2316" s="5">
        <v>299.5</v>
      </c>
    </row>
    <row r="2317" spans="1:10" ht="13.2" x14ac:dyDescent="0.25">
      <c r="A2317" s="3">
        <v>45613</v>
      </c>
      <c r="B2317" s="4" t="s">
        <v>8</v>
      </c>
      <c r="C2317" s="3" t="str">
        <f t="shared" si="279"/>
        <v>cogs</v>
      </c>
      <c r="D2317" s="49">
        <v>16.989999999999998</v>
      </c>
      <c r="E2317">
        <f t="shared" si="280"/>
        <v>2024</v>
      </c>
      <c r="F2317">
        <f t="shared" si="281"/>
        <v>17</v>
      </c>
      <c r="G2317">
        <f t="shared" si="282"/>
        <v>11</v>
      </c>
      <c r="H2317" s="4" t="str">
        <f t="shared" si="283"/>
        <v>product 2</v>
      </c>
      <c r="I2317" s="5">
        <v>2</v>
      </c>
      <c r="J2317" s="5">
        <v>33.979999999999997</v>
      </c>
    </row>
    <row r="2318" spans="1:10" ht="13.2" x14ac:dyDescent="0.25">
      <c r="A2318" s="3">
        <v>45613</v>
      </c>
      <c r="B2318" s="4" t="s">
        <v>9</v>
      </c>
      <c r="C2318" s="3" t="str">
        <f t="shared" si="279"/>
        <v>cogs</v>
      </c>
      <c r="D2318" s="49">
        <v>8.49</v>
      </c>
      <c r="E2318">
        <f t="shared" si="280"/>
        <v>2024</v>
      </c>
      <c r="F2318">
        <f t="shared" si="281"/>
        <v>17</v>
      </c>
      <c r="G2318">
        <f t="shared" si="282"/>
        <v>11</v>
      </c>
      <c r="H2318" s="4" t="str">
        <f t="shared" si="283"/>
        <v>product 3</v>
      </c>
      <c r="I2318" s="5">
        <v>27</v>
      </c>
      <c r="J2318" s="5">
        <v>229.23000000000002</v>
      </c>
    </row>
    <row r="2319" spans="1:10" ht="13.2" x14ac:dyDescent="0.25">
      <c r="A2319" s="3">
        <v>45613</v>
      </c>
      <c r="B2319" s="4" t="s">
        <v>10</v>
      </c>
      <c r="C2319" s="3" t="str">
        <f t="shared" si="279"/>
        <v>marketing</v>
      </c>
      <c r="D2319" s="50" t="s">
        <v>6</v>
      </c>
      <c r="E2319">
        <f t="shared" si="280"/>
        <v>2024</v>
      </c>
      <c r="F2319">
        <f t="shared" si="281"/>
        <v>17</v>
      </c>
      <c r="G2319">
        <f t="shared" si="282"/>
        <v>11</v>
      </c>
      <c r="H2319" s="4" t="str">
        <f t="shared" si="283"/>
        <v>N/A</v>
      </c>
      <c r="I2319" s="4" t="s">
        <v>6</v>
      </c>
      <c r="J2319" s="5">
        <v>100.05</v>
      </c>
    </row>
    <row r="2320" spans="1:10" ht="13.2" x14ac:dyDescent="0.25">
      <c r="A2320" s="3">
        <v>45613</v>
      </c>
      <c r="B2320" s="4" t="s">
        <v>11</v>
      </c>
      <c r="C2320" s="3" t="str">
        <f t="shared" si="279"/>
        <v>net sales</v>
      </c>
      <c r="D2320" s="49">
        <v>9.99</v>
      </c>
      <c r="E2320">
        <f t="shared" si="280"/>
        <v>2024</v>
      </c>
      <c r="F2320">
        <f t="shared" si="281"/>
        <v>17</v>
      </c>
      <c r="G2320">
        <f t="shared" si="282"/>
        <v>11</v>
      </c>
      <c r="H2320" s="4" t="str">
        <f t="shared" si="283"/>
        <v>product 1</v>
      </c>
      <c r="I2320" s="5">
        <v>50</v>
      </c>
      <c r="J2320" s="5">
        <v>499.5</v>
      </c>
    </row>
    <row r="2321" spans="1:10" ht="13.2" x14ac:dyDescent="0.25">
      <c r="A2321" s="3">
        <v>45613</v>
      </c>
      <c r="B2321" s="4" t="s">
        <v>12</v>
      </c>
      <c r="C2321" s="3" t="str">
        <f t="shared" si="279"/>
        <v>net sales</v>
      </c>
      <c r="D2321" s="49">
        <v>24.99</v>
      </c>
      <c r="E2321">
        <f t="shared" si="280"/>
        <v>2024</v>
      </c>
      <c r="F2321">
        <f t="shared" si="281"/>
        <v>17</v>
      </c>
      <c r="G2321">
        <f t="shared" si="282"/>
        <v>11</v>
      </c>
      <c r="H2321" s="4" t="str">
        <f t="shared" si="283"/>
        <v>product 2</v>
      </c>
      <c r="I2321" s="5">
        <v>2</v>
      </c>
      <c r="J2321" s="5">
        <v>49.98</v>
      </c>
    </row>
    <row r="2322" spans="1:10" ht="13.2" x14ac:dyDescent="0.25">
      <c r="A2322" s="3">
        <v>45613</v>
      </c>
      <c r="B2322" s="4" t="s">
        <v>13</v>
      </c>
      <c r="C2322" s="3" t="str">
        <f t="shared" si="279"/>
        <v>net sales</v>
      </c>
      <c r="D2322" s="49">
        <v>12.49</v>
      </c>
      <c r="E2322">
        <f t="shared" si="280"/>
        <v>2024</v>
      </c>
      <c r="F2322">
        <f t="shared" si="281"/>
        <v>17</v>
      </c>
      <c r="G2322">
        <f t="shared" si="282"/>
        <v>11</v>
      </c>
      <c r="H2322" s="4" t="str">
        <f t="shared" si="283"/>
        <v>product 3</v>
      </c>
      <c r="I2322" s="5">
        <v>27</v>
      </c>
      <c r="J2322" s="5">
        <v>337.23</v>
      </c>
    </row>
    <row r="2323" spans="1:10" ht="13.2" x14ac:dyDescent="0.25">
      <c r="A2323" s="3">
        <v>45614</v>
      </c>
      <c r="B2323" s="4" t="s">
        <v>7</v>
      </c>
      <c r="C2323" s="3" t="str">
        <f t="shared" si="279"/>
        <v>cogs</v>
      </c>
      <c r="D2323" s="49">
        <v>5.99</v>
      </c>
      <c r="E2323">
        <f t="shared" si="280"/>
        <v>2024</v>
      </c>
      <c r="F2323">
        <f t="shared" si="281"/>
        <v>18</v>
      </c>
      <c r="G2323">
        <f t="shared" si="282"/>
        <v>11</v>
      </c>
      <c r="H2323" s="4" t="str">
        <f t="shared" si="283"/>
        <v>product 1</v>
      </c>
      <c r="I2323" s="5">
        <v>6</v>
      </c>
      <c r="J2323" s="5">
        <v>35.94</v>
      </c>
    </row>
    <row r="2324" spans="1:10" ht="13.2" x14ac:dyDescent="0.25">
      <c r="A2324" s="3">
        <v>45614</v>
      </c>
      <c r="B2324" s="4" t="s">
        <v>8</v>
      </c>
      <c r="C2324" s="3" t="str">
        <f t="shared" si="279"/>
        <v>cogs</v>
      </c>
      <c r="D2324" s="49">
        <v>16.989999999999998</v>
      </c>
      <c r="E2324">
        <f t="shared" si="280"/>
        <v>2024</v>
      </c>
      <c r="F2324">
        <f t="shared" si="281"/>
        <v>18</v>
      </c>
      <c r="G2324">
        <f t="shared" si="282"/>
        <v>11</v>
      </c>
      <c r="H2324" s="4" t="str">
        <f t="shared" si="283"/>
        <v>product 2</v>
      </c>
      <c r="I2324" s="5">
        <v>5</v>
      </c>
      <c r="J2324" s="5">
        <v>84.949999999999989</v>
      </c>
    </row>
    <row r="2325" spans="1:10" ht="13.2" x14ac:dyDescent="0.25">
      <c r="A2325" s="3">
        <v>45614</v>
      </c>
      <c r="B2325" s="4" t="s">
        <v>9</v>
      </c>
      <c r="C2325" s="3" t="str">
        <f t="shared" si="279"/>
        <v>cogs</v>
      </c>
      <c r="D2325" s="49">
        <v>8.49</v>
      </c>
      <c r="E2325">
        <f t="shared" si="280"/>
        <v>2024</v>
      </c>
      <c r="F2325">
        <f t="shared" si="281"/>
        <v>18</v>
      </c>
      <c r="G2325">
        <f t="shared" si="282"/>
        <v>11</v>
      </c>
      <c r="H2325" s="4" t="str">
        <f t="shared" si="283"/>
        <v>product 3</v>
      </c>
      <c r="I2325" s="5">
        <v>0</v>
      </c>
      <c r="J2325" s="4">
        <v>0</v>
      </c>
    </row>
    <row r="2326" spans="1:10" ht="13.2" x14ac:dyDescent="0.25">
      <c r="A2326" s="3">
        <v>45614</v>
      </c>
      <c r="B2326" s="4" t="s">
        <v>10</v>
      </c>
      <c r="C2326" s="3" t="str">
        <f t="shared" si="279"/>
        <v>marketing</v>
      </c>
      <c r="D2326" s="50" t="s">
        <v>6</v>
      </c>
      <c r="E2326">
        <f t="shared" si="280"/>
        <v>2024</v>
      </c>
      <c r="F2326">
        <f t="shared" si="281"/>
        <v>18</v>
      </c>
      <c r="G2326">
        <f t="shared" si="282"/>
        <v>11</v>
      </c>
      <c r="H2326" s="4" t="str">
        <f t="shared" si="283"/>
        <v>N/A</v>
      </c>
      <c r="I2326" s="4" t="s">
        <v>6</v>
      </c>
      <c r="J2326" s="5">
        <v>100.05</v>
      </c>
    </row>
    <row r="2327" spans="1:10" ht="13.2" x14ac:dyDescent="0.25">
      <c r="A2327" s="3">
        <v>45614</v>
      </c>
      <c r="B2327" s="4" t="s">
        <v>11</v>
      </c>
      <c r="C2327" s="3" t="str">
        <f t="shared" si="279"/>
        <v>net sales</v>
      </c>
      <c r="D2327" s="49">
        <v>9.99</v>
      </c>
      <c r="E2327">
        <f t="shared" si="280"/>
        <v>2024</v>
      </c>
      <c r="F2327">
        <f t="shared" si="281"/>
        <v>18</v>
      </c>
      <c r="G2327">
        <f t="shared" si="282"/>
        <v>11</v>
      </c>
      <c r="H2327" s="4" t="str">
        <f t="shared" si="283"/>
        <v>product 1</v>
      </c>
      <c r="I2327" s="5">
        <v>6</v>
      </c>
      <c r="J2327" s="5">
        <v>59.94</v>
      </c>
    </row>
    <row r="2328" spans="1:10" ht="13.2" x14ac:dyDescent="0.25">
      <c r="A2328" s="3">
        <v>45614</v>
      </c>
      <c r="B2328" s="4" t="s">
        <v>12</v>
      </c>
      <c r="C2328" s="3" t="str">
        <f t="shared" si="279"/>
        <v>net sales</v>
      </c>
      <c r="D2328" s="49">
        <v>24.99</v>
      </c>
      <c r="E2328">
        <f t="shared" si="280"/>
        <v>2024</v>
      </c>
      <c r="F2328">
        <f t="shared" si="281"/>
        <v>18</v>
      </c>
      <c r="G2328">
        <f t="shared" si="282"/>
        <v>11</v>
      </c>
      <c r="H2328" s="4" t="str">
        <f t="shared" si="283"/>
        <v>product 2</v>
      </c>
      <c r="I2328" s="5">
        <v>5</v>
      </c>
      <c r="J2328" s="5">
        <v>124.94999999999999</v>
      </c>
    </row>
    <row r="2329" spans="1:10" ht="13.2" x14ac:dyDescent="0.25">
      <c r="A2329" s="3">
        <v>45614</v>
      </c>
      <c r="B2329" s="4" t="s">
        <v>13</v>
      </c>
      <c r="C2329" s="3" t="str">
        <f t="shared" si="279"/>
        <v>net sales</v>
      </c>
      <c r="D2329" s="49">
        <v>12.49</v>
      </c>
      <c r="E2329">
        <f t="shared" si="280"/>
        <v>2024</v>
      </c>
      <c r="F2329">
        <f t="shared" si="281"/>
        <v>18</v>
      </c>
      <c r="G2329">
        <f t="shared" si="282"/>
        <v>11</v>
      </c>
      <c r="H2329" s="4" t="str">
        <f t="shared" si="283"/>
        <v>product 3</v>
      </c>
      <c r="I2329" s="5">
        <v>0</v>
      </c>
      <c r="J2329" s="4">
        <v>0</v>
      </c>
    </row>
    <row r="2330" spans="1:10" ht="13.2" x14ac:dyDescent="0.25">
      <c r="A2330" s="3">
        <v>45615</v>
      </c>
      <c r="B2330" s="4" t="s">
        <v>7</v>
      </c>
      <c r="C2330" s="3" t="str">
        <f t="shared" si="279"/>
        <v>cogs</v>
      </c>
      <c r="D2330" s="49">
        <v>5.99</v>
      </c>
      <c r="E2330">
        <f t="shared" si="280"/>
        <v>2024</v>
      </c>
      <c r="F2330">
        <f t="shared" si="281"/>
        <v>19</v>
      </c>
      <c r="G2330">
        <f t="shared" si="282"/>
        <v>11</v>
      </c>
      <c r="H2330" s="4" t="str">
        <f t="shared" si="283"/>
        <v>product 1</v>
      </c>
      <c r="I2330" s="5">
        <v>28</v>
      </c>
      <c r="J2330" s="5">
        <v>167.72</v>
      </c>
    </row>
    <row r="2331" spans="1:10" ht="13.2" x14ac:dyDescent="0.25">
      <c r="A2331" s="3">
        <v>45615</v>
      </c>
      <c r="B2331" s="4" t="s">
        <v>8</v>
      </c>
      <c r="C2331" s="3" t="str">
        <f t="shared" si="279"/>
        <v>cogs</v>
      </c>
      <c r="D2331" s="49">
        <v>16.989999999999998</v>
      </c>
      <c r="E2331">
        <f t="shared" si="280"/>
        <v>2024</v>
      </c>
      <c r="F2331">
        <f t="shared" si="281"/>
        <v>19</v>
      </c>
      <c r="G2331">
        <f t="shared" si="282"/>
        <v>11</v>
      </c>
      <c r="H2331" s="4" t="str">
        <f t="shared" si="283"/>
        <v>product 2</v>
      </c>
      <c r="I2331" s="5">
        <v>8</v>
      </c>
      <c r="J2331" s="5">
        <v>135.91999999999999</v>
      </c>
    </row>
    <row r="2332" spans="1:10" ht="13.2" x14ac:dyDescent="0.25">
      <c r="A2332" s="3">
        <v>45615</v>
      </c>
      <c r="B2332" s="4" t="s">
        <v>9</v>
      </c>
      <c r="C2332" s="3" t="str">
        <f t="shared" si="279"/>
        <v>cogs</v>
      </c>
      <c r="D2332" s="49">
        <v>8.49</v>
      </c>
      <c r="E2332">
        <f t="shared" si="280"/>
        <v>2024</v>
      </c>
      <c r="F2332">
        <f t="shared" si="281"/>
        <v>19</v>
      </c>
      <c r="G2332">
        <f t="shared" si="282"/>
        <v>11</v>
      </c>
      <c r="H2332" s="4" t="str">
        <f t="shared" si="283"/>
        <v>product 3</v>
      </c>
      <c r="I2332" s="5">
        <v>189</v>
      </c>
      <c r="J2332" s="5">
        <v>1604.6100000000001</v>
      </c>
    </row>
    <row r="2333" spans="1:10" ht="13.2" x14ac:dyDescent="0.25">
      <c r="A2333" s="3">
        <v>45615</v>
      </c>
      <c r="B2333" s="4" t="s">
        <v>10</v>
      </c>
      <c r="C2333" s="3" t="str">
        <f t="shared" si="279"/>
        <v>marketing</v>
      </c>
      <c r="D2333" s="50" t="s">
        <v>6</v>
      </c>
      <c r="E2333">
        <f t="shared" si="280"/>
        <v>2024</v>
      </c>
      <c r="F2333">
        <f t="shared" si="281"/>
        <v>19</v>
      </c>
      <c r="G2333">
        <f t="shared" si="282"/>
        <v>11</v>
      </c>
      <c r="H2333" s="4" t="str">
        <f t="shared" si="283"/>
        <v>N/A</v>
      </c>
      <c r="I2333" s="4" t="s">
        <v>6</v>
      </c>
      <c r="J2333" s="5">
        <v>99.98</v>
      </c>
    </row>
    <row r="2334" spans="1:10" ht="13.2" x14ac:dyDescent="0.25">
      <c r="A2334" s="3">
        <v>45615</v>
      </c>
      <c r="B2334" s="4" t="s">
        <v>11</v>
      </c>
      <c r="C2334" s="3" t="str">
        <f t="shared" si="279"/>
        <v>net sales</v>
      </c>
      <c r="D2334" s="49">
        <v>9.99</v>
      </c>
      <c r="E2334">
        <f t="shared" si="280"/>
        <v>2024</v>
      </c>
      <c r="F2334">
        <f t="shared" si="281"/>
        <v>19</v>
      </c>
      <c r="G2334">
        <f t="shared" si="282"/>
        <v>11</v>
      </c>
      <c r="H2334" s="4" t="str">
        <f t="shared" si="283"/>
        <v>product 1</v>
      </c>
      <c r="I2334" s="5">
        <v>28</v>
      </c>
      <c r="J2334" s="5">
        <v>279.72000000000003</v>
      </c>
    </row>
    <row r="2335" spans="1:10" ht="13.2" x14ac:dyDescent="0.25">
      <c r="A2335" s="3">
        <v>45615</v>
      </c>
      <c r="B2335" s="4" t="s">
        <v>12</v>
      </c>
      <c r="C2335" s="3" t="str">
        <f t="shared" si="279"/>
        <v>net sales</v>
      </c>
      <c r="D2335" s="49">
        <v>24.99</v>
      </c>
      <c r="E2335">
        <f t="shared" si="280"/>
        <v>2024</v>
      </c>
      <c r="F2335">
        <f t="shared" si="281"/>
        <v>19</v>
      </c>
      <c r="G2335">
        <f t="shared" si="282"/>
        <v>11</v>
      </c>
      <c r="H2335" s="4" t="str">
        <f t="shared" si="283"/>
        <v>product 2</v>
      </c>
      <c r="I2335" s="5">
        <v>8</v>
      </c>
      <c r="J2335" s="5">
        <v>199.92</v>
      </c>
    </row>
    <row r="2336" spans="1:10" ht="13.2" x14ac:dyDescent="0.25">
      <c r="A2336" s="3">
        <v>45615</v>
      </c>
      <c r="B2336" s="4" t="s">
        <v>13</v>
      </c>
      <c r="C2336" s="3" t="str">
        <f t="shared" si="279"/>
        <v>net sales</v>
      </c>
      <c r="D2336" s="49">
        <v>12.49</v>
      </c>
      <c r="E2336">
        <f t="shared" si="280"/>
        <v>2024</v>
      </c>
      <c r="F2336">
        <f t="shared" si="281"/>
        <v>19</v>
      </c>
      <c r="G2336">
        <f t="shared" si="282"/>
        <v>11</v>
      </c>
      <c r="H2336" s="4" t="str">
        <f t="shared" si="283"/>
        <v>product 3</v>
      </c>
      <c r="I2336" s="5">
        <v>189</v>
      </c>
      <c r="J2336" s="5">
        <v>2360.61</v>
      </c>
    </row>
    <row r="2337" spans="1:10" ht="13.2" x14ac:dyDescent="0.25">
      <c r="A2337" s="3">
        <v>45616</v>
      </c>
      <c r="B2337" s="4" t="s">
        <v>7</v>
      </c>
      <c r="C2337" s="3" t="str">
        <f t="shared" si="279"/>
        <v>cogs</v>
      </c>
      <c r="D2337" s="49">
        <v>5.99</v>
      </c>
      <c r="E2337">
        <f t="shared" si="280"/>
        <v>2024</v>
      </c>
      <c r="F2337">
        <f t="shared" si="281"/>
        <v>20</v>
      </c>
      <c r="G2337">
        <f t="shared" si="282"/>
        <v>11</v>
      </c>
      <c r="H2337" s="4" t="str">
        <f t="shared" si="283"/>
        <v>product 1</v>
      </c>
      <c r="I2337" s="5">
        <v>95</v>
      </c>
      <c r="J2337" s="5">
        <v>569.05000000000007</v>
      </c>
    </row>
    <row r="2338" spans="1:10" ht="13.2" x14ac:dyDescent="0.25">
      <c r="A2338" s="3">
        <v>45616</v>
      </c>
      <c r="B2338" s="4" t="s">
        <v>8</v>
      </c>
      <c r="C2338" s="3" t="str">
        <f t="shared" si="279"/>
        <v>cogs</v>
      </c>
      <c r="D2338" s="49">
        <v>16.989999999999998</v>
      </c>
      <c r="E2338">
        <f t="shared" si="280"/>
        <v>2024</v>
      </c>
      <c r="F2338">
        <f t="shared" si="281"/>
        <v>20</v>
      </c>
      <c r="G2338">
        <f t="shared" si="282"/>
        <v>11</v>
      </c>
      <c r="H2338" s="4" t="str">
        <f t="shared" si="283"/>
        <v>product 2</v>
      </c>
      <c r="I2338" s="5">
        <v>6</v>
      </c>
      <c r="J2338" s="5">
        <v>101.94</v>
      </c>
    </row>
    <row r="2339" spans="1:10" ht="13.2" x14ac:dyDescent="0.25">
      <c r="A2339" s="3">
        <v>45616</v>
      </c>
      <c r="B2339" s="4" t="s">
        <v>9</v>
      </c>
      <c r="C2339" s="3" t="str">
        <f t="shared" si="279"/>
        <v>cogs</v>
      </c>
      <c r="D2339" s="49">
        <v>8.49</v>
      </c>
      <c r="E2339">
        <f t="shared" si="280"/>
        <v>2024</v>
      </c>
      <c r="F2339">
        <f t="shared" si="281"/>
        <v>20</v>
      </c>
      <c r="G2339">
        <f t="shared" si="282"/>
        <v>11</v>
      </c>
      <c r="H2339" s="4" t="str">
        <f t="shared" si="283"/>
        <v>product 3</v>
      </c>
      <c r="I2339" s="5">
        <v>230</v>
      </c>
      <c r="J2339" s="5">
        <v>1952.7</v>
      </c>
    </row>
    <row r="2340" spans="1:10" ht="13.2" x14ac:dyDescent="0.25">
      <c r="A2340" s="3">
        <v>45616</v>
      </c>
      <c r="B2340" s="4" t="s">
        <v>10</v>
      </c>
      <c r="C2340" s="3" t="str">
        <f t="shared" si="279"/>
        <v>marketing</v>
      </c>
      <c r="D2340" s="50" t="s">
        <v>6</v>
      </c>
      <c r="E2340">
        <f t="shared" si="280"/>
        <v>2024</v>
      </c>
      <c r="F2340">
        <f t="shared" si="281"/>
        <v>20</v>
      </c>
      <c r="G2340">
        <f t="shared" si="282"/>
        <v>11</v>
      </c>
      <c r="H2340" s="4" t="str">
        <f t="shared" si="283"/>
        <v>N/A</v>
      </c>
      <c r="I2340" s="4" t="s">
        <v>6</v>
      </c>
      <c r="J2340" s="5">
        <v>100.09</v>
      </c>
    </row>
    <row r="2341" spans="1:10" ht="13.2" x14ac:dyDescent="0.25">
      <c r="A2341" s="3">
        <v>45616</v>
      </c>
      <c r="B2341" s="4" t="s">
        <v>11</v>
      </c>
      <c r="C2341" s="3" t="str">
        <f t="shared" si="279"/>
        <v>net sales</v>
      </c>
      <c r="D2341" s="49">
        <v>9.99</v>
      </c>
      <c r="E2341">
        <f t="shared" si="280"/>
        <v>2024</v>
      </c>
      <c r="F2341">
        <f t="shared" si="281"/>
        <v>20</v>
      </c>
      <c r="G2341">
        <f t="shared" si="282"/>
        <v>11</v>
      </c>
      <c r="H2341" s="4" t="str">
        <f t="shared" si="283"/>
        <v>product 1</v>
      </c>
      <c r="I2341" s="5">
        <v>95</v>
      </c>
      <c r="J2341" s="5">
        <v>949.05000000000007</v>
      </c>
    </row>
    <row r="2342" spans="1:10" ht="13.2" x14ac:dyDescent="0.25">
      <c r="A2342" s="3">
        <v>45616</v>
      </c>
      <c r="B2342" s="4" t="s">
        <v>12</v>
      </c>
      <c r="C2342" s="3" t="str">
        <f t="shared" si="279"/>
        <v>net sales</v>
      </c>
      <c r="D2342" s="49">
        <v>24.99</v>
      </c>
      <c r="E2342">
        <f t="shared" si="280"/>
        <v>2024</v>
      </c>
      <c r="F2342">
        <f t="shared" si="281"/>
        <v>20</v>
      </c>
      <c r="G2342">
        <f t="shared" si="282"/>
        <v>11</v>
      </c>
      <c r="H2342" s="4" t="str">
        <f t="shared" si="283"/>
        <v>product 2</v>
      </c>
      <c r="I2342" s="5">
        <v>6</v>
      </c>
      <c r="J2342" s="5">
        <v>149.94</v>
      </c>
    </row>
    <row r="2343" spans="1:10" ht="13.2" x14ac:dyDescent="0.25">
      <c r="A2343" s="3">
        <v>45616</v>
      </c>
      <c r="B2343" s="4" t="s">
        <v>13</v>
      </c>
      <c r="C2343" s="3" t="str">
        <f t="shared" si="279"/>
        <v>net sales</v>
      </c>
      <c r="D2343" s="49">
        <v>12.49</v>
      </c>
      <c r="E2343">
        <f t="shared" si="280"/>
        <v>2024</v>
      </c>
      <c r="F2343">
        <f t="shared" si="281"/>
        <v>20</v>
      </c>
      <c r="G2343">
        <f t="shared" si="282"/>
        <v>11</v>
      </c>
      <c r="H2343" s="4" t="str">
        <f t="shared" si="283"/>
        <v>product 3</v>
      </c>
      <c r="I2343" s="5">
        <v>230</v>
      </c>
      <c r="J2343" s="5">
        <v>2872.7000000000003</v>
      </c>
    </row>
    <row r="2344" spans="1:10" ht="13.2" x14ac:dyDescent="0.25">
      <c r="A2344" s="3">
        <v>45617</v>
      </c>
      <c r="B2344" s="4" t="s">
        <v>7</v>
      </c>
      <c r="C2344" s="3" t="str">
        <f t="shared" si="279"/>
        <v>cogs</v>
      </c>
      <c r="D2344" s="49">
        <v>5.99</v>
      </c>
      <c r="E2344">
        <f t="shared" si="280"/>
        <v>2024</v>
      </c>
      <c r="F2344">
        <f t="shared" si="281"/>
        <v>21</v>
      </c>
      <c r="G2344">
        <f t="shared" si="282"/>
        <v>11</v>
      </c>
      <c r="H2344" s="4" t="str">
        <f t="shared" si="283"/>
        <v>product 1</v>
      </c>
      <c r="I2344" s="5">
        <v>14</v>
      </c>
      <c r="J2344" s="5">
        <v>83.86</v>
      </c>
    </row>
    <row r="2345" spans="1:10" ht="13.2" x14ac:dyDescent="0.25">
      <c r="A2345" s="3">
        <v>45617</v>
      </c>
      <c r="B2345" s="4" t="s">
        <v>8</v>
      </c>
      <c r="C2345" s="3" t="str">
        <f t="shared" si="279"/>
        <v>cogs</v>
      </c>
      <c r="D2345" s="49">
        <v>16.989999999999998</v>
      </c>
      <c r="E2345">
        <f t="shared" si="280"/>
        <v>2024</v>
      </c>
      <c r="F2345">
        <f t="shared" si="281"/>
        <v>21</v>
      </c>
      <c r="G2345">
        <f t="shared" si="282"/>
        <v>11</v>
      </c>
      <c r="H2345" s="4" t="str">
        <f t="shared" si="283"/>
        <v>product 2</v>
      </c>
      <c r="I2345" s="5">
        <v>6</v>
      </c>
      <c r="J2345" s="5">
        <v>101.94</v>
      </c>
    </row>
    <row r="2346" spans="1:10" ht="13.2" x14ac:dyDescent="0.25">
      <c r="A2346" s="3">
        <v>45617</v>
      </c>
      <c r="B2346" s="4" t="s">
        <v>9</v>
      </c>
      <c r="C2346" s="3" t="str">
        <f t="shared" si="279"/>
        <v>cogs</v>
      </c>
      <c r="D2346" s="49">
        <v>8.49</v>
      </c>
      <c r="E2346">
        <f t="shared" si="280"/>
        <v>2024</v>
      </c>
      <c r="F2346">
        <f t="shared" si="281"/>
        <v>21</v>
      </c>
      <c r="G2346">
        <f t="shared" si="282"/>
        <v>11</v>
      </c>
      <c r="H2346" s="4" t="str">
        <f t="shared" si="283"/>
        <v>product 3</v>
      </c>
      <c r="I2346" s="5">
        <v>0</v>
      </c>
      <c r="J2346" s="4">
        <v>0</v>
      </c>
    </row>
    <row r="2347" spans="1:10" ht="13.2" x14ac:dyDescent="0.25">
      <c r="A2347" s="3">
        <v>45617</v>
      </c>
      <c r="B2347" s="4" t="s">
        <v>10</v>
      </c>
      <c r="C2347" s="3" t="str">
        <f t="shared" si="279"/>
        <v>marketing</v>
      </c>
      <c r="D2347" s="50" t="s">
        <v>6</v>
      </c>
      <c r="E2347">
        <f t="shared" si="280"/>
        <v>2024</v>
      </c>
      <c r="F2347">
        <f t="shared" si="281"/>
        <v>21</v>
      </c>
      <c r="G2347">
        <f t="shared" si="282"/>
        <v>11</v>
      </c>
      <c r="H2347" s="4" t="str">
        <f t="shared" si="283"/>
        <v>N/A</v>
      </c>
      <c r="I2347" s="4" t="s">
        <v>6</v>
      </c>
      <c r="J2347" s="5">
        <v>100.10000000000001</v>
      </c>
    </row>
    <row r="2348" spans="1:10" ht="13.2" x14ac:dyDescent="0.25">
      <c r="A2348" s="3">
        <v>45617</v>
      </c>
      <c r="B2348" s="4" t="s">
        <v>11</v>
      </c>
      <c r="C2348" s="3" t="str">
        <f t="shared" si="279"/>
        <v>net sales</v>
      </c>
      <c r="D2348" s="49">
        <v>9.99</v>
      </c>
      <c r="E2348">
        <f t="shared" si="280"/>
        <v>2024</v>
      </c>
      <c r="F2348">
        <f t="shared" si="281"/>
        <v>21</v>
      </c>
      <c r="G2348">
        <f t="shared" si="282"/>
        <v>11</v>
      </c>
      <c r="H2348" s="4" t="str">
        <f t="shared" si="283"/>
        <v>product 1</v>
      </c>
      <c r="I2348" s="5">
        <v>14</v>
      </c>
      <c r="J2348" s="5">
        <v>139.86000000000001</v>
      </c>
    </row>
    <row r="2349" spans="1:10" ht="13.2" x14ac:dyDescent="0.25">
      <c r="A2349" s="3">
        <v>45617</v>
      </c>
      <c r="B2349" s="4" t="s">
        <v>12</v>
      </c>
      <c r="C2349" s="3" t="str">
        <f t="shared" si="279"/>
        <v>net sales</v>
      </c>
      <c r="D2349" s="49">
        <v>24.99</v>
      </c>
      <c r="E2349">
        <f t="shared" si="280"/>
        <v>2024</v>
      </c>
      <c r="F2349">
        <f t="shared" si="281"/>
        <v>21</v>
      </c>
      <c r="G2349">
        <f t="shared" si="282"/>
        <v>11</v>
      </c>
      <c r="H2349" s="4" t="str">
        <f t="shared" si="283"/>
        <v>product 2</v>
      </c>
      <c r="I2349" s="5">
        <v>6</v>
      </c>
      <c r="J2349" s="5">
        <v>149.94</v>
      </c>
    </row>
    <row r="2350" spans="1:10" ht="13.2" x14ac:dyDescent="0.25">
      <c r="A2350" s="3">
        <v>45617</v>
      </c>
      <c r="B2350" s="4" t="s">
        <v>13</v>
      </c>
      <c r="C2350" s="3" t="str">
        <f t="shared" si="279"/>
        <v>net sales</v>
      </c>
      <c r="D2350" s="49">
        <v>12.49</v>
      </c>
      <c r="E2350">
        <f t="shared" si="280"/>
        <v>2024</v>
      </c>
      <c r="F2350">
        <f t="shared" si="281"/>
        <v>21</v>
      </c>
      <c r="G2350">
        <f t="shared" si="282"/>
        <v>11</v>
      </c>
      <c r="H2350" s="4" t="str">
        <f t="shared" si="283"/>
        <v>product 3</v>
      </c>
      <c r="I2350" s="5">
        <v>0</v>
      </c>
      <c r="J2350" s="4">
        <v>0</v>
      </c>
    </row>
    <row r="2351" spans="1:10" ht="13.2" x14ac:dyDescent="0.25">
      <c r="A2351" s="3">
        <v>45618</v>
      </c>
      <c r="B2351" s="4" t="s">
        <v>7</v>
      </c>
      <c r="C2351" s="3" t="str">
        <f t="shared" si="279"/>
        <v>cogs</v>
      </c>
      <c r="D2351" s="49">
        <v>5.99</v>
      </c>
      <c r="E2351">
        <f t="shared" si="280"/>
        <v>2024</v>
      </c>
      <c r="F2351">
        <f t="shared" si="281"/>
        <v>22</v>
      </c>
      <c r="G2351">
        <f t="shared" si="282"/>
        <v>11</v>
      </c>
      <c r="H2351" s="4" t="str">
        <f t="shared" si="283"/>
        <v>product 1</v>
      </c>
      <c r="I2351" s="5">
        <v>27</v>
      </c>
      <c r="J2351" s="5">
        <v>161.73000000000002</v>
      </c>
    </row>
    <row r="2352" spans="1:10" ht="13.2" x14ac:dyDescent="0.25">
      <c r="A2352" s="3">
        <v>45618</v>
      </c>
      <c r="B2352" s="4" t="s">
        <v>8</v>
      </c>
      <c r="C2352" s="3" t="str">
        <f t="shared" si="279"/>
        <v>cogs</v>
      </c>
      <c r="D2352" s="49">
        <v>16.989999999999998</v>
      </c>
      <c r="E2352">
        <f t="shared" si="280"/>
        <v>2024</v>
      </c>
      <c r="F2352">
        <f t="shared" si="281"/>
        <v>22</v>
      </c>
      <c r="G2352">
        <f t="shared" si="282"/>
        <v>11</v>
      </c>
      <c r="H2352" s="4" t="str">
        <f t="shared" si="283"/>
        <v>product 2</v>
      </c>
      <c r="I2352" s="5">
        <v>6</v>
      </c>
      <c r="J2352" s="5">
        <v>101.94</v>
      </c>
    </row>
    <row r="2353" spans="1:10" ht="13.2" x14ac:dyDescent="0.25">
      <c r="A2353" s="3">
        <v>45618</v>
      </c>
      <c r="B2353" s="4" t="s">
        <v>9</v>
      </c>
      <c r="C2353" s="3" t="str">
        <f t="shared" si="279"/>
        <v>cogs</v>
      </c>
      <c r="D2353" s="49">
        <v>8.49</v>
      </c>
      <c r="E2353">
        <f t="shared" si="280"/>
        <v>2024</v>
      </c>
      <c r="F2353">
        <f t="shared" si="281"/>
        <v>22</v>
      </c>
      <c r="G2353">
        <f t="shared" si="282"/>
        <v>11</v>
      </c>
      <c r="H2353" s="4" t="str">
        <f t="shared" si="283"/>
        <v>product 3</v>
      </c>
      <c r="I2353" s="5">
        <v>20</v>
      </c>
      <c r="J2353" s="5">
        <v>169.8</v>
      </c>
    </row>
    <row r="2354" spans="1:10" ht="13.2" x14ac:dyDescent="0.25">
      <c r="A2354" s="3">
        <v>45618</v>
      </c>
      <c r="B2354" s="4" t="s">
        <v>10</v>
      </c>
      <c r="C2354" s="3" t="str">
        <f t="shared" si="279"/>
        <v>marketing</v>
      </c>
      <c r="D2354" s="50" t="s">
        <v>6</v>
      </c>
      <c r="E2354">
        <f t="shared" si="280"/>
        <v>2024</v>
      </c>
      <c r="F2354">
        <f t="shared" si="281"/>
        <v>22</v>
      </c>
      <c r="G2354">
        <f t="shared" si="282"/>
        <v>11</v>
      </c>
      <c r="H2354" s="4" t="str">
        <f t="shared" si="283"/>
        <v>N/A</v>
      </c>
      <c r="I2354" s="4" t="s">
        <v>6</v>
      </c>
      <c r="J2354" s="5">
        <v>100.06</v>
      </c>
    </row>
    <row r="2355" spans="1:10" ht="13.2" x14ac:dyDescent="0.25">
      <c r="A2355" s="3">
        <v>45618</v>
      </c>
      <c r="B2355" s="4" t="s">
        <v>11</v>
      </c>
      <c r="C2355" s="3" t="str">
        <f t="shared" si="279"/>
        <v>net sales</v>
      </c>
      <c r="D2355" s="49">
        <v>9.99</v>
      </c>
      <c r="E2355">
        <f t="shared" si="280"/>
        <v>2024</v>
      </c>
      <c r="F2355">
        <f t="shared" si="281"/>
        <v>22</v>
      </c>
      <c r="G2355">
        <f t="shared" si="282"/>
        <v>11</v>
      </c>
      <c r="H2355" s="4" t="str">
        <f t="shared" si="283"/>
        <v>product 1</v>
      </c>
      <c r="I2355" s="5">
        <v>27</v>
      </c>
      <c r="J2355" s="5">
        <v>269.73</v>
      </c>
    </row>
    <row r="2356" spans="1:10" ht="13.2" x14ac:dyDescent="0.25">
      <c r="A2356" s="3">
        <v>45618</v>
      </c>
      <c r="B2356" s="4" t="s">
        <v>12</v>
      </c>
      <c r="C2356" s="3" t="str">
        <f t="shared" si="279"/>
        <v>net sales</v>
      </c>
      <c r="D2356" s="49">
        <v>24.99</v>
      </c>
      <c r="E2356">
        <f t="shared" si="280"/>
        <v>2024</v>
      </c>
      <c r="F2356">
        <f t="shared" si="281"/>
        <v>22</v>
      </c>
      <c r="G2356">
        <f t="shared" si="282"/>
        <v>11</v>
      </c>
      <c r="H2356" s="4" t="str">
        <f t="shared" si="283"/>
        <v>product 2</v>
      </c>
      <c r="I2356" s="5">
        <v>6</v>
      </c>
      <c r="J2356" s="5">
        <v>149.94</v>
      </c>
    </row>
    <row r="2357" spans="1:10" ht="13.2" x14ac:dyDescent="0.25">
      <c r="A2357" s="3">
        <v>45618</v>
      </c>
      <c r="B2357" s="4" t="s">
        <v>13</v>
      </c>
      <c r="C2357" s="3" t="str">
        <f t="shared" si="279"/>
        <v>net sales</v>
      </c>
      <c r="D2357" s="49">
        <v>12.49</v>
      </c>
      <c r="E2357">
        <f t="shared" si="280"/>
        <v>2024</v>
      </c>
      <c r="F2357">
        <f t="shared" si="281"/>
        <v>22</v>
      </c>
      <c r="G2357">
        <f t="shared" si="282"/>
        <v>11</v>
      </c>
      <c r="H2357" s="4" t="str">
        <f t="shared" si="283"/>
        <v>product 3</v>
      </c>
      <c r="I2357" s="5">
        <v>20</v>
      </c>
      <c r="J2357" s="5">
        <v>249.8</v>
      </c>
    </row>
    <row r="2358" spans="1:10" ht="13.2" x14ac:dyDescent="0.25">
      <c r="A2358" s="3">
        <v>45618</v>
      </c>
      <c r="B2358" s="4" t="s">
        <v>15</v>
      </c>
      <c r="C2358" s="3" t="str">
        <f t="shared" si="279"/>
        <v>payroll</v>
      </c>
      <c r="D2358" s="50" t="s">
        <v>6</v>
      </c>
      <c r="E2358">
        <f t="shared" si="280"/>
        <v>2024</v>
      </c>
      <c r="F2358">
        <f t="shared" si="281"/>
        <v>22</v>
      </c>
      <c r="G2358">
        <f t="shared" si="282"/>
        <v>11</v>
      </c>
      <c r="H2358" s="4" t="str">
        <f t="shared" si="283"/>
        <v>N/A</v>
      </c>
      <c r="I2358" s="4" t="s">
        <v>6</v>
      </c>
      <c r="J2358" s="5">
        <v>1200</v>
      </c>
    </row>
    <row r="2359" spans="1:10" ht="13.2" x14ac:dyDescent="0.25">
      <c r="A2359" s="3">
        <v>45619</v>
      </c>
      <c r="B2359" s="4" t="s">
        <v>7</v>
      </c>
      <c r="C2359" s="3" t="str">
        <f t="shared" si="279"/>
        <v>cogs</v>
      </c>
      <c r="D2359" s="49">
        <v>5.99</v>
      </c>
      <c r="E2359">
        <f t="shared" si="280"/>
        <v>2024</v>
      </c>
      <c r="F2359">
        <f t="shared" si="281"/>
        <v>23</v>
      </c>
      <c r="G2359">
        <f t="shared" si="282"/>
        <v>11</v>
      </c>
      <c r="H2359" s="4" t="str">
        <f t="shared" si="283"/>
        <v>product 1</v>
      </c>
      <c r="I2359" s="5">
        <v>35</v>
      </c>
      <c r="J2359" s="5">
        <v>209.65</v>
      </c>
    </row>
    <row r="2360" spans="1:10" ht="13.2" x14ac:dyDescent="0.25">
      <c r="A2360" s="3">
        <v>45619</v>
      </c>
      <c r="B2360" s="4" t="s">
        <v>8</v>
      </c>
      <c r="C2360" s="3" t="str">
        <f t="shared" si="279"/>
        <v>cogs</v>
      </c>
      <c r="D2360" s="49">
        <v>16.989999999999998</v>
      </c>
      <c r="E2360">
        <f t="shared" si="280"/>
        <v>2024</v>
      </c>
      <c r="F2360">
        <f t="shared" si="281"/>
        <v>23</v>
      </c>
      <c r="G2360">
        <f t="shared" si="282"/>
        <v>11</v>
      </c>
      <c r="H2360" s="4" t="str">
        <f t="shared" si="283"/>
        <v>product 2</v>
      </c>
      <c r="I2360" s="5">
        <v>5</v>
      </c>
      <c r="J2360" s="5">
        <v>84.949999999999989</v>
      </c>
    </row>
    <row r="2361" spans="1:10" ht="13.2" x14ac:dyDescent="0.25">
      <c r="A2361" s="3">
        <v>45619</v>
      </c>
      <c r="B2361" s="4" t="s">
        <v>9</v>
      </c>
      <c r="C2361" s="3" t="str">
        <f t="shared" si="279"/>
        <v>cogs</v>
      </c>
      <c r="D2361" s="49">
        <v>8.49</v>
      </c>
      <c r="E2361">
        <f t="shared" si="280"/>
        <v>2024</v>
      </c>
      <c r="F2361">
        <f t="shared" si="281"/>
        <v>23</v>
      </c>
      <c r="G2361">
        <f t="shared" si="282"/>
        <v>11</v>
      </c>
      <c r="H2361" s="4" t="str">
        <f t="shared" si="283"/>
        <v>product 3</v>
      </c>
      <c r="I2361" s="5">
        <v>218</v>
      </c>
      <c r="J2361" s="5">
        <v>1850.82</v>
      </c>
    </row>
    <row r="2362" spans="1:10" ht="13.2" x14ac:dyDescent="0.25">
      <c r="A2362" s="3">
        <v>45619</v>
      </c>
      <c r="B2362" s="4" t="s">
        <v>10</v>
      </c>
      <c r="C2362" s="3" t="str">
        <f t="shared" si="279"/>
        <v>marketing</v>
      </c>
      <c r="D2362" s="50" t="s">
        <v>6</v>
      </c>
      <c r="E2362">
        <f t="shared" si="280"/>
        <v>2024</v>
      </c>
      <c r="F2362">
        <f t="shared" si="281"/>
        <v>23</v>
      </c>
      <c r="G2362">
        <f t="shared" si="282"/>
        <v>11</v>
      </c>
      <c r="H2362" s="4" t="str">
        <f t="shared" si="283"/>
        <v>N/A</v>
      </c>
      <c r="I2362" s="4" t="s">
        <v>6</v>
      </c>
      <c r="J2362" s="5">
        <v>100.06</v>
      </c>
    </row>
    <row r="2363" spans="1:10" ht="13.2" x14ac:dyDescent="0.25">
      <c r="A2363" s="3">
        <v>45619</v>
      </c>
      <c r="B2363" s="4" t="s">
        <v>11</v>
      </c>
      <c r="C2363" s="3" t="str">
        <f t="shared" si="279"/>
        <v>net sales</v>
      </c>
      <c r="D2363" s="49">
        <v>9.99</v>
      </c>
      <c r="E2363">
        <f t="shared" si="280"/>
        <v>2024</v>
      </c>
      <c r="F2363">
        <f t="shared" si="281"/>
        <v>23</v>
      </c>
      <c r="G2363">
        <f t="shared" si="282"/>
        <v>11</v>
      </c>
      <c r="H2363" s="4" t="str">
        <f t="shared" si="283"/>
        <v>product 1</v>
      </c>
      <c r="I2363" s="5">
        <v>35</v>
      </c>
      <c r="J2363" s="5">
        <v>349.65000000000003</v>
      </c>
    </row>
    <row r="2364" spans="1:10" ht="13.2" x14ac:dyDescent="0.25">
      <c r="A2364" s="3">
        <v>45619</v>
      </c>
      <c r="B2364" s="4" t="s">
        <v>12</v>
      </c>
      <c r="C2364" s="3" t="str">
        <f t="shared" si="279"/>
        <v>net sales</v>
      </c>
      <c r="D2364" s="49">
        <v>24.99</v>
      </c>
      <c r="E2364">
        <f t="shared" si="280"/>
        <v>2024</v>
      </c>
      <c r="F2364">
        <f t="shared" si="281"/>
        <v>23</v>
      </c>
      <c r="G2364">
        <f t="shared" si="282"/>
        <v>11</v>
      </c>
      <c r="H2364" s="4" t="str">
        <f t="shared" si="283"/>
        <v>product 2</v>
      </c>
      <c r="I2364" s="5">
        <v>5</v>
      </c>
      <c r="J2364" s="5">
        <v>124.94999999999999</v>
      </c>
    </row>
    <row r="2365" spans="1:10" ht="13.2" x14ac:dyDescent="0.25">
      <c r="A2365" s="3">
        <v>45619</v>
      </c>
      <c r="B2365" s="4" t="s">
        <v>13</v>
      </c>
      <c r="C2365" s="3" t="str">
        <f t="shared" si="279"/>
        <v>net sales</v>
      </c>
      <c r="D2365" s="49">
        <v>12.49</v>
      </c>
      <c r="E2365">
        <f t="shared" si="280"/>
        <v>2024</v>
      </c>
      <c r="F2365">
        <f t="shared" si="281"/>
        <v>23</v>
      </c>
      <c r="G2365">
        <f t="shared" si="282"/>
        <v>11</v>
      </c>
      <c r="H2365" s="4" t="str">
        <f t="shared" si="283"/>
        <v>product 3</v>
      </c>
      <c r="I2365" s="5">
        <v>218</v>
      </c>
      <c r="J2365" s="5">
        <v>2722.82</v>
      </c>
    </row>
    <row r="2366" spans="1:10" ht="13.2" x14ac:dyDescent="0.25">
      <c r="A2366" s="3">
        <v>45620</v>
      </c>
      <c r="B2366" s="4" t="s">
        <v>7</v>
      </c>
      <c r="C2366" s="3" t="str">
        <f t="shared" si="279"/>
        <v>cogs</v>
      </c>
      <c r="D2366" s="49">
        <v>5.99</v>
      </c>
      <c r="E2366">
        <f t="shared" si="280"/>
        <v>2024</v>
      </c>
      <c r="F2366">
        <f t="shared" si="281"/>
        <v>24</v>
      </c>
      <c r="G2366">
        <f t="shared" si="282"/>
        <v>11</v>
      </c>
      <c r="H2366" s="4" t="str">
        <f t="shared" si="283"/>
        <v>product 1</v>
      </c>
      <c r="I2366" s="5">
        <v>30</v>
      </c>
      <c r="J2366" s="5">
        <v>179.70000000000002</v>
      </c>
    </row>
    <row r="2367" spans="1:10" ht="13.2" x14ac:dyDescent="0.25">
      <c r="A2367" s="3">
        <v>45620</v>
      </c>
      <c r="B2367" s="4" t="s">
        <v>8</v>
      </c>
      <c r="C2367" s="3" t="str">
        <f t="shared" si="279"/>
        <v>cogs</v>
      </c>
      <c r="D2367" s="49">
        <v>16.989999999999998</v>
      </c>
      <c r="E2367">
        <f t="shared" si="280"/>
        <v>2024</v>
      </c>
      <c r="F2367">
        <f t="shared" si="281"/>
        <v>24</v>
      </c>
      <c r="G2367">
        <f t="shared" si="282"/>
        <v>11</v>
      </c>
      <c r="H2367" s="4" t="str">
        <f t="shared" si="283"/>
        <v>product 2</v>
      </c>
      <c r="I2367" s="5">
        <v>8</v>
      </c>
      <c r="J2367" s="5">
        <v>135.91999999999999</v>
      </c>
    </row>
    <row r="2368" spans="1:10" ht="13.2" x14ac:dyDescent="0.25">
      <c r="A2368" s="3">
        <v>45620</v>
      </c>
      <c r="B2368" s="4" t="s">
        <v>9</v>
      </c>
      <c r="C2368" s="3" t="str">
        <f t="shared" si="279"/>
        <v>cogs</v>
      </c>
      <c r="D2368" s="49">
        <v>8.49</v>
      </c>
      <c r="E2368">
        <f t="shared" si="280"/>
        <v>2024</v>
      </c>
      <c r="F2368">
        <f t="shared" si="281"/>
        <v>24</v>
      </c>
      <c r="G2368">
        <f t="shared" si="282"/>
        <v>11</v>
      </c>
      <c r="H2368" s="4" t="str">
        <f t="shared" si="283"/>
        <v>product 3</v>
      </c>
      <c r="I2368" s="5">
        <v>108</v>
      </c>
      <c r="J2368" s="5">
        <v>916.92000000000007</v>
      </c>
    </row>
    <row r="2369" spans="1:10" ht="13.2" x14ac:dyDescent="0.25">
      <c r="A2369" s="3">
        <v>45620</v>
      </c>
      <c r="B2369" s="4" t="s">
        <v>10</v>
      </c>
      <c r="C2369" s="3" t="str">
        <f t="shared" si="279"/>
        <v>marketing</v>
      </c>
      <c r="D2369" s="50" t="s">
        <v>6</v>
      </c>
      <c r="E2369">
        <f t="shared" si="280"/>
        <v>2024</v>
      </c>
      <c r="F2369">
        <f t="shared" si="281"/>
        <v>24</v>
      </c>
      <c r="G2369">
        <f t="shared" si="282"/>
        <v>11</v>
      </c>
      <c r="H2369" s="4" t="str">
        <f t="shared" si="283"/>
        <v>N/A</v>
      </c>
      <c r="I2369" s="4" t="s">
        <v>6</v>
      </c>
      <c r="J2369" s="5">
        <v>100.02</v>
      </c>
    </row>
    <row r="2370" spans="1:10" ht="13.2" x14ac:dyDescent="0.25">
      <c r="A2370" s="3">
        <v>45620</v>
      </c>
      <c r="B2370" s="4" t="s">
        <v>11</v>
      </c>
      <c r="C2370" s="3" t="str">
        <f t="shared" ref="C2370:C2433" si="284">IFERROR(LEFT(B2370, FIND(":", B2370) -1),B2370)</f>
        <v>net sales</v>
      </c>
      <c r="D2370" s="49">
        <v>9.99</v>
      </c>
      <c r="E2370">
        <f t="shared" ref="E2370:E2433" si="285">YEAR(A2370)</f>
        <v>2024</v>
      </c>
      <c r="F2370">
        <f t="shared" ref="F2370:F2433" si="286">DAY(A2370)</f>
        <v>24</v>
      </c>
      <c r="G2370">
        <f t="shared" ref="G2370:G2433" si="287">MONTH(A2370)</f>
        <v>11</v>
      </c>
      <c r="H2370" s="4" t="str">
        <f t="shared" si="283"/>
        <v>product 1</v>
      </c>
      <c r="I2370" s="5">
        <v>30</v>
      </c>
      <c r="J2370" s="5">
        <v>299.7</v>
      </c>
    </row>
    <row r="2371" spans="1:10" ht="13.2" x14ac:dyDescent="0.25">
      <c r="A2371" s="3">
        <v>45620</v>
      </c>
      <c r="B2371" s="4" t="s">
        <v>12</v>
      </c>
      <c r="C2371" s="3" t="str">
        <f t="shared" si="284"/>
        <v>net sales</v>
      </c>
      <c r="D2371" s="49">
        <v>24.99</v>
      </c>
      <c r="E2371">
        <f t="shared" si="285"/>
        <v>2024</v>
      </c>
      <c r="F2371">
        <f t="shared" si="286"/>
        <v>24</v>
      </c>
      <c r="G2371">
        <f t="shared" si="287"/>
        <v>11</v>
      </c>
      <c r="H2371" s="4" t="str">
        <f t="shared" ref="H2371:H2434" si="288">IFERROR(RIGHT(B2371, LEN(B2371) - FIND(":", B2371)),"N/A")</f>
        <v>product 2</v>
      </c>
      <c r="I2371" s="5">
        <v>8</v>
      </c>
      <c r="J2371" s="5">
        <v>199.92</v>
      </c>
    </row>
    <row r="2372" spans="1:10" ht="13.2" x14ac:dyDescent="0.25">
      <c r="A2372" s="3">
        <v>45620</v>
      </c>
      <c r="B2372" s="4" t="s">
        <v>13</v>
      </c>
      <c r="C2372" s="3" t="str">
        <f t="shared" si="284"/>
        <v>net sales</v>
      </c>
      <c r="D2372" s="49">
        <v>12.49</v>
      </c>
      <c r="E2372">
        <f t="shared" si="285"/>
        <v>2024</v>
      </c>
      <c r="F2372">
        <f t="shared" si="286"/>
        <v>24</v>
      </c>
      <c r="G2372">
        <f t="shared" si="287"/>
        <v>11</v>
      </c>
      <c r="H2372" s="4" t="str">
        <f t="shared" si="288"/>
        <v>product 3</v>
      </c>
      <c r="I2372" s="5">
        <v>108</v>
      </c>
      <c r="J2372" s="5">
        <v>1348.92</v>
      </c>
    </row>
    <row r="2373" spans="1:10" ht="13.2" x14ac:dyDescent="0.25">
      <c r="A2373" s="3">
        <v>45621</v>
      </c>
      <c r="B2373" s="4" t="s">
        <v>7</v>
      </c>
      <c r="C2373" s="3" t="str">
        <f t="shared" si="284"/>
        <v>cogs</v>
      </c>
      <c r="D2373" s="49">
        <v>5.99</v>
      </c>
      <c r="E2373">
        <f t="shared" si="285"/>
        <v>2024</v>
      </c>
      <c r="F2373">
        <f t="shared" si="286"/>
        <v>25</v>
      </c>
      <c r="G2373">
        <f t="shared" si="287"/>
        <v>11</v>
      </c>
      <c r="H2373" s="4" t="str">
        <f t="shared" si="288"/>
        <v>product 1</v>
      </c>
      <c r="I2373" s="5">
        <v>30</v>
      </c>
      <c r="J2373" s="5">
        <v>179.70000000000002</v>
      </c>
    </row>
    <row r="2374" spans="1:10" ht="13.2" x14ac:dyDescent="0.25">
      <c r="A2374" s="3">
        <v>45621</v>
      </c>
      <c r="B2374" s="4" t="s">
        <v>8</v>
      </c>
      <c r="C2374" s="3" t="str">
        <f t="shared" si="284"/>
        <v>cogs</v>
      </c>
      <c r="D2374" s="49">
        <v>16.989999999999998</v>
      </c>
      <c r="E2374">
        <f t="shared" si="285"/>
        <v>2024</v>
      </c>
      <c r="F2374">
        <f t="shared" si="286"/>
        <v>25</v>
      </c>
      <c r="G2374">
        <f t="shared" si="287"/>
        <v>11</v>
      </c>
      <c r="H2374" s="4" t="str">
        <f t="shared" si="288"/>
        <v>product 2</v>
      </c>
      <c r="I2374" s="5">
        <v>3</v>
      </c>
      <c r="J2374" s="5">
        <v>50.97</v>
      </c>
    </row>
    <row r="2375" spans="1:10" ht="13.2" x14ac:dyDescent="0.25">
      <c r="A2375" s="3">
        <v>45621</v>
      </c>
      <c r="B2375" s="4" t="s">
        <v>9</v>
      </c>
      <c r="C2375" s="3" t="str">
        <f t="shared" si="284"/>
        <v>cogs</v>
      </c>
      <c r="D2375" s="49">
        <v>8.49</v>
      </c>
      <c r="E2375">
        <f t="shared" si="285"/>
        <v>2024</v>
      </c>
      <c r="F2375">
        <f t="shared" si="286"/>
        <v>25</v>
      </c>
      <c r="G2375">
        <f t="shared" si="287"/>
        <v>11</v>
      </c>
      <c r="H2375" s="4" t="str">
        <f t="shared" si="288"/>
        <v>product 3</v>
      </c>
      <c r="I2375" s="5">
        <v>20</v>
      </c>
      <c r="J2375" s="5">
        <v>169.8</v>
      </c>
    </row>
    <row r="2376" spans="1:10" ht="13.2" x14ac:dyDescent="0.25">
      <c r="A2376" s="3">
        <v>45621</v>
      </c>
      <c r="B2376" s="4" t="s">
        <v>10</v>
      </c>
      <c r="C2376" s="3" t="str">
        <f t="shared" si="284"/>
        <v>marketing</v>
      </c>
      <c r="D2376" s="50" t="s">
        <v>6</v>
      </c>
      <c r="E2376">
        <f t="shared" si="285"/>
        <v>2024</v>
      </c>
      <c r="F2376">
        <f t="shared" si="286"/>
        <v>25</v>
      </c>
      <c r="G2376">
        <f t="shared" si="287"/>
        <v>11</v>
      </c>
      <c r="H2376" s="4" t="str">
        <f t="shared" si="288"/>
        <v>N/A</v>
      </c>
      <c r="I2376" s="4" t="s">
        <v>6</v>
      </c>
      <c r="J2376" s="5">
        <v>100.01</v>
      </c>
    </row>
    <row r="2377" spans="1:10" ht="13.2" x14ac:dyDescent="0.25">
      <c r="A2377" s="3">
        <v>45621</v>
      </c>
      <c r="B2377" s="4" t="s">
        <v>11</v>
      </c>
      <c r="C2377" s="3" t="str">
        <f t="shared" si="284"/>
        <v>net sales</v>
      </c>
      <c r="D2377" s="49">
        <v>9.99</v>
      </c>
      <c r="E2377">
        <f t="shared" si="285"/>
        <v>2024</v>
      </c>
      <c r="F2377">
        <f t="shared" si="286"/>
        <v>25</v>
      </c>
      <c r="G2377">
        <f t="shared" si="287"/>
        <v>11</v>
      </c>
      <c r="H2377" s="4" t="str">
        <f t="shared" si="288"/>
        <v>product 1</v>
      </c>
      <c r="I2377" s="5">
        <v>30</v>
      </c>
      <c r="J2377" s="5">
        <v>299.7</v>
      </c>
    </row>
    <row r="2378" spans="1:10" ht="13.2" x14ac:dyDescent="0.25">
      <c r="A2378" s="3">
        <v>45621</v>
      </c>
      <c r="B2378" s="4" t="s">
        <v>12</v>
      </c>
      <c r="C2378" s="3" t="str">
        <f t="shared" si="284"/>
        <v>net sales</v>
      </c>
      <c r="D2378" s="49">
        <v>24.99</v>
      </c>
      <c r="E2378">
        <f t="shared" si="285"/>
        <v>2024</v>
      </c>
      <c r="F2378">
        <f t="shared" si="286"/>
        <v>25</v>
      </c>
      <c r="G2378">
        <f t="shared" si="287"/>
        <v>11</v>
      </c>
      <c r="H2378" s="4" t="str">
        <f t="shared" si="288"/>
        <v>product 2</v>
      </c>
      <c r="I2378" s="5">
        <v>3</v>
      </c>
      <c r="J2378" s="5">
        <v>74.97</v>
      </c>
    </row>
    <row r="2379" spans="1:10" ht="13.2" x14ac:dyDescent="0.25">
      <c r="A2379" s="3">
        <v>45621</v>
      </c>
      <c r="B2379" s="4" t="s">
        <v>13</v>
      </c>
      <c r="C2379" s="3" t="str">
        <f t="shared" si="284"/>
        <v>net sales</v>
      </c>
      <c r="D2379" s="49">
        <v>12.49</v>
      </c>
      <c r="E2379">
        <f t="shared" si="285"/>
        <v>2024</v>
      </c>
      <c r="F2379">
        <f t="shared" si="286"/>
        <v>25</v>
      </c>
      <c r="G2379">
        <f t="shared" si="287"/>
        <v>11</v>
      </c>
      <c r="H2379" s="4" t="str">
        <f t="shared" si="288"/>
        <v>product 3</v>
      </c>
      <c r="I2379" s="5">
        <v>20</v>
      </c>
      <c r="J2379" s="5">
        <v>249.8</v>
      </c>
    </row>
    <row r="2380" spans="1:10" ht="13.2" x14ac:dyDescent="0.25">
      <c r="A2380" s="3">
        <v>45622</v>
      </c>
      <c r="B2380" s="4" t="s">
        <v>7</v>
      </c>
      <c r="C2380" s="3" t="str">
        <f t="shared" si="284"/>
        <v>cogs</v>
      </c>
      <c r="D2380" s="49">
        <v>5.99</v>
      </c>
      <c r="E2380">
        <f t="shared" si="285"/>
        <v>2024</v>
      </c>
      <c r="F2380">
        <f t="shared" si="286"/>
        <v>26</v>
      </c>
      <c r="G2380">
        <f t="shared" si="287"/>
        <v>11</v>
      </c>
      <c r="H2380" s="4" t="str">
        <f t="shared" si="288"/>
        <v>product 1</v>
      </c>
      <c r="I2380" s="5">
        <v>99</v>
      </c>
      <c r="J2380" s="5">
        <v>593.01</v>
      </c>
    </row>
    <row r="2381" spans="1:10" ht="13.2" x14ac:dyDescent="0.25">
      <c r="A2381" s="3">
        <v>45622</v>
      </c>
      <c r="B2381" s="4" t="s">
        <v>8</v>
      </c>
      <c r="C2381" s="3" t="str">
        <f t="shared" si="284"/>
        <v>cogs</v>
      </c>
      <c r="D2381" s="49">
        <v>16.989999999999998</v>
      </c>
      <c r="E2381">
        <f t="shared" si="285"/>
        <v>2024</v>
      </c>
      <c r="F2381">
        <f t="shared" si="286"/>
        <v>26</v>
      </c>
      <c r="G2381">
        <f t="shared" si="287"/>
        <v>11</v>
      </c>
      <c r="H2381" s="4" t="str">
        <f t="shared" si="288"/>
        <v>product 2</v>
      </c>
      <c r="I2381" s="5">
        <v>1</v>
      </c>
      <c r="J2381" s="5">
        <v>16.989999999999998</v>
      </c>
    </row>
    <row r="2382" spans="1:10" ht="13.2" x14ac:dyDescent="0.25">
      <c r="A2382" s="3">
        <v>45622</v>
      </c>
      <c r="B2382" s="4" t="s">
        <v>9</v>
      </c>
      <c r="C2382" s="3" t="str">
        <f t="shared" si="284"/>
        <v>cogs</v>
      </c>
      <c r="D2382" s="49">
        <v>8.49</v>
      </c>
      <c r="E2382">
        <f t="shared" si="285"/>
        <v>2024</v>
      </c>
      <c r="F2382">
        <f t="shared" si="286"/>
        <v>26</v>
      </c>
      <c r="G2382">
        <f t="shared" si="287"/>
        <v>11</v>
      </c>
      <c r="H2382" s="4" t="str">
        <f t="shared" si="288"/>
        <v>product 3</v>
      </c>
      <c r="I2382" s="5">
        <v>26</v>
      </c>
      <c r="J2382" s="5">
        <v>220.74</v>
      </c>
    </row>
    <row r="2383" spans="1:10" ht="13.2" x14ac:dyDescent="0.25">
      <c r="A2383" s="3">
        <v>45622</v>
      </c>
      <c r="B2383" s="4" t="s">
        <v>10</v>
      </c>
      <c r="C2383" s="3" t="str">
        <f t="shared" si="284"/>
        <v>marketing</v>
      </c>
      <c r="D2383" s="50" t="s">
        <v>6</v>
      </c>
      <c r="E2383">
        <f t="shared" si="285"/>
        <v>2024</v>
      </c>
      <c r="F2383">
        <f t="shared" si="286"/>
        <v>26</v>
      </c>
      <c r="G2383">
        <f t="shared" si="287"/>
        <v>11</v>
      </c>
      <c r="H2383" s="4" t="str">
        <f t="shared" si="288"/>
        <v>N/A</v>
      </c>
      <c r="I2383" s="4" t="s">
        <v>6</v>
      </c>
      <c r="J2383" s="5">
        <v>100.07000000000001</v>
      </c>
    </row>
    <row r="2384" spans="1:10" ht="13.2" x14ac:dyDescent="0.25">
      <c r="A2384" s="3">
        <v>45622</v>
      </c>
      <c r="B2384" s="4" t="s">
        <v>11</v>
      </c>
      <c r="C2384" s="3" t="str">
        <f t="shared" si="284"/>
        <v>net sales</v>
      </c>
      <c r="D2384" s="49">
        <v>9.99</v>
      </c>
      <c r="E2384">
        <f t="shared" si="285"/>
        <v>2024</v>
      </c>
      <c r="F2384">
        <f t="shared" si="286"/>
        <v>26</v>
      </c>
      <c r="G2384">
        <f t="shared" si="287"/>
        <v>11</v>
      </c>
      <c r="H2384" s="4" t="str">
        <f t="shared" si="288"/>
        <v>product 1</v>
      </c>
      <c r="I2384" s="5">
        <v>99</v>
      </c>
      <c r="J2384" s="5">
        <v>989.01</v>
      </c>
    </row>
    <row r="2385" spans="1:10" ht="13.2" x14ac:dyDescent="0.25">
      <c r="A2385" s="3">
        <v>45622</v>
      </c>
      <c r="B2385" s="4" t="s">
        <v>12</v>
      </c>
      <c r="C2385" s="3" t="str">
        <f t="shared" si="284"/>
        <v>net sales</v>
      </c>
      <c r="D2385" s="49">
        <v>24.99</v>
      </c>
      <c r="E2385">
        <f t="shared" si="285"/>
        <v>2024</v>
      </c>
      <c r="F2385">
        <f t="shared" si="286"/>
        <v>26</v>
      </c>
      <c r="G2385">
        <f t="shared" si="287"/>
        <v>11</v>
      </c>
      <c r="H2385" s="4" t="str">
        <f t="shared" si="288"/>
        <v>product 2</v>
      </c>
      <c r="I2385" s="5">
        <v>1</v>
      </c>
      <c r="J2385" s="5">
        <v>24.99</v>
      </c>
    </row>
    <row r="2386" spans="1:10" ht="13.2" x14ac:dyDescent="0.25">
      <c r="A2386" s="3">
        <v>45622</v>
      </c>
      <c r="B2386" s="4" t="s">
        <v>13</v>
      </c>
      <c r="C2386" s="3" t="str">
        <f t="shared" si="284"/>
        <v>net sales</v>
      </c>
      <c r="D2386" s="49">
        <v>12.49</v>
      </c>
      <c r="E2386">
        <f t="shared" si="285"/>
        <v>2024</v>
      </c>
      <c r="F2386">
        <f t="shared" si="286"/>
        <v>26</v>
      </c>
      <c r="G2386">
        <f t="shared" si="287"/>
        <v>11</v>
      </c>
      <c r="H2386" s="4" t="str">
        <f t="shared" si="288"/>
        <v>product 3</v>
      </c>
      <c r="I2386" s="5">
        <v>26</v>
      </c>
      <c r="J2386" s="5">
        <v>324.74</v>
      </c>
    </row>
    <row r="2387" spans="1:10" ht="13.2" x14ac:dyDescent="0.25">
      <c r="A2387" s="3">
        <v>45623</v>
      </c>
      <c r="B2387" s="4" t="s">
        <v>7</v>
      </c>
      <c r="C2387" s="3" t="str">
        <f t="shared" si="284"/>
        <v>cogs</v>
      </c>
      <c r="D2387" s="49">
        <v>5.99</v>
      </c>
      <c r="E2387">
        <f t="shared" si="285"/>
        <v>2024</v>
      </c>
      <c r="F2387">
        <f t="shared" si="286"/>
        <v>27</v>
      </c>
      <c r="G2387">
        <f t="shared" si="287"/>
        <v>11</v>
      </c>
      <c r="H2387" s="4" t="str">
        <f t="shared" si="288"/>
        <v>product 1</v>
      </c>
      <c r="I2387" s="5">
        <v>36</v>
      </c>
      <c r="J2387" s="5">
        <v>215.64000000000001</v>
      </c>
    </row>
    <row r="2388" spans="1:10" ht="13.2" x14ac:dyDescent="0.25">
      <c r="A2388" s="3">
        <v>45623</v>
      </c>
      <c r="B2388" s="4" t="s">
        <v>8</v>
      </c>
      <c r="C2388" s="3" t="str">
        <f t="shared" si="284"/>
        <v>cogs</v>
      </c>
      <c r="D2388" s="49">
        <v>16.989999999999998</v>
      </c>
      <c r="E2388">
        <f t="shared" si="285"/>
        <v>2024</v>
      </c>
      <c r="F2388">
        <f t="shared" si="286"/>
        <v>27</v>
      </c>
      <c r="G2388">
        <f t="shared" si="287"/>
        <v>11</v>
      </c>
      <c r="H2388" s="4" t="str">
        <f t="shared" si="288"/>
        <v>product 2</v>
      </c>
      <c r="I2388" s="5">
        <v>8</v>
      </c>
      <c r="J2388" s="5">
        <v>135.91999999999999</v>
      </c>
    </row>
    <row r="2389" spans="1:10" ht="13.2" x14ac:dyDescent="0.25">
      <c r="A2389" s="3">
        <v>45623</v>
      </c>
      <c r="B2389" s="4" t="s">
        <v>9</v>
      </c>
      <c r="C2389" s="3" t="str">
        <f t="shared" si="284"/>
        <v>cogs</v>
      </c>
      <c r="D2389" s="49">
        <v>8.49</v>
      </c>
      <c r="E2389">
        <f t="shared" si="285"/>
        <v>2024</v>
      </c>
      <c r="F2389">
        <f t="shared" si="286"/>
        <v>27</v>
      </c>
      <c r="G2389">
        <f t="shared" si="287"/>
        <v>11</v>
      </c>
      <c r="H2389" s="4" t="str">
        <f t="shared" si="288"/>
        <v>product 3</v>
      </c>
      <c r="I2389" s="5">
        <v>242</v>
      </c>
      <c r="J2389" s="5">
        <v>2054.58</v>
      </c>
    </row>
    <row r="2390" spans="1:10" ht="13.2" x14ac:dyDescent="0.25">
      <c r="A2390" s="3">
        <v>45623</v>
      </c>
      <c r="B2390" s="4" t="s">
        <v>10</v>
      </c>
      <c r="C2390" s="3" t="str">
        <f t="shared" si="284"/>
        <v>marketing</v>
      </c>
      <c r="D2390" s="50" t="s">
        <v>6</v>
      </c>
      <c r="E2390">
        <f t="shared" si="285"/>
        <v>2024</v>
      </c>
      <c r="F2390">
        <f t="shared" si="286"/>
        <v>27</v>
      </c>
      <c r="G2390">
        <f t="shared" si="287"/>
        <v>11</v>
      </c>
      <c r="H2390" s="4" t="str">
        <f t="shared" si="288"/>
        <v>N/A</v>
      </c>
      <c r="I2390" s="4" t="s">
        <v>6</v>
      </c>
      <c r="J2390" s="5">
        <v>99.94</v>
      </c>
    </row>
    <row r="2391" spans="1:10" ht="13.2" x14ac:dyDescent="0.25">
      <c r="A2391" s="3">
        <v>45623</v>
      </c>
      <c r="B2391" s="4" t="s">
        <v>11</v>
      </c>
      <c r="C2391" s="3" t="str">
        <f t="shared" si="284"/>
        <v>net sales</v>
      </c>
      <c r="D2391" s="49">
        <v>9.99</v>
      </c>
      <c r="E2391">
        <f t="shared" si="285"/>
        <v>2024</v>
      </c>
      <c r="F2391">
        <f t="shared" si="286"/>
        <v>27</v>
      </c>
      <c r="G2391">
        <f t="shared" si="287"/>
        <v>11</v>
      </c>
      <c r="H2391" s="4" t="str">
        <f t="shared" si="288"/>
        <v>product 1</v>
      </c>
      <c r="I2391" s="5">
        <v>36</v>
      </c>
      <c r="J2391" s="5">
        <v>359.64</v>
      </c>
    </row>
    <row r="2392" spans="1:10" ht="13.2" x14ac:dyDescent="0.25">
      <c r="A2392" s="3">
        <v>45623</v>
      </c>
      <c r="B2392" s="4" t="s">
        <v>12</v>
      </c>
      <c r="C2392" s="3" t="str">
        <f t="shared" si="284"/>
        <v>net sales</v>
      </c>
      <c r="D2392" s="49">
        <v>24.99</v>
      </c>
      <c r="E2392">
        <f t="shared" si="285"/>
        <v>2024</v>
      </c>
      <c r="F2392">
        <f t="shared" si="286"/>
        <v>27</v>
      </c>
      <c r="G2392">
        <f t="shared" si="287"/>
        <v>11</v>
      </c>
      <c r="H2392" s="4" t="str">
        <f t="shared" si="288"/>
        <v>product 2</v>
      </c>
      <c r="I2392" s="5">
        <v>8</v>
      </c>
      <c r="J2392" s="5">
        <v>199.92</v>
      </c>
    </row>
    <row r="2393" spans="1:10" ht="13.2" x14ac:dyDescent="0.25">
      <c r="A2393" s="3">
        <v>45623</v>
      </c>
      <c r="B2393" s="4" t="s">
        <v>13</v>
      </c>
      <c r="C2393" s="3" t="str">
        <f t="shared" si="284"/>
        <v>net sales</v>
      </c>
      <c r="D2393" s="49">
        <v>12.49</v>
      </c>
      <c r="E2393">
        <f t="shared" si="285"/>
        <v>2024</v>
      </c>
      <c r="F2393">
        <f t="shared" si="286"/>
        <v>27</v>
      </c>
      <c r="G2393">
        <f t="shared" si="287"/>
        <v>11</v>
      </c>
      <c r="H2393" s="4" t="str">
        <f t="shared" si="288"/>
        <v>product 3</v>
      </c>
      <c r="I2393" s="5">
        <v>242</v>
      </c>
      <c r="J2393" s="5">
        <v>3022.58</v>
      </c>
    </row>
    <row r="2394" spans="1:10" ht="13.2" x14ac:dyDescent="0.25">
      <c r="A2394" s="3">
        <v>45624</v>
      </c>
      <c r="B2394" s="4" t="s">
        <v>7</v>
      </c>
      <c r="C2394" s="3" t="str">
        <f t="shared" si="284"/>
        <v>cogs</v>
      </c>
      <c r="D2394" s="49">
        <v>5.99</v>
      </c>
      <c r="E2394">
        <f t="shared" si="285"/>
        <v>2024</v>
      </c>
      <c r="F2394">
        <f t="shared" si="286"/>
        <v>28</v>
      </c>
      <c r="G2394">
        <f t="shared" si="287"/>
        <v>11</v>
      </c>
      <c r="H2394" s="4" t="str">
        <f t="shared" si="288"/>
        <v>product 1</v>
      </c>
      <c r="I2394" s="5">
        <v>65</v>
      </c>
      <c r="J2394" s="5">
        <v>389.35</v>
      </c>
    </row>
    <row r="2395" spans="1:10" ht="13.2" x14ac:dyDescent="0.25">
      <c r="A2395" s="3">
        <v>45624</v>
      </c>
      <c r="B2395" s="4" t="s">
        <v>8</v>
      </c>
      <c r="C2395" s="3" t="str">
        <f t="shared" si="284"/>
        <v>cogs</v>
      </c>
      <c r="D2395" s="49">
        <v>16.989999999999998</v>
      </c>
      <c r="E2395">
        <f t="shared" si="285"/>
        <v>2024</v>
      </c>
      <c r="F2395">
        <f t="shared" si="286"/>
        <v>28</v>
      </c>
      <c r="G2395">
        <f t="shared" si="287"/>
        <v>11</v>
      </c>
      <c r="H2395" s="4" t="str">
        <f t="shared" si="288"/>
        <v>product 2</v>
      </c>
      <c r="I2395" s="5">
        <v>9</v>
      </c>
      <c r="J2395" s="5">
        <v>152.91</v>
      </c>
    </row>
    <row r="2396" spans="1:10" ht="13.2" x14ac:dyDescent="0.25">
      <c r="A2396" s="3">
        <v>45624</v>
      </c>
      <c r="B2396" s="4" t="s">
        <v>9</v>
      </c>
      <c r="C2396" s="3" t="str">
        <f t="shared" si="284"/>
        <v>cogs</v>
      </c>
      <c r="D2396" s="49">
        <v>8.49</v>
      </c>
      <c r="E2396">
        <f t="shared" si="285"/>
        <v>2024</v>
      </c>
      <c r="F2396">
        <f t="shared" si="286"/>
        <v>28</v>
      </c>
      <c r="G2396">
        <f t="shared" si="287"/>
        <v>11</v>
      </c>
      <c r="H2396" s="4" t="str">
        <f t="shared" si="288"/>
        <v>product 3</v>
      </c>
      <c r="I2396" s="5">
        <v>86</v>
      </c>
      <c r="J2396" s="5">
        <v>730.14</v>
      </c>
    </row>
    <row r="2397" spans="1:10" ht="13.2" x14ac:dyDescent="0.25">
      <c r="A2397" s="3">
        <v>45624</v>
      </c>
      <c r="B2397" s="4" t="s">
        <v>10</v>
      </c>
      <c r="C2397" s="3" t="str">
        <f t="shared" si="284"/>
        <v>marketing</v>
      </c>
      <c r="D2397" s="50" t="s">
        <v>6</v>
      </c>
      <c r="E2397">
        <f t="shared" si="285"/>
        <v>2024</v>
      </c>
      <c r="F2397">
        <f t="shared" si="286"/>
        <v>28</v>
      </c>
      <c r="G2397">
        <f t="shared" si="287"/>
        <v>11</v>
      </c>
      <c r="H2397" s="4" t="str">
        <f t="shared" si="288"/>
        <v>N/A</v>
      </c>
      <c r="I2397" s="4" t="s">
        <v>6</v>
      </c>
      <c r="J2397" s="5">
        <v>99.97</v>
      </c>
    </row>
    <row r="2398" spans="1:10" ht="13.2" x14ac:dyDescent="0.25">
      <c r="A2398" s="3">
        <v>45624</v>
      </c>
      <c r="B2398" s="4" t="s">
        <v>11</v>
      </c>
      <c r="C2398" s="3" t="str">
        <f t="shared" si="284"/>
        <v>net sales</v>
      </c>
      <c r="D2398" s="49">
        <v>9.99</v>
      </c>
      <c r="E2398">
        <f t="shared" si="285"/>
        <v>2024</v>
      </c>
      <c r="F2398">
        <f t="shared" si="286"/>
        <v>28</v>
      </c>
      <c r="G2398">
        <f t="shared" si="287"/>
        <v>11</v>
      </c>
      <c r="H2398" s="4" t="str">
        <f t="shared" si="288"/>
        <v>product 1</v>
      </c>
      <c r="I2398" s="5">
        <v>65</v>
      </c>
      <c r="J2398" s="5">
        <v>649.35</v>
      </c>
    </row>
    <row r="2399" spans="1:10" ht="13.2" x14ac:dyDescent="0.25">
      <c r="A2399" s="3">
        <v>45624</v>
      </c>
      <c r="B2399" s="4" t="s">
        <v>12</v>
      </c>
      <c r="C2399" s="3" t="str">
        <f t="shared" si="284"/>
        <v>net sales</v>
      </c>
      <c r="D2399" s="49">
        <v>24.99</v>
      </c>
      <c r="E2399">
        <f t="shared" si="285"/>
        <v>2024</v>
      </c>
      <c r="F2399">
        <f t="shared" si="286"/>
        <v>28</v>
      </c>
      <c r="G2399">
        <f t="shared" si="287"/>
        <v>11</v>
      </c>
      <c r="H2399" s="4" t="str">
        <f t="shared" si="288"/>
        <v>product 2</v>
      </c>
      <c r="I2399" s="5">
        <v>9</v>
      </c>
      <c r="J2399" s="5">
        <v>224.91</v>
      </c>
    </row>
    <row r="2400" spans="1:10" ht="13.2" x14ac:dyDescent="0.25">
      <c r="A2400" s="3">
        <v>45624</v>
      </c>
      <c r="B2400" s="4" t="s">
        <v>13</v>
      </c>
      <c r="C2400" s="3" t="str">
        <f t="shared" si="284"/>
        <v>net sales</v>
      </c>
      <c r="D2400" s="49">
        <v>12.49</v>
      </c>
      <c r="E2400">
        <f t="shared" si="285"/>
        <v>2024</v>
      </c>
      <c r="F2400">
        <f t="shared" si="286"/>
        <v>28</v>
      </c>
      <c r="G2400">
        <f t="shared" si="287"/>
        <v>11</v>
      </c>
      <c r="H2400" s="4" t="str">
        <f t="shared" si="288"/>
        <v>product 3</v>
      </c>
      <c r="I2400" s="5">
        <v>86</v>
      </c>
      <c r="J2400" s="5">
        <v>1074.1400000000001</v>
      </c>
    </row>
    <row r="2401" spans="1:10" ht="13.2" x14ac:dyDescent="0.25">
      <c r="A2401" s="3">
        <v>45625</v>
      </c>
      <c r="B2401" s="4" t="s">
        <v>7</v>
      </c>
      <c r="C2401" s="3" t="str">
        <f t="shared" si="284"/>
        <v>cogs</v>
      </c>
      <c r="D2401" s="49">
        <v>5.99</v>
      </c>
      <c r="E2401">
        <f t="shared" si="285"/>
        <v>2024</v>
      </c>
      <c r="F2401">
        <f t="shared" si="286"/>
        <v>29</v>
      </c>
      <c r="G2401">
        <f t="shared" si="287"/>
        <v>11</v>
      </c>
      <c r="H2401" s="4" t="str">
        <f t="shared" si="288"/>
        <v>product 1</v>
      </c>
      <c r="I2401" s="5">
        <v>38</v>
      </c>
      <c r="J2401" s="5">
        <v>227.62</v>
      </c>
    </row>
    <row r="2402" spans="1:10" ht="13.2" x14ac:dyDescent="0.25">
      <c r="A2402" s="3">
        <v>45625</v>
      </c>
      <c r="B2402" s="4" t="s">
        <v>8</v>
      </c>
      <c r="C2402" s="3" t="str">
        <f t="shared" si="284"/>
        <v>cogs</v>
      </c>
      <c r="D2402" s="49">
        <v>16.989999999999998</v>
      </c>
      <c r="E2402">
        <f t="shared" si="285"/>
        <v>2024</v>
      </c>
      <c r="F2402">
        <f t="shared" si="286"/>
        <v>29</v>
      </c>
      <c r="G2402">
        <f t="shared" si="287"/>
        <v>11</v>
      </c>
      <c r="H2402" s="4" t="str">
        <f t="shared" si="288"/>
        <v>product 2</v>
      </c>
      <c r="I2402" s="5">
        <v>4</v>
      </c>
      <c r="J2402" s="5">
        <v>67.959999999999994</v>
      </c>
    </row>
    <row r="2403" spans="1:10" ht="13.2" x14ac:dyDescent="0.25">
      <c r="A2403" s="3">
        <v>45625</v>
      </c>
      <c r="B2403" s="4" t="s">
        <v>9</v>
      </c>
      <c r="C2403" s="3" t="str">
        <f t="shared" si="284"/>
        <v>cogs</v>
      </c>
      <c r="D2403" s="49">
        <v>8.49</v>
      </c>
      <c r="E2403">
        <f t="shared" si="285"/>
        <v>2024</v>
      </c>
      <c r="F2403">
        <f t="shared" si="286"/>
        <v>29</v>
      </c>
      <c r="G2403">
        <f t="shared" si="287"/>
        <v>11</v>
      </c>
      <c r="H2403" s="4" t="str">
        <f t="shared" si="288"/>
        <v>product 3</v>
      </c>
      <c r="I2403" s="5">
        <v>18</v>
      </c>
      <c r="J2403" s="5">
        <v>152.82</v>
      </c>
    </row>
    <row r="2404" spans="1:10" ht="13.2" x14ac:dyDescent="0.25">
      <c r="A2404" s="3">
        <v>45625</v>
      </c>
      <c r="B2404" s="4" t="s">
        <v>10</v>
      </c>
      <c r="C2404" s="3" t="str">
        <f t="shared" si="284"/>
        <v>marketing</v>
      </c>
      <c r="D2404" s="50" t="s">
        <v>6</v>
      </c>
      <c r="E2404">
        <f t="shared" si="285"/>
        <v>2024</v>
      </c>
      <c r="F2404">
        <f t="shared" si="286"/>
        <v>29</v>
      </c>
      <c r="G2404">
        <f t="shared" si="287"/>
        <v>11</v>
      </c>
      <c r="H2404" s="4" t="str">
        <f t="shared" si="288"/>
        <v>N/A</v>
      </c>
      <c r="I2404" s="4" t="s">
        <v>6</v>
      </c>
      <c r="J2404" s="5">
        <v>99.94</v>
      </c>
    </row>
    <row r="2405" spans="1:10" ht="13.2" x14ac:dyDescent="0.25">
      <c r="A2405" s="3">
        <v>45625</v>
      </c>
      <c r="B2405" s="4" t="s">
        <v>11</v>
      </c>
      <c r="C2405" s="3" t="str">
        <f t="shared" si="284"/>
        <v>net sales</v>
      </c>
      <c r="D2405" s="49">
        <v>9.99</v>
      </c>
      <c r="E2405">
        <f t="shared" si="285"/>
        <v>2024</v>
      </c>
      <c r="F2405">
        <f t="shared" si="286"/>
        <v>29</v>
      </c>
      <c r="G2405">
        <f t="shared" si="287"/>
        <v>11</v>
      </c>
      <c r="H2405" s="4" t="str">
        <f t="shared" si="288"/>
        <v>product 1</v>
      </c>
      <c r="I2405" s="5">
        <v>38</v>
      </c>
      <c r="J2405" s="5">
        <v>379.62</v>
      </c>
    </row>
    <row r="2406" spans="1:10" ht="13.2" x14ac:dyDescent="0.25">
      <c r="A2406" s="3">
        <v>45625</v>
      </c>
      <c r="B2406" s="4" t="s">
        <v>12</v>
      </c>
      <c r="C2406" s="3" t="str">
        <f t="shared" si="284"/>
        <v>net sales</v>
      </c>
      <c r="D2406" s="49">
        <v>24.99</v>
      </c>
      <c r="E2406">
        <f t="shared" si="285"/>
        <v>2024</v>
      </c>
      <c r="F2406">
        <f t="shared" si="286"/>
        <v>29</v>
      </c>
      <c r="G2406">
        <f t="shared" si="287"/>
        <v>11</v>
      </c>
      <c r="H2406" s="4" t="str">
        <f t="shared" si="288"/>
        <v>product 2</v>
      </c>
      <c r="I2406" s="5">
        <v>4</v>
      </c>
      <c r="J2406" s="5">
        <v>99.96</v>
      </c>
    </row>
    <row r="2407" spans="1:10" ht="13.2" x14ac:dyDescent="0.25">
      <c r="A2407" s="3">
        <v>45625</v>
      </c>
      <c r="B2407" s="4" t="s">
        <v>13</v>
      </c>
      <c r="C2407" s="3" t="str">
        <f t="shared" si="284"/>
        <v>net sales</v>
      </c>
      <c r="D2407" s="49">
        <v>12.49</v>
      </c>
      <c r="E2407">
        <f t="shared" si="285"/>
        <v>2024</v>
      </c>
      <c r="F2407">
        <f t="shared" si="286"/>
        <v>29</v>
      </c>
      <c r="G2407">
        <f t="shared" si="287"/>
        <v>11</v>
      </c>
      <c r="H2407" s="4" t="str">
        <f t="shared" si="288"/>
        <v>product 3</v>
      </c>
      <c r="I2407" s="5">
        <v>18</v>
      </c>
      <c r="J2407" s="5">
        <v>224.82</v>
      </c>
    </row>
    <row r="2408" spans="1:10" ht="13.2" x14ac:dyDescent="0.25">
      <c r="A2408" s="3">
        <v>45626</v>
      </c>
      <c r="B2408" s="4" t="s">
        <v>7</v>
      </c>
      <c r="C2408" s="3" t="str">
        <f t="shared" si="284"/>
        <v>cogs</v>
      </c>
      <c r="D2408" s="49">
        <v>5.99</v>
      </c>
      <c r="E2408">
        <f t="shared" si="285"/>
        <v>2024</v>
      </c>
      <c r="F2408">
        <f t="shared" si="286"/>
        <v>30</v>
      </c>
      <c r="G2408">
        <f t="shared" si="287"/>
        <v>11</v>
      </c>
      <c r="H2408" s="4" t="str">
        <f t="shared" si="288"/>
        <v>product 1</v>
      </c>
      <c r="I2408" s="5">
        <v>87</v>
      </c>
      <c r="J2408" s="5">
        <v>521.13</v>
      </c>
    </row>
    <row r="2409" spans="1:10" ht="13.2" x14ac:dyDescent="0.25">
      <c r="A2409" s="3">
        <v>45626</v>
      </c>
      <c r="B2409" s="4" t="s">
        <v>8</v>
      </c>
      <c r="C2409" s="3" t="str">
        <f t="shared" si="284"/>
        <v>cogs</v>
      </c>
      <c r="D2409" s="49">
        <v>16.989999999999998</v>
      </c>
      <c r="E2409">
        <f t="shared" si="285"/>
        <v>2024</v>
      </c>
      <c r="F2409">
        <f t="shared" si="286"/>
        <v>30</v>
      </c>
      <c r="G2409">
        <f t="shared" si="287"/>
        <v>11</v>
      </c>
      <c r="H2409" s="4" t="str">
        <f t="shared" si="288"/>
        <v>product 2</v>
      </c>
      <c r="I2409" s="5">
        <v>2</v>
      </c>
      <c r="J2409" s="5">
        <v>33.979999999999997</v>
      </c>
    </row>
    <row r="2410" spans="1:10" ht="13.2" x14ac:dyDescent="0.25">
      <c r="A2410" s="3">
        <v>45626</v>
      </c>
      <c r="B2410" s="4" t="s">
        <v>9</v>
      </c>
      <c r="C2410" s="3" t="str">
        <f t="shared" si="284"/>
        <v>cogs</v>
      </c>
      <c r="D2410" s="49">
        <v>8.49</v>
      </c>
      <c r="E2410">
        <f t="shared" si="285"/>
        <v>2024</v>
      </c>
      <c r="F2410">
        <f t="shared" si="286"/>
        <v>30</v>
      </c>
      <c r="G2410">
        <f t="shared" si="287"/>
        <v>11</v>
      </c>
      <c r="H2410" s="4" t="str">
        <f t="shared" si="288"/>
        <v>product 3</v>
      </c>
      <c r="I2410" s="5">
        <v>0</v>
      </c>
      <c r="J2410" s="4">
        <v>0</v>
      </c>
    </row>
    <row r="2411" spans="1:10" ht="13.2" x14ac:dyDescent="0.25">
      <c r="A2411" s="3">
        <v>45626</v>
      </c>
      <c r="B2411" s="4" t="s">
        <v>10</v>
      </c>
      <c r="C2411" s="3" t="str">
        <f t="shared" si="284"/>
        <v>marketing</v>
      </c>
      <c r="D2411" s="50" t="s">
        <v>6</v>
      </c>
      <c r="E2411">
        <f t="shared" si="285"/>
        <v>2024</v>
      </c>
      <c r="F2411">
        <f t="shared" si="286"/>
        <v>30</v>
      </c>
      <c r="G2411">
        <f t="shared" si="287"/>
        <v>11</v>
      </c>
      <c r="H2411" s="4" t="str">
        <f t="shared" si="288"/>
        <v>N/A</v>
      </c>
      <c r="I2411" s="4" t="s">
        <v>6</v>
      </c>
      <c r="J2411" s="5">
        <v>99.92</v>
      </c>
    </row>
    <row r="2412" spans="1:10" ht="13.2" x14ac:dyDescent="0.25">
      <c r="A2412" s="3">
        <v>45626</v>
      </c>
      <c r="B2412" s="4" t="s">
        <v>11</v>
      </c>
      <c r="C2412" s="3" t="str">
        <f t="shared" si="284"/>
        <v>net sales</v>
      </c>
      <c r="D2412" s="49">
        <v>9.99</v>
      </c>
      <c r="E2412">
        <f t="shared" si="285"/>
        <v>2024</v>
      </c>
      <c r="F2412">
        <f t="shared" si="286"/>
        <v>30</v>
      </c>
      <c r="G2412">
        <f t="shared" si="287"/>
        <v>11</v>
      </c>
      <c r="H2412" s="4" t="str">
        <f t="shared" si="288"/>
        <v>product 1</v>
      </c>
      <c r="I2412" s="5">
        <v>87</v>
      </c>
      <c r="J2412" s="5">
        <v>869.13</v>
      </c>
    </row>
    <row r="2413" spans="1:10" ht="13.2" x14ac:dyDescent="0.25">
      <c r="A2413" s="3">
        <v>45626</v>
      </c>
      <c r="B2413" s="4" t="s">
        <v>12</v>
      </c>
      <c r="C2413" s="3" t="str">
        <f t="shared" si="284"/>
        <v>net sales</v>
      </c>
      <c r="D2413" s="49">
        <v>24.99</v>
      </c>
      <c r="E2413">
        <f t="shared" si="285"/>
        <v>2024</v>
      </c>
      <c r="F2413">
        <f t="shared" si="286"/>
        <v>30</v>
      </c>
      <c r="G2413">
        <f t="shared" si="287"/>
        <v>11</v>
      </c>
      <c r="H2413" s="4" t="str">
        <f t="shared" si="288"/>
        <v>product 2</v>
      </c>
      <c r="I2413" s="5">
        <v>2</v>
      </c>
      <c r="J2413" s="5">
        <v>49.98</v>
      </c>
    </row>
    <row r="2414" spans="1:10" ht="13.2" x14ac:dyDescent="0.25">
      <c r="A2414" s="3">
        <v>45626</v>
      </c>
      <c r="B2414" s="4" t="s">
        <v>13</v>
      </c>
      <c r="C2414" s="3" t="str">
        <f t="shared" si="284"/>
        <v>net sales</v>
      </c>
      <c r="D2414" s="49">
        <v>12.49</v>
      </c>
      <c r="E2414">
        <f t="shared" si="285"/>
        <v>2024</v>
      </c>
      <c r="F2414">
        <f t="shared" si="286"/>
        <v>30</v>
      </c>
      <c r="G2414">
        <f t="shared" si="287"/>
        <v>11</v>
      </c>
      <c r="H2414" s="4" t="str">
        <f t="shared" si="288"/>
        <v>product 3</v>
      </c>
      <c r="I2414" s="5">
        <v>0</v>
      </c>
      <c r="J2414" s="4">
        <v>0</v>
      </c>
    </row>
    <row r="2415" spans="1:10" ht="13.2" x14ac:dyDescent="0.25">
      <c r="A2415" s="3">
        <v>45627</v>
      </c>
      <c r="B2415" s="4" t="s">
        <v>5</v>
      </c>
      <c r="C2415" s="3" t="str">
        <f t="shared" si="284"/>
        <v>amortization</v>
      </c>
      <c r="D2415" s="50" t="s">
        <v>6</v>
      </c>
      <c r="E2415">
        <f t="shared" si="285"/>
        <v>2024</v>
      </c>
      <c r="F2415">
        <f t="shared" si="286"/>
        <v>1</v>
      </c>
      <c r="G2415">
        <f t="shared" si="287"/>
        <v>12</v>
      </c>
      <c r="H2415" s="4" t="str">
        <f t="shared" si="288"/>
        <v>N/A</v>
      </c>
      <c r="I2415" s="4" t="s">
        <v>6</v>
      </c>
      <c r="J2415" s="5">
        <v>50</v>
      </c>
    </row>
    <row r="2416" spans="1:10" ht="13.2" x14ac:dyDescent="0.25">
      <c r="A2416" s="3">
        <v>45627</v>
      </c>
      <c r="B2416" s="4" t="s">
        <v>7</v>
      </c>
      <c r="C2416" s="3" t="str">
        <f t="shared" si="284"/>
        <v>cogs</v>
      </c>
      <c r="D2416" s="49">
        <v>5.99</v>
      </c>
      <c r="E2416">
        <f t="shared" si="285"/>
        <v>2024</v>
      </c>
      <c r="F2416">
        <f t="shared" si="286"/>
        <v>1</v>
      </c>
      <c r="G2416">
        <f t="shared" si="287"/>
        <v>12</v>
      </c>
      <c r="H2416" s="4" t="str">
        <f t="shared" si="288"/>
        <v>product 1</v>
      </c>
      <c r="I2416" s="5">
        <v>13</v>
      </c>
      <c r="J2416" s="5">
        <v>77.87</v>
      </c>
    </row>
    <row r="2417" spans="1:10" ht="13.2" x14ac:dyDescent="0.25">
      <c r="A2417" s="3">
        <v>45627</v>
      </c>
      <c r="B2417" s="4" t="s">
        <v>8</v>
      </c>
      <c r="C2417" s="3" t="str">
        <f t="shared" si="284"/>
        <v>cogs</v>
      </c>
      <c r="D2417" s="49">
        <v>16.989999999999998</v>
      </c>
      <c r="E2417">
        <f t="shared" si="285"/>
        <v>2024</v>
      </c>
      <c r="F2417">
        <f t="shared" si="286"/>
        <v>1</v>
      </c>
      <c r="G2417">
        <f t="shared" si="287"/>
        <v>12</v>
      </c>
      <c r="H2417" s="4" t="str">
        <f t="shared" si="288"/>
        <v>product 2</v>
      </c>
      <c r="I2417" s="5">
        <v>4</v>
      </c>
      <c r="J2417" s="5">
        <v>67.959999999999994</v>
      </c>
    </row>
    <row r="2418" spans="1:10" ht="13.2" x14ac:dyDescent="0.25">
      <c r="A2418" s="3">
        <v>45627</v>
      </c>
      <c r="B2418" s="4" t="s">
        <v>9</v>
      </c>
      <c r="C2418" s="3" t="str">
        <f t="shared" si="284"/>
        <v>cogs</v>
      </c>
      <c r="D2418" s="49">
        <v>8.49</v>
      </c>
      <c r="E2418">
        <f t="shared" si="285"/>
        <v>2024</v>
      </c>
      <c r="F2418">
        <f t="shared" si="286"/>
        <v>1</v>
      </c>
      <c r="G2418">
        <f t="shared" si="287"/>
        <v>12</v>
      </c>
      <c r="H2418" s="4" t="str">
        <f t="shared" si="288"/>
        <v>product 3</v>
      </c>
      <c r="I2418" s="5">
        <v>0</v>
      </c>
      <c r="J2418" s="4">
        <v>0</v>
      </c>
    </row>
    <row r="2419" spans="1:10" ht="13.2" x14ac:dyDescent="0.25">
      <c r="A2419" s="3">
        <v>45627</v>
      </c>
      <c r="B2419" s="4" t="s">
        <v>10</v>
      </c>
      <c r="C2419" s="3" t="str">
        <f t="shared" si="284"/>
        <v>marketing</v>
      </c>
      <c r="D2419" s="50" t="s">
        <v>6</v>
      </c>
      <c r="E2419">
        <f t="shared" si="285"/>
        <v>2024</v>
      </c>
      <c r="F2419">
        <f t="shared" si="286"/>
        <v>1</v>
      </c>
      <c r="G2419">
        <f t="shared" si="287"/>
        <v>12</v>
      </c>
      <c r="H2419" s="4" t="str">
        <f t="shared" si="288"/>
        <v>N/A</v>
      </c>
      <c r="I2419" s="4" t="s">
        <v>6</v>
      </c>
      <c r="J2419" s="5">
        <v>99.91</v>
      </c>
    </row>
    <row r="2420" spans="1:10" ht="13.2" x14ac:dyDescent="0.25">
      <c r="A2420" s="3">
        <v>45627</v>
      </c>
      <c r="B2420" s="4" t="s">
        <v>11</v>
      </c>
      <c r="C2420" s="3" t="str">
        <f t="shared" si="284"/>
        <v>net sales</v>
      </c>
      <c r="D2420" s="49">
        <v>9.99</v>
      </c>
      <c r="E2420">
        <f t="shared" si="285"/>
        <v>2024</v>
      </c>
      <c r="F2420">
        <f t="shared" si="286"/>
        <v>1</v>
      </c>
      <c r="G2420">
        <f t="shared" si="287"/>
        <v>12</v>
      </c>
      <c r="H2420" s="4" t="str">
        <f t="shared" si="288"/>
        <v>product 1</v>
      </c>
      <c r="I2420" s="5">
        <v>13</v>
      </c>
      <c r="J2420" s="5">
        <v>129.87</v>
      </c>
    </row>
    <row r="2421" spans="1:10" ht="13.2" x14ac:dyDescent="0.25">
      <c r="A2421" s="3">
        <v>45627</v>
      </c>
      <c r="B2421" s="4" t="s">
        <v>12</v>
      </c>
      <c r="C2421" s="3" t="str">
        <f t="shared" si="284"/>
        <v>net sales</v>
      </c>
      <c r="D2421" s="49">
        <v>24.99</v>
      </c>
      <c r="E2421">
        <f t="shared" si="285"/>
        <v>2024</v>
      </c>
      <c r="F2421">
        <f t="shared" si="286"/>
        <v>1</v>
      </c>
      <c r="G2421">
        <f t="shared" si="287"/>
        <v>12</v>
      </c>
      <c r="H2421" s="4" t="str">
        <f t="shared" si="288"/>
        <v>product 2</v>
      </c>
      <c r="I2421" s="5">
        <v>4</v>
      </c>
      <c r="J2421" s="5">
        <v>99.96</v>
      </c>
    </row>
    <row r="2422" spans="1:10" ht="13.2" x14ac:dyDescent="0.25">
      <c r="A2422" s="3">
        <v>45627</v>
      </c>
      <c r="B2422" s="4" t="s">
        <v>13</v>
      </c>
      <c r="C2422" s="3" t="str">
        <f t="shared" si="284"/>
        <v>net sales</v>
      </c>
      <c r="D2422" s="49">
        <v>12.49</v>
      </c>
      <c r="E2422">
        <f t="shared" si="285"/>
        <v>2024</v>
      </c>
      <c r="F2422">
        <f t="shared" si="286"/>
        <v>1</v>
      </c>
      <c r="G2422">
        <f t="shared" si="287"/>
        <v>12</v>
      </c>
      <c r="H2422" s="4" t="str">
        <f t="shared" si="288"/>
        <v>product 3</v>
      </c>
      <c r="I2422" s="5">
        <v>0</v>
      </c>
      <c r="J2422" s="4">
        <v>0</v>
      </c>
    </row>
    <row r="2423" spans="1:10" ht="13.2" x14ac:dyDescent="0.25">
      <c r="A2423" s="3">
        <v>45627</v>
      </c>
      <c r="B2423" s="4" t="s">
        <v>14</v>
      </c>
      <c r="C2423" s="3" t="str">
        <f t="shared" si="284"/>
        <v>overhead</v>
      </c>
      <c r="D2423" s="50" t="s">
        <v>6</v>
      </c>
      <c r="E2423">
        <f t="shared" si="285"/>
        <v>2024</v>
      </c>
      <c r="F2423">
        <f t="shared" si="286"/>
        <v>1</v>
      </c>
      <c r="G2423">
        <f t="shared" si="287"/>
        <v>12</v>
      </c>
      <c r="H2423" s="4" t="str">
        <f t="shared" si="288"/>
        <v>N/A</v>
      </c>
      <c r="I2423" s="4" t="s">
        <v>6</v>
      </c>
      <c r="J2423" s="5">
        <v>2000</v>
      </c>
    </row>
    <row r="2424" spans="1:10" ht="13.2" x14ac:dyDescent="0.25">
      <c r="A2424" s="3">
        <v>45628</v>
      </c>
      <c r="B2424" s="4" t="s">
        <v>7</v>
      </c>
      <c r="C2424" s="3" t="str">
        <f t="shared" si="284"/>
        <v>cogs</v>
      </c>
      <c r="D2424" s="49">
        <v>5.99</v>
      </c>
      <c r="E2424">
        <f t="shared" si="285"/>
        <v>2024</v>
      </c>
      <c r="F2424">
        <f t="shared" si="286"/>
        <v>2</v>
      </c>
      <c r="G2424">
        <f t="shared" si="287"/>
        <v>12</v>
      </c>
      <c r="H2424" s="4" t="str">
        <f t="shared" si="288"/>
        <v>product 1</v>
      </c>
      <c r="I2424" s="5">
        <v>25</v>
      </c>
      <c r="J2424" s="5">
        <v>149.75</v>
      </c>
    </row>
    <row r="2425" spans="1:10" ht="13.2" x14ac:dyDescent="0.25">
      <c r="A2425" s="3">
        <v>45628</v>
      </c>
      <c r="B2425" s="4" t="s">
        <v>8</v>
      </c>
      <c r="C2425" s="3" t="str">
        <f t="shared" si="284"/>
        <v>cogs</v>
      </c>
      <c r="D2425" s="49">
        <v>16.989999999999998</v>
      </c>
      <c r="E2425">
        <f t="shared" si="285"/>
        <v>2024</v>
      </c>
      <c r="F2425">
        <f t="shared" si="286"/>
        <v>2</v>
      </c>
      <c r="G2425">
        <f t="shared" si="287"/>
        <v>12</v>
      </c>
      <c r="H2425" s="4" t="str">
        <f t="shared" si="288"/>
        <v>product 2</v>
      </c>
      <c r="I2425" s="5">
        <v>7</v>
      </c>
      <c r="J2425" s="5">
        <v>118.92999999999999</v>
      </c>
    </row>
    <row r="2426" spans="1:10" ht="13.2" x14ac:dyDescent="0.25">
      <c r="A2426" s="3">
        <v>45628</v>
      </c>
      <c r="B2426" s="4" t="s">
        <v>9</v>
      </c>
      <c r="C2426" s="3" t="str">
        <f t="shared" si="284"/>
        <v>cogs</v>
      </c>
      <c r="D2426" s="49">
        <v>8.49</v>
      </c>
      <c r="E2426">
        <f t="shared" si="285"/>
        <v>2024</v>
      </c>
      <c r="F2426">
        <f t="shared" si="286"/>
        <v>2</v>
      </c>
      <c r="G2426">
        <f t="shared" si="287"/>
        <v>12</v>
      </c>
      <c r="H2426" s="4" t="str">
        <f t="shared" si="288"/>
        <v>product 3</v>
      </c>
      <c r="I2426" s="5">
        <v>122</v>
      </c>
      <c r="J2426" s="5">
        <v>1035.78</v>
      </c>
    </row>
    <row r="2427" spans="1:10" ht="13.2" x14ac:dyDescent="0.25">
      <c r="A2427" s="3">
        <v>45628</v>
      </c>
      <c r="B2427" s="4" t="s">
        <v>10</v>
      </c>
      <c r="C2427" s="3" t="str">
        <f t="shared" si="284"/>
        <v>marketing</v>
      </c>
      <c r="D2427" s="50" t="s">
        <v>6</v>
      </c>
      <c r="E2427">
        <f t="shared" si="285"/>
        <v>2024</v>
      </c>
      <c r="F2427">
        <f t="shared" si="286"/>
        <v>2</v>
      </c>
      <c r="G2427">
        <f t="shared" si="287"/>
        <v>12</v>
      </c>
      <c r="H2427" s="4" t="str">
        <f t="shared" si="288"/>
        <v>N/A</v>
      </c>
      <c r="I2427" s="4" t="s">
        <v>6</v>
      </c>
      <c r="J2427" s="5">
        <v>99.98</v>
      </c>
    </row>
    <row r="2428" spans="1:10" ht="13.2" x14ac:dyDescent="0.25">
      <c r="A2428" s="3">
        <v>45628</v>
      </c>
      <c r="B2428" s="4" t="s">
        <v>11</v>
      </c>
      <c r="C2428" s="3" t="str">
        <f t="shared" si="284"/>
        <v>net sales</v>
      </c>
      <c r="D2428" s="49">
        <v>9.99</v>
      </c>
      <c r="E2428">
        <f t="shared" si="285"/>
        <v>2024</v>
      </c>
      <c r="F2428">
        <f t="shared" si="286"/>
        <v>2</v>
      </c>
      <c r="G2428">
        <f t="shared" si="287"/>
        <v>12</v>
      </c>
      <c r="H2428" s="4" t="str">
        <f t="shared" si="288"/>
        <v>product 1</v>
      </c>
      <c r="I2428" s="5">
        <v>25</v>
      </c>
      <c r="J2428" s="5">
        <v>249.75</v>
      </c>
    </row>
    <row r="2429" spans="1:10" ht="13.2" x14ac:dyDescent="0.25">
      <c r="A2429" s="3">
        <v>45628</v>
      </c>
      <c r="B2429" s="4" t="s">
        <v>12</v>
      </c>
      <c r="C2429" s="3" t="str">
        <f t="shared" si="284"/>
        <v>net sales</v>
      </c>
      <c r="D2429" s="49">
        <v>24.99</v>
      </c>
      <c r="E2429">
        <f t="shared" si="285"/>
        <v>2024</v>
      </c>
      <c r="F2429">
        <f t="shared" si="286"/>
        <v>2</v>
      </c>
      <c r="G2429">
        <f t="shared" si="287"/>
        <v>12</v>
      </c>
      <c r="H2429" s="4" t="str">
        <f t="shared" si="288"/>
        <v>product 2</v>
      </c>
      <c r="I2429" s="5">
        <v>7</v>
      </c>
      <c r="J2429" s="5">
        <v>174.92999999999998</v>
      </c>
    </row>
    <row r="2430" spans="1:10" ht="13.2" x14ac:dyDescent="0.25">
      <c r="A2430" s="3">
        <v>45628</v>
      </c>
      <c r="B2430" s="4" t="s">
        <v>13</v>
      </c>
      <c r="C2430" s="3" t="str">
        <f t="shared" si="284"/>
        <v>net sales</v>
      </c>
      <c r="D2430" s="49">
        <v>12.49</v>
      </c>
      <c r="E2430">
        <f t="shared" si="285"/>
        <v>2024</v>
      </c>
      <c r="F2430">
        <f t="shared" si="286"/>
        <v>2</v>
      </c>
      <c r="G2430">
        <f t="shared" si="287"/>
        <v>12</v>
      </c>
      <c r="H2430" s="4" t="str">
        <f t="shared" si="288"/>
        <v>product 3</v>
      </c>
      <c r="I2430" s="5">
        <v>122</v>
      </c>
      <c r="J2430" s="5">
        <v>1523.78</v>
      </c>
    </row>
    <row r="2431" spans="1:10" ht="13.2" x14ac:dyDescent="0.25">
      <c r="A2431" s="3">
        <v>45629</v>
      </c>
      <c r="B2431" s="4" t="s">
        <v>7</v>
      </c>
      <c r="C2431" s="3" t="str">
        <f t="shared" si="284"/>
        <v>cogs</v>
      </c>
      <c r="D2431" s="49">
        <v>5.99</v>
      </c>
      <c r="E2431">
        <f t="shared" si="285"/>
        <v>2024</v>
      </c>
      <c r="F2431">
        <f t="shared" si="286"/>
        <v>3</v>
      </c>
      <c r="G2431">
        <f t="shared" si="287"/>
        <v>12</v>
      </c>
      <c r="H2431" s="4" t="str">
        <f t="shared" si="288"/>
        <v>product 1</v>
      </c>
      <c r="I2431" s="5">
        <v>81</v>
      </c>
      <c r="J2431" s="5">
        <v>485.19</v>
      </c>
    </row>
    <row r="2432" spans="1:10" ht="13.2" x14ac:dyDescent="0.25">
      <c r="A2432" s="3">
        <v>45629</v>
      </c>
      <c r="B2432" s="4" t="s">
        <v>8</v>
      </c>
      <c r="C2432" s="3" t="str">
        <f t="shared" si="284"/>
        <v>cogs</v>
      </c>
      <c r="D2432" s="49">
        <v>16.989999999999998</v>
      </c>
      <c r="E2432">
        <f t="shared" si="285"/>
        <v>2024</v>
      </c>
      <c r="F2432">
        <f t="shared" si="286"/>
        <v>3</v>
      </c>
      <c r="G2432">
        <f t="shared" si="287"/>
        <v>12</v>
      </c>
      <c r="H2432" s="4" t="str">
        <f t="shared" si="288"/>
        <v>product 2</v>
      </c>
      <c r="I2432" s="5">
        <v>3</v>
      </c>
      <c r="J2432" s="5">
        <v>50.97</v>
      </c>
    </row>
    <row r="2433" spans="1:10" ht="13.2" x14ac:dyDescent="0.25">
      <c r="A2433" s="3">
        <v>45629</v>
      </c>
      <c r="B2433" s="4" t="s">
        <v>9</v>
      </c>
      <c r="C2433" s="3" t="str">
        <f t="shared" si="284"/>
        <v>cogs</v>
      </c>
      <c r="D2433" s="49">
        <v>8.49</v>
      </c>
      <c r="E2433">
        <f t="shared" si="285"/>
        <v>2024</v>
      </c>
      <c r="F2433">
        <f t="shared" si="286"/>
        <v>3</v>
      </c>
      <c r="G2433">
        <f t="shared" si="287"/>
        <v>12</v>
      </c>
      <c r="H2433" s="4" t="str">
        <f t="shared" si="288"/>
        <v>product 3</v>
      </c>
      <c r="I2433" s="5">
        <v>8</v>
      </c>
      <c r="J2433" s="5">
        <v>67.92</v>
      </c>
    </row>
    <row r="2434" spans="1:10" ht="13.2" x14ac:dyDescent="0.25">
      <c r="A2434" s="3">
        <v>45629</v>
      </c>
      <c r="B2434" s="4" t="s">
        <v>10</v>
      </c>
      <c r="C2434" s="3" t="str">
        <f t="shared" ref="C2434:C2497" si="289">IFERROR(LEFT(B2434, FIND(":", B2434) -1),B2434)</f>
        <v>marketing</v>
      </c>
      <c r="D2434" s="50" t="s">
        <v>6</v>
      </c>
      <c r="E2434">
        <f t="shared" ref="E2434:E2497" si="290">YEAR(A2434)</f>
        <v>2024</v>
      </c>
      <c r="F2434">
        <f t="shared" ref="F2434:F2497" si="291">DAY(A2434)</f>
        <v>3</v>
      </c>
      <c r="G2434">
        <f t="shared" ref="G2434:G2497" si="292">MONTH(A2434)</f>
        <v>12</v>
      </c>
      <c r="H2434" s="4" t="str">
        <f t="shared" si="288"/>
        <v>N/A</v>
      </c>
      <c r="I2434" s="4" t="s">
        <v>6</v>
      </c>
      <c r="J2434" s="5">
        <v>100.07000000000001</v>
      </c>
    </row>
    <row r="2435" spans="1:10" ht="13.2" x14ac:dyDescent="0.25">
      <c r="A2435" s="3">
        <v>45629</v>
      </c>
      <c r="B2435" s="4" t="s">
        <v>11</v>
      </c>
      <c r="C2435" s="3" t="str">
        <f t="shared" si="289"/>
        <v>net sales</v>
      </c>
      <c r="D2435" s="49">
        <v>9.99</v>
      </c>
      <c r="E2435">
        <f t="shared" si="290"/>
        <v>2024</v>
      </c>
      <c r="F2435">
        <f t="shared" si="291"/>
        <v>3</v>
      </c>
      <c r="G2435">
        <f t="shared" si="292"/>
        <v>12</v>
      </c>
      <c r="H2435" s="4" t="str">
        <f t="shared" ref="H2435:H2498" si="293">IFERROR(RIGHT(B2435, LEN(B2435) - FIND(":", B2435)),"N/A")</f>
        <v>product 1</v>
      </c>
      <c r="I2435" s="5">
        <v>81</v>
      </c>
      <c r="J2435" s="5">
        <v>809.19</v>
      </c>
    </row>
    <row r="2436" spans="1:10" ht="13.2" x14ac:dyDescent="0.25">
      <c r="A2436" s="3">
        <v>45629</v>
      </c>
      <c r="B2436" s="4" t="s">
        <v>12</v>
      </c>
      <c r="C2436" s="3" t="str">
        <f t="shared" si="289"/>
        <v>net sales</v>
      </c>
      <c r="D2436" s="49">
        <v>24.99</v>
      </c>
      <c r="E2436">
        <f t="shared" si="290"/>
        <v>2024</v>
      </c>
      <c r="F2436">
        <f t="shared" si="291"/>
        <v>3</v>
      </c>
      <c r="G2436">
        <f t="shared" si="292"/>
        <v>12</v>
      </c>
      <c r="H2436" s="4" t="str">
        <f t="shared" si="293"/>
        <v>product 2</v>
      </c>
      <c r="I2436" s="5">
        <v>3</v>
      </c>
      <c r="J2436" s="5">
        <v>74.97</v>
      </c>
    </row>
    <row r="2437" spans="1:10" ht="13.2" x14ac:dyDescent="0.25">
      <c r="A2437" s="3">
        <v>45629</v>
      </c>
      <c r="B2437" s="4" t="s">
        <v>13</v>
      </c>
      <c r="C2437" s="3" t="str">
        <f t="shared" si="289"/>
        <v>net sales</v>
      </c>
      <c r="D2437" s="49">
        <v>12.49</v>
      </c>
      <c r="E2437">
        <f t="shared" si="290"/>
        <v>2024</v>
      </c>
      <c r="F2437">
        <f t="shared" si="291"/>
        <v>3</v>
      </c>
      <c r="G2437">
        <f t="shared" si="292"/>
        <v>12</v>
      </c>
      <c r="H2437" s="4" t="str">
        <f t="shared" si="293"/>
        <v>product 3</v>
      </c>
      <c r="I2437" s="5">
        <v>8</v>
      </c>
      <c r="J2437" s="5">
        <v>99.92</v>
      </c>
    </row>
    <row r="2438" spans="1:10" ht="13.2" x14ac:dyDescent="0.25">
      <c r="A2438" s="3">
        <v>45630</v>
      </c>
      <c r="B2438" s="4" t="s">
        <v>7</v>
      </c>
      <c r="C2438" s="3" t="str">
        <f t="shared" si="289"/>
        <v>cogs</v>
      </c>
      <c r="D2438" s="49">
        <v>5.99</v>
      </c>
      <c r="E2438">
        <f t="shared" si="290"/>
        <v>2024</v>
      </c>
      <c r="F2438">
        <f t="shared" si="291"/>
        <v>4</v>
      </c>
      <c r="G2438">
        <f t="shared" si="292"/>
        <v>12</v>
      </c>
      <c r="H2438" s="4" t="str">
        <f t="shared" si="293"/>
        <v>product 1</v>
      </c>
      <c r="I2438" s="5">
        <v>7</v>
      </c>
      <c r="J2438" s="5">
        <v>41.93</v>
      </c>
    </row>
    <row r="2439" spans="1:10" ht="13.2" x14ac:dyDescent="0.25">
      <c r="A2439" s="3">
        <v>45630</v>
      </c>
      <c r="B2439" s="4" t="s">
        <v>8</v>
      </c>
      <c r="C2439" s="3" t="str">
        <f t="shared" si="289"/>
        <v>cogs</v>
      </c>
      <c r="D2439" s="49">
        <v>16.989999999999998</v>
      </c>
      <c r="E2439">
        <f t="shared" si="290"/>
        <v>2024</v>
      </c>
      <c r="F2439">
        <f t="shared" si="291"/>
        <v>4</v>
      </c>
      <c r="G2439">
        <f t="shared" si="292"/>
        <v>12</v>
      </c>
      <c r="H2439" s="4" t="str">
        <f t="shared" si="293"/>
        <v>product 2</v>
      </c>
      <c r="I2439" s="5">
        <v>7</v>
      </c>
      <c r="J2439" s="5">
        <v>118.92999999999999</v>
      </c>
    </row>
    <row r="2440" spans="1:10" ht="13.2" x14ac:dyDescent="0.25">
      <c r="A2440" s="3">
        <v>45630</v>
      </c>
      <c r="B2440" s="4" t="s">
        <v>9</v>
      </c>
      <c r="C2440" s="3" t="str">
        <f t="shared" si="289"/>
        <v>cogs</v>
      </c>
      <c r="D2440" s="49">
        <v>8.49</v>
      </c>
      <c r="E2440">
        <f t="shared" si="290"/>
        <v>2024</v>
      </c>
      <c r="F2440">
        <f t="shared" si="291"/>
        <v>4</v>
      </c>
      <c r="G2440">
        <f t="shared" si="292"/>
        <v>12</v>
      </c>
      <c r="H2440" s="4" t="str">
        <f t="shared" si="293"/>
        <v>product 3</v>
      </c>
      <c r="I2440" s="5">
        <v>236</v>
      </c>
      <c r="J2440" s="5">
        <v>2003.64</v>
      </c>
    </row>
    <row r="2441" spans="1:10" ht="13.2" x14ac:dyDescent="0.25">
      <c r="A2441" s="3">
        <v>45630</v>
      </c>
      <c r="B2441" s="4" t="s">
        <v>10</v>
      </c>
      <c r="C2441" s="3" t="str">
        <f t="shared" si="289"/>
        <v>marketing</v>
      </c>
      <c r="D2441" s="50" t="s">
        <v>6</v>
      </c>
      <c r="E2441">
        <f t="shared" si="290"/>
        <v>2024</v>
      </c>
      <c r="F2441">
        <f t="shared" si="291"/>
        <v>4</v>
      </c>
      <c r="G2441">
        <f t="shared" si="292"/>
        <v>12</v>
      </c>
      <c r="H2441" s="4" t="str">
        <f t="shared" si="293"/>
        <v>N/A</v>
      </c>
      <c r="I2441" s="4" t="s">
        <v>6</v>
      </c>
      <c r="J2441" s="5">
        <v>99.95</v>
      </c>
    </row>
    <row r="2442" spans="1:10" ht="13.2" x14ac:dyDescent="0.25">
      <c r="A2442" s="3">
        <v>45630</v>
      </c>
      <c r="B2442" s="4" t="s">
        <v>11</v>
      </c>
      <c r="C2442" s="3" t="str">
        <f t="shared" si="289"/>
        <v>net sales</v>
      </c>
      <c r="D2442" s="49">
        <v>9.99</v>
      </c>
      <c r="E2442">
        <f t="shared" si="290"/>
        <v>2024</v>
      </c>
      <c r="F2442">
        <f t="shared" si="291"/>
        <v>4</v>
      </c>
      <c r="G2442">
        <f t="shared" si="292"/>
        <v>12</v>
      </c>
      <c r="H2442" s="4" t="str">
        <f t="shared" si="293"/>
        <v>product 1</v>
      </c>
      <c r="I2442" s="5">
        <v>7</v>
      </c>
      <c r="J2442" s="5">
        <v>69.930000000000007</v>
      </c>
    </row>
    <row r="2443" spans="1:10" ht="13.2" x14ac:dyDescent="0.25">
      <c r="A2443" s="3">
        <v>45630</v>
      </c>
      <c r="B2443" s="4" t="s">
        <v>12</v>
      </c>
      <c r="C2443" s="3" t="str">
        <f t="shared" si="289"/>
        <v>net sales</v>
      </c>
      <c r="D2443" s="49">
        <v>24.99</v>
      </c>
      <c r="E2443">
        <f t="shared" si="290"/>
        <v>2024</v>
      </c>
      <c r="F2443">
        <f t="shared" si="291"/>
        <v>4</v>
      </c>
      <c r="G2443">
        <f t="shared" si="292"/>
        <v>12</v>
      </c>
      <c r="H2443" s="4" t="str">
        <f t="shared" si="293"/>
        <v>product 2</v>
      </c>
      <c r="I2443" s="5">
        <v>7</v>
      </c>
      <c r="J2443" s="5">
        <v>174.92999999999998</v>
      </c>
    </row>
    <row r="2444" spans="1:10" ht="13.2" x14ac:dyDescent="0.25">
      <c r="A2444" s="3">
        <v>45630</v>
      </c>
      <c r="B2444" s="4" t="s">
        <v>13</v>
      </c>
      <c r="C2444" s="3" t="str">
        <f t="shared" si="289"/>
        <v>net sales</v>
      </c>
      <c r="D2444" s="49">
        <v>12.49</v>
      </c>
      <c r="E2444">
        <f t="shared" si="290"/>
        <v>2024</v>
      </c>
      <c r="F2444">
        <f t="shared" si="291"/>
        <v>4</v>
      </c>
      <c r="G2444">
        <f t="shared" si="292"/>
        <v>12</v>
      </c>
      <c r="H2444" s="4" t="str">
        <f t="shared" si="293"/>
        <v>product 3</v>
      </c>
      <c r="I2444" s="5">
        <v>236</v>
      </c>
      <c r="J2444" s="5">
        <v>2947.64</v>
      </c>
    </row>
    <row r="2445" spans="1:10" ht="13.2" x14ac:dyDescent="0.25">
      <c r="A2445" s="3">
        <v>45631</v>
      </c>
      <c r="B2445" s="4" t="s">
        <v>7</v>
      </c>
      <c r="C2445" s="3" t="str">
        <f t="shared" si="289"/>
        <v>cogs</v>
      </c>
      <c r="D2445" s="49">
        <v>5.99</v>
      </c>
      <c r="E2445">
        <f t="shared" si="290"/>
        <v>2024</v>
      </c>
      <c r="F2445">
        <f t="shared" si="291"/>
        <v>5</v>
      </c>
      <c r="G2445">
        <f t="shared" si="292"/>
        <v>12</v>
      </c>
      <c r="H2445" s="4" t="str">
        <f t="shared" si="293"/>
        <v>product 1</v>
      </c>
      <c r="I2445" s="5">
        <v>52</v>
      </c>
      <c r="J2445" s="5">
        <v>311.48</v>
      </c>
    </row>
    <row r="2446" spans="1:10" ht="13.2" x14ac:dyDescent="0.25">
      <c r="A2446" s="3">
        <v>45631</v>
      </c>
      <c r="B2446" s="4" t="s">
        <v>8</v>
      </c>
      <c r="C2446" s="3" t="str">
        <f t="shared" si="289"/>
        <v>cogs</v>
      </c>
      <c r="D2446" s="49">
        <v>16.989999999999998</v>
      </c>
      <c r="E2446">
        <f t="shared" si="290"/>
        <v>2024</v>
      </c>
      <c r="F2446">
        <f t="shared" si="291"/>
        <v>5</v>
      </c>
      <c r="G2446">
        <f t="shared" si="292"/>
        <v>12</v>
      </c>
      <c r="H2446" s="4" t="str">
        <f t="shared" si="293"/>
        <v>product 2</v>
      </c>
      <c r="I2446" s="5">
        <v>7</v>
      </c>
      <c r="J2446" s="5">
        <v>118.92999999999999</v>
      </c>
    </row>
    <row r="2447" spans="1:10" ht="13.2" x14ac:dyDescent="0.25">
      <c r="A2447" s="3">
        <v>45631</v>
      </c>
      <c r="B2447" s="4" t="s">
        <v>9</v>
      </c>
      <c r="C2447" s="3" t="str">
        <f t="shared" si="289"/>
        <v>cogs</v>
      </c>
      <c r="D2447" s="49">
        <v>8.49</v>
      </c>
      <c r="E2447">
        <f t="shared" si="290"/>
        <v>2024</v>
      </c>
      <c r="F2447">
        <f t="shared" si="291"/>
        <v>5</v>
      </c>
      <c r="G2447">
        <f t="shared" si="292"/>
        <v>12</v>
      </c>
      <c r="H2447" s="4" t="str">
        <f t="shared" si="293"/>
        <v>product 3</v>
      </c>
      <c r="I2447" s="5">
        <v>46</v>
      </c>
      <c r="J2447" s="5">
        <v>390.54</v>
      </c>
    </row>
    <row r="2448" spans="1:10" ht="13.2" x14ac:dyDescent="0.25">
      <c r="A2448" s="3">
        <v>45631</v>
      </c>
      <c r="B2448" s="4" t="s">
        <v>10</v>
      </c>
      <c r="C2448" s="3" t="str">
        <f t="shared" si="289"/>
        <v>marketing</v>
      </c>
      <c r="D2448" s="50" t="s">
        <v>6</v>
      </c>
      <c r="E2448">
        <f t="shared" si="290"/>
        <v>2024</v>
      </c>
      <c r="F2448">
        <f t="shared" si="291"/>
        <v>5</v>
      </c>
      <c r="G2448">
        <f t="shared" si="292"/>
        <v>12</v>
      </c>
      <c r="H2448" s="4" t="str">
        <f t="shared" si="293"/>
        <v>N/A</v>
      </c>
      <c r="I2448" s="4" t="s">
        <v>6</v>
      </c>
      <c r="J2448" s="5">
        <v>99.94</v>
      </c>
    </row>
    <row r="2449" spans="1:10" ht="13.2" x14ac:dyDescent="0.25">
      <c r="A2449" s="3">
        <v>45631</v>
      </c>
      <c r="B2449" s="4" t="s">
        <v>11</v>
      </c>
      <c r="C2449" s="3" t="str">
        <f t="shared" si="289"/>
        <v>net sales</v>
      </c>
      <c r="D2449" s="49">
        <v>9.99</v>
      </c>
      <c r="E2449">
        <f t="shared" si="290"/>
        <v>2024</v>
      </c>
      <c r="F2449">
        <f t="shared" si="291"/>
        <v>5</v>
      </c>
      <c r="G2449">
        <f t="shared" si="292"/>
        <v>12</v>
      </c>
      <c r="H2449" s="4" t="str">
        <f t="shared" si="293"/>
        <v>product 1</v>
      </c>
      <c r="I2449" s="5">
        <v>52</v>
      </c>
      <c r="J2449" s="5">
        <v>519.48</v>
      </c>
    </row>
    <row r="2450" spans="1:10" ht="13.2" x14ac:dyDescent="0.25">
      <c r="A2450" s="3">
        <v>45631</v>
      </c>
      <c r="B2450" s="4" t="s">
        <v>12</v>
      </c>
      <c r="C2450" s="3" t="str">
        <f t="shared" si="289"/>
        <v>net sales</v>
      </c>
      <c r="D2450" s="49">
        <v>24.99</v>
      </c>
      <c r="E2450">
        <f t="shared" si="290"/>
        <v>2024</v>
      </c>
      <c r="F2450">
        <f t="shared" si="291"/>
        <v>5</v>
      </c>
      <c r="G2450">
        <f t="shared" si="292"/>
        <v>12</v>
      </c>
      <c r="H2450" s="4" t="str">
        <f t="shared" si="293"/>
        <v>product 2</v>
      </c>
      <c r="I2450" s="5">
        <v>7</v>
      </c>
      <c r="J2450" s="5">
        <v>174.92999999999998</v>
      </c>
    </row>
    <row r="2451" spans="1:10" ht="13.2" x14ac:dyDescent="0.25">
      <c r="A2451" s="3">
        <v>45631</v>
      </c>
      <c r="B2451" s="4" t="s">
        <v>13</v>
      </c>
      <c r="C2451" s="3" t="str">
        <f t="shared" si="289"/>
        <v>net sales</v>
      </c>
      <c r="D2451" s="49">
        <v>12.49</v>
      </c>
      <c r="E2451">
        <f t="shared" si="290"/>
        <v>2024</v>
      </c>
      <c r="F2451">
        <f t="shared" si="291"/>
        <v>5</v>
      </c>
      <c r="G2451">
        <f t="shared" si="292"/>
        <v>12</v>
      </c>
      <c r="H2451" s="4" t="str">
        <f t="shared" si="293"/>
        <v>product 3</v>
      </c>
      <c r="I2451" s="5">
        <v>46</v>
      </c>
      <c r="J2451" s="5">
        <v>574.54</v>
      </c>
    </row>
    <row r="2452" spans="1:10" ht="13.2" x14ac:dyDescent="0.25">
      <c r="A2452" s="3">
        <v>45632</v>
      </c>
      <c r="B2452" s="4" t="s">
        <v>7</v>
      </c>
      <c r="C2452" s="3" t="str">
        <f t="shared" si="289"/>
        <v>cogs</v>
      </c>
      <c r="D2452" s="49">
        <v>5.99</v>
      </c>
      <c r="E2452">
        <f t="shared" si="290"/>
        <v>2024</v>
      </c>
      <c r="F2452">
        <f t="shared" si="291"/>
        <v>6</v>
      </c>
      <c r="G2452">
        <f t="shared" si="292"/>
        <v>12</v>
      </c>
      <c r="H2452" s="4" t="str">
        <f t="shared" si="293"/>
        <v>product 1</v>
      </c>
      <c r="I2452" s="5">
        <v>91</v>
      </c>
      <c r="J2452" s="5">
        <v>545.09</v>
      </c>
    </row>
    <row r="2453" spans="1:10" ht="13.2" x14ac:dyDescent="0.25">
      <c r="A2453" s="3">
        <v>45632</v>
      </c>
      <c r="B2453" s="4" t="s">
        <v>8</v>
      </c>
      <c r="C2453" s="3" t="str">
        <f t="shared" si="289"/>
        <v>cogs</v>
      </c>
      <c r="D2453" s="49">
        <v>16.989999999999998</v>
      </c>
      <c r="E2453">
        <f t="shared" si="290"/>
        <v>2024</v>
      </c>
      <c r="F2453">
        <f t="shared" si="291"/>
        <v>6</v>
      </c>
      <c r="G2453">
        <f t="shared" si="292"/>
        <v>12</v>
      </c>
      <c r="H2453" s="4" t="str">
        <f t="shared" si="293"/>
        <v>product 2</v>
      </c>
      <c r="I2453" s="5">
        <v>5</v>
      </c>
      <c r="J2453" s="5">
        <v>84.949999999999989</v>
      </c>
    </row>
    <row r="2454" spans="1:10" ht="13.2" x14ac:dyDescent="0.25">
      <c r="A2454" s="3">
        <v>45632</v>
      </c>
      <c r="B2454" s="4" t="s">
        <v>9</v>
      </c>
      <c r="C2454" s="3" t="str">
        <f t="shared" si="289"/>
        <v>cogs</v>
      </c>
      <c r="D2454" s="49">
        <v>8.49</v>
      </c>
      <c r="E2454">
        <f t="shared" si="290"/>
        <v>2024</v>
      </c>
      <c r="F2454">
        <f t="shared" si="291"/>
        <v>6</v>
      </c>
      <c r="G2454">
        <f t="shared" si="292"/>
        <v>12</v>
      </c>
      <c r="H2454" s="4" t="str">
        <f t="shared" si="293"/>
        <v>product 3</v>
      </c>
      <c r="I2454" s="5">
        <v>2</v>
      </c>
      <c r="J2454" s="5">
        <v>16.98</v>
      </c>
    </row>
    <row r="2455" spans="1:10" ht="13.2" x14ac:dyDescent="0.25">
      <c r="A2455" s="3">
        <v>45632</v>
      </c>
      <c r="B2455" s="4" t="s">
        <v>10</v>
      </c>
      <c r="C2455" s="3" t="str">
        <f t="shared" si="289"/>
        <v>marketing</v>
      </c>
      <c r="D2455" s="50" t="s">
        <v>6</v>
      </c>
      <c r="E2455">
        <f t="shared" si="290"/>
        <v>2024</v>
      </c>
      <c r="F2455">
        <f t="shared" si="291"/>
        <v>6</v>
      </c>
      <c r="G2455">
        <f t="shared" si="292"/>
        <v>12</v>
      </c>
      <c r="H2455" s="4" t="str">
        <f t="shared" si="293"/>
        <v>N/A</v>
      </c>
      <c r="I2455" s="4" t="s">
        <v>6</v>
      </c>
      <c r="J2455" s="5">
        <v>100.07000000000001</v>
      </c>
    </row>
    <row r="2456" spans="1:10" ht="13.2" x14ac:dyDescent="0.25">
      <c r="A2456" s="3">
        <v>45632</v>
      </c>
      <c r="B2456" s="4" t="s">
        <v>11</v>
      </c>
      <c r="C2456" s="3" t="str">
        <f t="shared" si="289"/>
        <v>net sales</v>
      </c>
      <c r="D2456" s="49">
        <v>9.99</v>
      </c>
      <c r="E2456">
        <f t="shared" si="290"/>
        <v>2024</v>
      </c>
      <c r="F2456">
        <f t="shared" si="291"/>
        <v>6</v>
      </c>
      <c r="G2456">
        <f t="shared" si="292"/>
        <v>12</v>
      </c>
      <c r="H2456" s="4" t="str">
        <f t="shared" si="293"/>
        <v>product 1</v>
      </c>
      <c r="I2456" s="5">
        <v>91</v>
      </c>
      <c r="J2456" s="5">
        <v>909.09</v>
      </c>
    </row>
    <row r="2457" spans="1:10" ht="13.2" x14ac:dyDescent="0.25">
      <c r="A2457" s="3">
        <v>45632</v>
      </c>
      <c r="B2457" s="4" t="s">
        <v>12</v>
      </c>
      <c r="C2457" s="3" t="str">
        <f t="shared" si="289"/>
        <v>net sales</v>
      </c>
      <c r="D2457" s="49">
        <v>24.99</v>
      </c>
      <c r="E2457">
        <f t="shared" si="290"/>
        <v>2024</v>
      </c>
      <c r="F2457">
        <f t="shared" si="291"/>
        <v>6</v>
      </c>
      <c r="G2457">
        <f t="shared" si="292"/>
        <v>12</v>
      </c>
      <c r="H2457" s="4" t="str">
        <f t="shared" si="293"/>
        <v>product 2</v>
      </c>
      <c r="I2457" s="5">
        <v>5</v>
      </c>
      <c r="J2457" s="5">
        <v>124.94999999999999</v>
      </c>
    </row>
    <row r="2458" spans="1:10" ht="13.2" x14ac:dyDescent="0.25">
      <c r="A2458" s="3">
        <v>45632</v>
      </c>
      <c r="B2458" s="4" t="s">
        <v>13</v>
      </c>
      <c r="C2458" s="3" t="str">
        <f t="shared" si="289"/>
        <v>net sales</v>
      </c>
      <c r="D2458" s="49">
        <v>12.49</v>
      </c>
      <c r="E2458">
        <f t="shared" si="290"/>
        <v>2024</v>
      </c>
      <c r="F2458">
        <f t="shared" si="291"/>
        <v>6</v>
      </c>
      <c r="G2458">
        <f t="shared" si="292"/>
        <v>12</v>
      </c>
      <c r="H2458" s="4" t="str">
        <f t="shared" si="293"/>
        <v>product 3</v>
      </c>
      <c r="I2458" s="5">
        <v>2</v>
      </c>
      <c r="J2458" s="5">
        <v>24.98</v>
      </c>
    </row>
    <row r="2459" spans="1:10" ht="13.2" x14ac:dyDescent="0.25">
      <c r="A2459" s="3">
        <v>45632</v>
      </c>
      <c r="B2459" s="4" t="s">
        <v>15</v>
      </c>
      <c r="C2459" s="3" t="str">
        <f t="shared" si="289"/>
        <v>payroll</v>
      </c>
      <c r="D2459" s="50" t="s">
        <v>6</v>
      </c>
      <c r="E2459">
        <f t="shared" si="290"/>
        <v>2024</v>
      </c>
      <c r="F2459">
        <f t="shared" si="291"/>
        <v>6</v>
      </c>
      <c r="G2459">
        <f t="shared" si="292"/>
        <v>12</v>
      </c>
      <c r="H2459" s="4" t="str">
        <f t="shared" si="293"/>
        <v>N/A</v>
      </c>
      <c r="I2459" s="4" t="s">
        <v>6</v>
      </c>
      <c r="J2459" s="5">
        <v>1200</v>
      </c>
    </row>
    <row r="2460" spans="1:10" ht="13.2" x14ac:dyDescent="0.25">
      <c r="A2460" s="3">
        <v>45633</v>
      </c>
      <c r="B2460" s="4" t="s">
        <v>7</v>
      </c>
      <c r="C2460" s="3" t="str">
        <f t="shared" si="289"/>
        <v>cogs</v>
      </c>
      <c r="D2460" s="49">
        <v>5.99</v>
      </c>
      <c r="E2460">
        <f t="shared" si="290"/>
        <v>2024</v>
      </c>
      <c r="F2460">
        <f t="shared" si="291"/>
        <v>7</v>
      </c>
      <c r="G2460">
        <f t="shared" si="292"/>
        <v>12</v>
      </c>
      <c r="H2460" s="4" t="str">
        <f t="shared" si="293"/>
        <v>product 1</v>
      </c>
      <c r="I2460" s="5">
        <v>25</v>
      </c>
      <c r="J2460" s="5">
        <v>149.75</v>
      </c>
    </row>
    <row r="2461" spans="1:10" ht="13.2" x14ac:dyDescent="0.25">
      <c r="A2461" s="3">
        <v>45633</v>
      </c>
      <c r="B2461" s="4" t="s">
        <v>8</v>
      </c>
      <c r="C2461" s="3" t="str">
        <f t="shared" si="289"/>
        <v>cogs</v>
      </c>
      <c r="D2461" s="49">
        <v>16.989999999999998</v>
      </c>
      <c r="E2461">
        <f t="shared" si="290"/>
        <v>2024</v>
      </c>
      <c r="F2461">
        <f t="shared" si="291"/>
        <v>7</v>
      </c>
      <c r="G2461">
        <f t="shared" si="292"/>
        <v>12</v>
      </c>
      <c r="H2461" s="4" t="str">
        <f t="shared" si="293"/>
        <v>product 2</v>
      </c>
      <c r="I2461" s="5">
        <v>3</v>
      </c>
      <c r="J2461" s="5">
        <v>50.97</v>
      </c>
    </row>
    <row r="2462" spans="1:10" ht="13.2" x14ac:dyDescent="0.25">
      <c r="A2462" s="3">
        <v>45633</v>
      </c>
      <c r="B2462" s="4" t="s">
        <v>9</v>
      </c>
      <c r="C2462" s="3" t="str">
        <f t="shared" si="289"/>
        <v>cogs</v>
      </c>
      <c r="D2462" s="49">
        <v>8.49</v>
      </c>
      <c r="E2462">
        <f t="shared" si="290"/>
        <v>2024</v>
      </c>
      <c r="F2462">
        <f t="shared" si="291"/>
        <v>7</v>
      </c>
      <c r="G2462">
        <f t="shared" si="292"/>
        <v>12</v>
      </c>
      <c r="H2462" s="4" t="str">
        <f t="shared" si="293"/>
        <v>product 3</v>
      </c>
      <c r="I2462" s="5">
        <v>162</v>
      </c>
      <c r="J2462" s="5">
        <v>1375.38</v>
      </c>
    </row>
    <row r="2463" spans="1:10" ht="13.2" x14ac:dyDescent="0.25">
      <c r="A2463" s="3">
        <v>45633</v>
      </c>
      <c r="B2463" s="4" t="s">
        <v>10</v>
      </c>
      <c r="C2463" s="3" t="str">
        <f t="shared" si="289"/>
        <v>marketing</v>
      </c>
      <c r="D2463" s="50" t="s">
        <v>6</v>
      </c>
      <c r="E2463">
        <f t="shared" si="290"/>
        <v>2024</v>
      </c>
      <c r="F2463">
        <f t="shared" si="291"/>
        <v>7</v>
      </c>
      <c r="G2463">
        <f t="shared" si="292"/>
        <v>12</v>
      </c>
      <c r="H2463" s="4" t="str">
        <f t="shared" si="293"/>
        <v>N/A</v>
      </c>
      <c r="I2463" s="4" t="s">
        <v>6</v>
      </c>
      <c r="J2463" s="5">
        <v>99.94</v>
      </c>
    </row>
    <row r="2464" spans="1:10" ht="13.2" x14ac:dyDescent="0.25">
      <c r="A2464" s="3">
        <v>45633</v>
      </c>
      <c r="B2464" s="4" t="s">
        <v>11</v>
      </c>
      <c r="C2464" s="3" t="str">
        <f t="shared" si="289"/>
        <v>net sales</v>
      </c>
      <c r="D2464" s="49">
        <v>9.99</v>
      </c>
      <c r="E2464">
        <f t="shared" si="290"/>
        <v>2024</v>
      </c>
      <c r="F2464">
        <f t="shared" si="291"/>
        <v>7</v>
      </c>
      <c r="G2464">
        <f t="shared" si="292"/>
        <v>12</v>
      </c>
      <c r="H2464" s="4" t="str">
        <f t="shared" si="293"/>
        <v>product 1</v>
      </c>
      <c r="I2464" s="5">
        <v>25</v>
      </c>
      <c r="J2464" s="5">
        <v>249.75</v>
      </c>
    </row>
    <row r="2465" spans="1:10" ht="13.2" x14ac:dyDescent="0.25">
      <c r="A2465" s="3">
        <v>45633</v>
      </c>
      <c r="B2465" s="4" t="s">
        <v>12</v>
      </c>
      <c r="C2465" s="3" t="str">
        <f t="shared" si="289"/>
        <v>net sales</v>
      </c>
      <c r="D2465" s="49">
        <v>24.99</v>
      </c>
      <c r="E2465">
        <f t="shared" si="290"/>
        <v>2024</v>
      </c>
      <c r="F2465">
        <f t="shared" si="291"/>
        <v>7</v>
      </c>
      <c r="G2465">
        <f t="shared" si="292"/>
        <v>12</v>
      </c>
      <c r="H2465" s="4" t="str">
        <f t="shared" si="293"/>
        <v>product 2</v>
      </c>
      <c r="I2465" s="5">
        <v>3</v>
      </c>
      <c r="J2465" s="5">
        <v>74.97</v>
      </c>
    </row>
    <row r="2466" spans="1:10" ht="13.2" x14ac:dyDescent="0.25">
      <c r="A2466" s="3">
        <v>45633</v>
      </c>
      <c r="B2466" s="4" t="s">
        <v>13</v>
      </c>
      <c r="C2466" s="3" t="str">
        <f t="shared" si="289"/>
        <v>net sales</v>
      </c>
      <c r="D2466" s="49">
        <v>12.49</v>
      </c>
      <c r="E2466">
        <f t="shared" si="290"/>
        <v>2024</v>
      </c>
      <c r="F2466">
        <f t="shared" si="291"/>
        <v>7</v>
      </c>
      <c r="G2466">
        <f t="shared" si="292"/>
        <v>12</v>
      </c>
      <c r="H2466" s="4" t="str">
        <f t="shared" si="293"/>
        <v>product 3</v>
      </c>
      <c r="I2466" s="5">
        <v>162</v>
      </c>
      <c r="J2466" s="5">
        <v>2023.38</v>
      </c>
    </row>
    <row r="2467" spans="1:10" ht="13.2" x14ac:dyDescent="0.25">
      <c r="A2467" s="3">
        <v>45634</v>
      </c>
      <c r="B2467" s="4" t="s">
        <v>7</v>
      </c>
      <c r="C2467" s="3" t="str">
        <f t="shared" si="289"/>
        <v>cogs</v>
      </c>
      <c r="D2467" s="49">
        <v>5.99</v>
      </c>
      <c r="E2467">
        <f t="shared" si="290"/>
        <v>2024</v>
      </c>
      <c r="F2467">
        <f t="shared" si="291"/>
        <v>8</v>
      </c>
      <c r="G2467">
        <f t="shared" si="292"/>
        <v>12</v>
      </c>
      <c r="H2467" s="4" t="str">
        <f t="shared" si="293"/>
        <v>product 1</v>
      </c>
      <c r="I2467" s="5">
        <v>41</v>
      </c>
      <c r="J2467" s="5">
        <v>245.59</v>
      </c>
    </row>
    <row r="2468" spans="1:10" ht="13.2" x14ac:dyDescent="0.25">
      <c r="A2468" s="3">
        <v>45634</v>
      </c>
      <c r="B2468" s="4" t="s">
        <v>8</v>
      </c>
      <c r="C2468" s="3" t="str">
        <f t="shared" si="289"/>
        <v>cogs</v>
      </c>
      <c r="D2468" s="49">
        <v>16.989999999999998</v>
      </c>
      <c r="E2468">
        <f t="shared" si="290"/>
        <v>2024</v>
      </c>
      <c r="F2468">
        <f t="shared" si="291"/>
        <v>8</v>
      </c>
      <c r="G2468">
        <f t="shared" si="292"/>
        <v>12</v>
      </c>
      <c r="H2468" s="4" t="str">
        <f t="shared" si="293"/>
        <v>product 2</v>
      </c>
      <c r="I2468" s="5">
        <v>8</v>
      </c>
      <c r="J2468" s="5">
        <v>135.91999999999999</v>
      </c>
    </row>
    <row r="2469" spans="1:10" ht="13.2" x14ac:dyDescent="0.25">
      <c r="A2469" s="3">
        <v>45634</v>
      </c>
      <c r="B2469" s="4" t="s">
        <v>9</v>
      </c>
      <c r="C2469" s="3" t="str">
        <f t="shared" si="289"/>
        <v>cogs</v>
      </c>
      <c r="D2469" s="49">
        <v>8.49</v>
      </c>
      <c r="E2469">
        <f t="shared" si="290"/>
        <v>2024</v>
      </c>
      <c r="F2469">
        <f t="shared" si="291"/>
        <v>8</v>
      </c>
      <c r="G2469">
        <f t="shared" si="292"/>
        <v>12</v>
      </c>
      <c r="H2469" s="4" t="str">
        <f t="shared" si="293"/>
        <v>product 3</v>
      </c>
      <c r="I2469" s="5">
        <v>195</v>
      </c>
      <c r="J2469" s="5">
        <v>1655.55</v>
      </c>
    </row>
    <row r="2470" spans="1:10" ht="13.2" x14ac:dyDescent="0.25">
      <c r="A2470" s="3">
        <v>45634</v>
      </c>
      <c r="B2470" s="4" t="s">
        <v>10</v>
      </c>
      <c r="C2470" s="3" t="str">
        <f t="shared" si="289"/>
        <v>marketing</v>
      </c>
      <c r="D2470" s="50" t="s">
        <v>6</v>
      </c>
      <c r="E2470">
        <f t="shared" si="290"/>
        <v>2024</v>
      </c>
      <c r="F2470">
        <f t="shared" si="291"/>
        <v>8</v>
      </c>
      <c r="G2470">
        <f t="shared" si="292"/>
        <v>12</v>
      </c>
      <c r="H2470" s="4" t="str">
        <f t="shared" si="293"/>
        <v>N/A</v>
      </c>
      <c r="I2470" s="4" t="s">
        <v>6</v>
      </c>
      <c r="J2470" s="5">
        <v>100.04</v>
      </c>
    </row>
    <row r="2471" spans="1:10" ht="13.2" x14ac:dyDescent="0.25">
      <c r="A2471" s="3">
        <v>45634</v>
      </c>
      <c r="B2471" s="4" t="s">
        <v>11</v>
      </c>
      <c r="C2471" s="3" t="str">
        <f t="shared" si="289"/>
        <v>net sales</v>
      </c>
      <c r="D2471" s="49">
        <v>9.99</v>
      </c>
      <c r="E2471">
        <f t="shared" si="290"/>
        <v>2024</v>
      </c>
      <c r="F2471">
        <f t="shared" si="291"/>
        <v>8</v>
      </c>
      <c r="G2471">
        <f t="shared" si="292"/>
        <v>12</v>
      </c>
      <c r="H2471" s="4" t="str">
        <f t="shared" si="293"/>
        <v>product 1</v>
      </c>
      <c r="I2471" s="5">
        <v>41</v>
      </c>
      <c r="J2471" s="5">
        <v>409.59000000000003</v>
      </c>
    </row>
    <row r="2472" spans="1:10" ht="13.2" x14ac:dyDescent="0.25">
      <c r="A2472" s="3">
        <v>45634</v>
      </c>
      <c r="B2472" s="4" t="s">
        <v>12</v>
      </c>
      <c r="C2472" s="3" t="str">
        <f t="shared" si="289"/>
        <v>net sales</v>
      </c>
      <c r="D2472" s="49">
        <v>24.99</v>
      </c>
      <c r="E2472">
        <f t="shared" si="290"/>
        <v>2024</v>
      </c>
      <c r="F2472">
        <f t="shared" si="291"/>
        <v>8</v>
      </c>
      <c r="G2472">
        <f t="shared" si="292"/>
        <v>12</v>
      </c>
      <c r="H2472" s="4" t="str">
        <f t="shared" si="293"/>
        <v>product 2</v>
      </c>
      <c r="I2472" s="5">
        <v>8</v>
      </c>
      <c r="J2472" s="5">
        <v>199.92</v>
      </c>
    </row>
    <row r="2473" spans="1:10" ht="13.2" x14ac:dyDescent="0.25">
      <c r="A2473" s="3">
        <v>45634</v>
      </c>
      <c r="B2473" s="4" t="s">
        <v>13</v>
      </c>
      <c r="C2473" s="3" t="str">
        <f t="shared" si="289"/>
        <v>net sales</v>
      </c>
      <c r="D2473" s="49">
        <v>12.49</v>
      </c>
      <c r="E2473">
        <f t="shared" si="290"/>
        <v>2024</v>
      </c>
      <c r="F2473">
        <f t="shared" si="291"/>
        <v>8</v>
      </c>
      <c r="G2473">
        <f t="shared" si="292"/>
        <v>12</v>
      </c>
      <c r="H2473" s="4" t="str">
        <f t="shared" si="293"/>
        <v>product 3</v>
      </c>
      <c r="I2473" s="5">
        <v>195</v>
      </c>
      <c r="J2473" s="5">
        <v>2435.5500000000002</v>
      </c>
    </row>
    <row r="2474" spans="1:10" ht="13.2" x14ac:dyDescent="0.25">
      <c r="A2474" s="3">
        <v>45635</v>
      </c>
      <c r="B2474" s="4" t="s">
        <v>7</v>
      </c>
      <c r="C2474" s="3" t="str">
        <f t="shared" si="289"/>
        <v>cogs</v>
      </c>
      <c r="D2474" s="49">
        <v>5.99</v>
      </c>
      <c r="E2474">
        <f t="shared" si="290"/>
        <v>2024</v>
      </c>
      <c r="F2474">
        <f t="shared" si="291"/>
        <v>9</v>
      </c>
      <c r="G2474">
        <f t="shared" si="292"/>
        <v>12</v>
      </c>
      <c r="H2474" s="4" t="str">
        <f t="shared" si="293"/>
        <v>product 1</v>
      </c>
      <c r="I2474" s="5">
        <v>58</v>
      </c>
      <c r="J2474" s="5">
        <v>347.42</v>
      </c>
    </row>
    <row r="2475" spans="1:10" ht="13.2" x14ac:dyDescent="0.25">
      <c r="A2475" s="3">
        <v>45635</v>
      </c>
      <c r="B2475" s="4" t="s">
        <v>8</v>
      </c>
      <c r="C2475" s="3" t="str">
        <f t="shared" si="289"/>
        <v>cogs</v>
      </c>
      <c r="D2475" s="49">
        <v>16.989999999999998</v>
      </c>
      <c r="E2475">
        <f t="shared" si="290"/>
        <v>2024</v>
      </c>
      <c r="F2475">
        <f t="shared" si="291"/>
        <v>9</v>
      </c>
      <c r="G2475">
        <f t="shared" si="292"/>
        <v>12</v>
      </c>
      <c r="H2475" s="4" t="str">
        <f t="shared" si="293"/>
        <v>product 2</v>
      </c>
      <c r="I2475" s="5">
        <v>0</v>
      </c>
      <c r="J2475" s="4">
        <v>0</v>
      </c>
    </row>
    <row r="2476" spans="1:10" ht="13.2" x14ac:dyDescent="0.25">
      <c r="A2476" s="3">
        <v>45635</v>
      </c>
      <c r="B2476" s="4" t="s">
        <v>9</v>
      </c>
      <c r="C2476" s="3" t="str">
        <f t="shared" si="289"/>
        <v>cogs</v>
      </c>
      <c r="D2476" s="49">
        <v>8.49</v>
      </c>
      <c r="E2476">
        <f t="shared" si="290"/>
        <v>2024</v>
      </c>
      <c r="F2476">
        <f t="shared" si="291"/>
        <v>9</v>
      </c>
      <c r="G2476">
        <f t="shared" si="292"/>
        <v>12</v>
      </c>
      <c r="H2476" s="4" t="str">
        <f t="shared" si="293"/>
        <v>product 3</v>
      </c>
      <c r="I2476" s="5">
        <v>201</v>
      </c>
      <c r="J2476" s="5">
        <v>1706.49</v>
      </c>
    </row>
    <row r="2477" spans="1:10" ht="13.2" x14ac:dyDescent="0.25">
      <c r="A2477" s="3">
        <v>45635</v>
      </c>
      <c r="B2477" s="4" t="s">
        <v>10</v>
      </c>
      <c r="C2477" s="3" t="str">
        <f t="shared" si="289"/>
        <v>marketing</v>
      </c>
      <c r="D2477" s="50" t="s">
        <v>6</v>
      </c>
      <c r="E2477">
        <f t="shared" si="290"/>
        <v>2024</v>
      </c>
      <c r="F2477">
        <f t="shared" si="291"/>
        <v>9</v>
      </c>
      <c r="G2477">
        <f t="shared" si="292"/>
        <v>12</v>
      </c>
      <c r="H2477" s="4" t="str">
        <f t="shared" si="293"/>
        <v>N/A</v>
      </c>
      <c r="I2477" s="4" t="s">
        <v>6</v>
      </c>
      <c r="J2477" s="5">
        <v>99.94</v>
      </c>
    </row>
    <row r="2478" spans="1:10" ht="13.2" x14ac:dyDescent="0.25">
      <c r="A2478" s="3">
        <v>45635</v>
      </c>
      <c r="B2478" s="4" t="s">
        <v>11</v>
      </c>
      <c r="C2478" s="3" t="str">
        <f t="shared" si="289"/>
        <v>net sales</v>
      </c>
      <c r="D2478" s="49">
        <v>9.99</v>
      </c>
      <c r="E2478">
        <f t="shared" si="290"/>
        <v>2024</v>
      </c>
      <c r="F2478">
        <f t="shared" si="291"/>
        <v>9</v>
      </c>
      <c r="G2478">
        <f t="shared" si="292"/>
        <v>12</v>
      </c>
      <c r="H2478" s="4" t="str">
        <f t="shared" si="293"/>
        <v>product 1</v>
      </c>
      <c r="I2478" s="5">
        <v>58</v>
      </c>
      <c r="J2478" s="5">
        <v>579.41999999999996</v>
      </c>
    </row>
    <row r="2479" spans="1:10" ht="13.2" x14ac:dyDescent="0.25">
      <c r="A2479" s="3">
        <v>45635</v>
      </c>
      <c r="B2479" s="4" t="s">
        <v>12</v>
      </c>
      <c r="C2479" s="3" t="str">
        <f t="shared" si="289"/>
        <v>net sales</v>
      </c>
      <c r="D2479" s="49">
        <v>24.99</v>
      </c>
      <c r="E2479">
        <f t="shared" si="290"/>
        <v>2024</v>
      </c>
      <c r="F2479">
        <f t="shared" si="291"/>
        <v>9</v>
      </c>
      <c r="G2479">
        <f t="shared" si="292"/>
        <v>12</v>
      </c>
      <c r="H2479" s="4" t="str">
        <f t="shared" si="293"/>
        <v>product 2</v>
      </c>
      <c r="I2479" s="5">
        <v>0</v>
      </c>
      <c r="J2479" s="4">
        <v>0</v>
      </c>
    </row>
    <row r="2480" spans="1:10" ht="13.2" x14ac:dyDescent="0.25">
      <c r="A2480" s="3">
        <v>45635</v>
      </c>
      <c r="B2480" s="4" t="s">
        <v>13</v>
      </c>
      <c r="C2480" s="3" t="str">
        <f t="shared" si="289"/>
        <v>net sales</v>
      </c>
      <c r="D2480" s="49">
        <v>12.49</v>
      </c>
      <c r="E2480">
        <f t="shared" si="290"/>
        <v>2024</v>
      </c>
      <c r="F2480">
        <f t="shared" si="291"/>
        <v>9</v>
      </c>
      <c r="G2480">
        <f t="shared" si="292"/>
        <v>12</v>
      </c>
      <c r="H2480" s="4" t="str">
        <f t="shared" si="293"/>
        <v>product 3</v>
      </c>
      <c r="I2480" s="5">
        <v>201</v>
      </c>
      <c r="J2480" s="5">
        <v>2510.4900000000002</v>
      </c>
    </row>
    <row r="2481" spans="1:10" ht="13.2" x14ac:dyDescent="0.25">
      <c r="A2481" s="3">
        <v>45636</v>
      </c>
      <c r="B2481" s="4" t="s">
        <v>7</v>
      </c>
      <c r="C2481" s="3" t="str">
        <f t="shared" si="289"/>
        <v>cogs</v>
      </c>
      <c r="D2481" s="49">
        <v>5.99</v>
      </c>
      <c r="E2481">
        <f t="shared" si="290"/>
        <v>2024</v>
      </c>
      <c r="F2481">
        <f t="shared" si="291"/>
        <v>10</v>
      </c>
      <c r="G2481">
        <f t="shared" si="292"/>
        <v>12</v>
      </c>
      <c r="H2481" s="4" t="str">
        <f t="shared" si="293"/>
        <v>product 1</v>
      </c>
      <c r="I2481" s="5">
        <v>28</v>
      </c>
      <c r="J2481" s="5">
        <v>167.72</v>
      </c>
    </row>
    <row r="2482" spans="1:10" ht="13.2" x14ac:dyDescent="0.25">
      <c r="A2482" s="3">
        <v>45636</v>
      </c>
      <c r="B2482" s="4" t="s">
        <v>8</v>
      </c>
      <c r="C2482" s="3" t="str">
        <f t="shared" si="289"/>
        <v>cogs</v>
      </c>
      <c r="D2482" s="49">
        <v>16.989999999999998</v>
      </c>
      <c r="E2482">
        <f t="shared" si="290"/>
        <v>2024</v>
      </c>
      <c r="F2482">
        <f t="shared" si="291"/>
        <v>10</v>
      </c>
      <c r="G2482">
        <f t="shared" si="292"/>
        <v>12</v>
      </c>
      <c r="H2482" s="4" t="str">
        <f t="shared" si="293"/>
        <v>product 2</v>
      </c>
      <c r="I2482" s="5">
        <v>5</v>
      </c>
      <c r="J2482" s="5">
        <v>84.949999999999989</v>
      </c>
    </row>
    <row r="2483" spans="1:10" ht="13.2" x14ac:dyDescent="0.25">
      <c r="A2483" s="3">
        <v>45636</v>
      </c>
      <c r="B2483" s="4" t="s">
        <v>9</v>
      </c>
      <c r="C2483" s="3" t="str">
        <f t="shared" si="289"/>
        <v>cogs</v>
      </c>
      <c r="D2483" s="49">
        <v>8.49</v>
      </c>
      <c r="E2483">
        <f t="shared" si="290"/>
        <v>2024</v>
      </c>
      <c r="F2483">
        <f t="shared" si="291"/>
        <v>10</v>
      </c>
      <c r="G2483">
        <f t="shared" si="292"/>
        <v>12</v>
      </c>
      <c r="H2483" s="4" t="str">
        <f t="shared" si="293"/>
        <v>product 3</v>
      </c>
      <c r="I2483" s="5">
        <v>0</v>
      </c>
      <c r="J2483" s="4">
        <v>0</v>
      </c>
    </row>
    <row r="2484" spans="1:10" ht="13.2" x14ac:dyDescent="0.25">
      <c r="A2484" s="3">
        <v>45636</v>
      </c>
      <c r="B2484" s="4" t="s">
        <v>10</v>
      </c>
      <c r="C2484" s="3" t="str">
        <f t="shared" si="289"/>
        <v>marketing</v>
      </c>
      <c r="D2484" s="50" t="s">
        <v>6</v>
      </c>
      <c r="E2484">
        <f t="shared" si="290"/>
        <v>2024</v>
      </c>
      <c r="F2484">
        <f t="shared" si="291"/>
        <v>10</v>
      </c>
      <c r="G2484">
        <f t="shared" si="292"/>
        <v>12</v>
      </c>
      <c r="H2484" s="4" t="str">
        <f t="shared" si="293"/>
        <v>N/A</v>
      </c>
      <c r="I2484" s="4" t="s">
        <v>6</v>
      </c>
      <c r="J2484" s="5">
        <v>100</v>
      </c>
    </row>
    <row r="2485" spans="1:10" ht="13.2" x14ac:dyDescent="0.25">
      <c r="A2485" s="3">
        <v>45636</v>
      </c>
      <c r="B2485" s="4" t="s">
        <v>11</v>
      </c>
      <c r="C2485" s="3" t="str">
        <f t="shared" si="289"/>
        <v>net sales</v>
      </c>
      <c r="D2485" s="49">
        <v>9.99</v>
      </c>
      <c r="E2485">
        <f t="shared" si="290"/>
        <v>2024</v>
      </c>
      <c r="F2485">
        <f t="shared" si="291"/>
        <v>10</v>
      </c>
      <c r="G2485">
        <f t="shared" si="292"/>
        <v>12</v>
      </c>
      <c r="H2485" s="4" t="str">
        <f t="shared" si="293"/>
        <v>product 1</v>
      </c>
      <c r="I2485" s="5">
        <v>28</v>
      </c>
      <c r="J2485" s="5">
        <v>279.72000000000003</v>
      </c>
    </row>
    <row r="2486" spans="1:10" ht="13.2" x14ac:dyDescent="0.25">
      <c r="A2486" s="3">
        <v>45636</v>
      </c>
      <c r="B2486" s="4" t="s">
        <v>12</v>
      </c>
      <c r="C2486" s="3" t="str">
        <f t="shared" si="289"/>
        <v>net sales</v>
      </c>
      <c r="D2486" s="49">
        <v>24.99</v>
      </c>
      <c r="E2486">
        <f t="shared" si="290"/>
        <v>2024</v>
      </c>
      <c r="F2486">
        <f t="shared" si="291"/>
        <v>10</v>
      </c>
      <c r="G2486">
        <f t="shared" si="292"/>
        <v>12</v>
      </c>
      <c r="H2486" s="4" t="str">
        <f t="shared" si="293"/>
        <v>product 2</v>
      </c>
      <c r="I2486" s="5">
        <v>5</v>
      </c>
      <c r="J2486" s="5">
        <v>124.94999999999999</v>
      </c>
    </row>
    <row r="2487" spans="1:10" ht="13.2" x14ac:dyDescent="0.25">
      <c r="A2487" s="3">
        <v>45636</v>
      </c>
      <c r="B2487" s="4" t="s">
        <v>13</v>
      </c>
      <c r="C2487" s="3" t="str">
        <f t="shared" si="289"/>
        <v>net sales</v>
      </c>
      <c r="D2487" s="49">
        <v>12.49</v>
      </c>
      <c r="E2487">
        <f t="shared" si="290"/>
        <v>2024</v>
      </c>
      <c r="F2487">
        <f t="shared" si="291"/>
        <v>10</v>
      </c>
      <c r="G2487">
        <f t="shared" si="292"/>
        <v>12</v>
      </c>
      <c r="H2487" s="4" t="str">
        <f t="shared" si="293"/>
        <v>product 3</v>
      </c>
      <c r="I2487" s="5">
        <v>0</v>
      </c>
      <c r="J2487" s="4">
        <v>0</v>
      </c>
    </row>
    <row r="2488" spans="1:10" ht="13.2" x14ac:dyDescent="0.25">
      <c r="A2488" s="3">
        <v>45637</v>
      </c>
      <c r="B2488" s="4" t="s">
        <v>7</v>
      </c>
      <c r="C2488" s="3" t="str">
        <f t="shared" si="289"/>
        <v>cogs</v>
      </c>
      <c r="D2488" s="49">
        <v>5.99</v>
      </c>
      <c r="E2488">
        <f t="shared" si="290"/>
        <v>2024</v>
      </c>
      <c r="F2488">
        <f t="shared" si="291"/>
        <v>11</v>
      </c>
      <c r="G2488">
        <f t="shared" si="292"/>
        <v>12</v>
      </c>
      <c r="H2488" s="4" t="str">
        <f t="shared" si="293"/>
        <v>product 1</v>
      </c>
      <c r="I2488" s="5">
        <v>46</v>
      </c>
      <c r="J2488" s="5">
        <v>275.54000000000002</v>
      </c>
    </row>
    <row r="2489" spans="1:10" ht="13.2" x14ac:dyDescent="0.25">
      <c r="A2489" s="3">
        <v>45637</v>
      </c>
      <c r="B2489" s="4" t="s">
        <v>8</v>
      </c>
      <c r="C2489" s="3" t="str">
        <f t="shared" si="289"/>
        <v>cogs</v>
      </c>
      <c r="D2489" s="49">
        <v>16.989999999999998</v>
      </c>
      <c r="E2489">
        <f t="shared" si="290"/>
        <v>2024</v>
      </c>
      <c r="F2489">
        <f t="shared" si="291"/>
        <v>11</v>
      </c>
      <c r="G2489">
        <f t="shared" si="292"/>
        <v>12</v>
      </c>
      <c r="H2489" s="4" t="str">
        <f t="shared" si="293"/>
        <v>product 2</v>
      </c>
      <c r="I2489" s="5">
        <v>1</v>
      </c>
      <c r="J2489" s="5">
        <v>16.989999999999998</v>
      </c>
    </row>
    <row r="2490" spans="1:10" ht="13.2" x14ac:dyDescent="0.25">
      <c r="A2490" s="3">
        <v>45637</v>
      </c>
      <c r="B2490" s="4" t="s">
        <v>9</v>
      </c>
      <c r="C2490" s="3" t="str">
        <f t="shared" si="289"/>
        <v>cogs</v>
      </c>
      <c r="D2490" s="49">
        <v>8.49</v>
      </c>
      <c r="E2490">
        <f t="shared" si="290"/>
        <v>2024</v>
      </c>
      <c r="F2490">
        <f t="shared" si="291"/>
        <v>11</v>
      </c>
      <c r="G2490">
        <f t="shared" si="292"/>
        <v>12</v>
      </c>
      <c r="H2490" s="4" t="str">
        <f t="shared" si="293"/>
        <v>product 3</v>
      </c>
      <c r="I2490" s="5">
        <v>201</v>
      </c>
      <c r="J2490" s="5">
        <v>1706.49</v>
      </c>
    </row>
    <row r="2491" spans="1:10" ht="13.2" x14ac:dyDescent="0.25">
      <c r="A2491" s="3">
        <v>45637</v>
      </c>
      <c r="B2491" s="4" t="s">
        <v>10</v>
      </c>
      <c r="C2491" s="3" t="str">
        <f t="shared" si="289"/>
        <v>marketing</v>
      </c>
      <c r="D2491" s="50" t="s">
        <v>6</v>
      </c>
      <c r="E2491">
        <f t="shared" si="290"/>
        <v>2024</v>
      </c>
      <c r="F2491">
        <f t="shared" si="291"/>
        <v>11</v>
      </c>
      <c r="G2491">
        <f t="shared" si="292"/>
        <v>12</v>
      </c>
      <c r="H2491" s="4" t="str">
        <f t="shared" si="293"/>
        <v>N/A</v>
      </c>
      <c r="I2491" s="4" t="s">
        <v>6</v>
      </c>
      <c r="J2491" s="5">
        <v>100.07000000000001</v>
      </c>
    </row>
    <row r="2492" spans="1:10" ht="13.2" x14ac:dyDescent="0.25">
      <c r="A2492" s="3">
        <v>45637</v>
      </c>
      <c r="B2492" s="4" t="s">
        <v>11</v>
      </c>
      <c r="C2492" s="3" t="str">
        <f t="shared" si="289"/>
        <v>net sales</v>
      </c>
      <c r="D2492" s="49">
        <v>9.99</v>
      </c>
      <c r="E2492">
        <f t="shared" si="290"/>
        <v>2024</v>
      </c>
      <c r="F2492">
        <f t="shared" si="291"/>
        <v>11</v>
      </c>
      <c r="G2492">
        <f t="shared" si="292"/>
        <v>12</v>
      </c>
      <c r="H2492" s="4" t="str">
        <f t="shared" si="293"/>
        <v>product 1</v>
      </c>
      <c r="I2492" s="5">
        <v>46</v>
      </c>
      <c r="J2492" s="5">
        <v>459.54</v>
      </c>
    </row>
    <row r="2493" spans="1:10" ht="13.2" x14ac:dyDescent="0.25">
      <c r="A2493" s="3">
        <v>45637</v>
      </c>
      <c r="B2493" s="4" t="s">
        <v>12</v>
      </c>
      <c r="C2493" s="3" t="str">
        <f t="shared" si="289"/>
        <v>net sales</v>
      </c>
      <c r="D2493" s="49">
        <v>24.99</v>
      </c>
      <c r="E2493">
        <f t="shared" si="290"/>
        <v>2024</v>
      </c>
      <c r="F2493">
        <f t="shared" si="291"/>
        <v>11</v>
      </c>
      <c r="G2493">
        <f t="shared" si="292"/>
        <v>12</v>
      </c>
      <c r="H2493" s="4" t="str">
        <f t="shared" si="293"/>
        <v>product 2</v>
      </c>
      <c r="I2493" s="5">
        <v>1</v>
      </c>
      <c r="J2493" s="5">
        <v>24.99</v>
      </c>
    </row>
    <row r="2494" spans="1:10" ht="13.2" x14ac:dyDescent="0.25">
      <c r="A2494" s="3">
        <v>45637</v>
      </c>
      <c r="B2494" s="4" t="s">
        <v>13</v>
      </c>
      <c r="C2494" s="3" t="str">
        <f t="shared" si="289"/>
        <v>net sales</v>
      </c>
      <c r="D2494" s="49">
        <v>12.49</v>
      </c>
      <c r="E2494">
        <f t="shared" si="290"/>
        <v>2024</v>
      </c>
      <c r="F2494">
        <f t="shared" si="291"/>
        <v>11</v>
      </c>
      <c r="G2494">
        <f t="shared" si="292"/>
        <v>12</v>
      </c>
      <c r="H2494" s="4" t="str">
        <f t="shared" si="293"/>
        <v>product 3</v>
      </c>
      <c r="I2494" s="5">
        <v>201</v>
      </c>
      <c r="J2494" s="5">
        <v>2510.4900000000002</v>
      </c>
    </row>
    <row r="2495" spans="1:10" ht="13.2" x14ac:dyDescent="0.25">
      <c r="A2495" s="3">
        <v>45638</v>
      </c>
      <c r="B2495" s="4" t="s">
        <v>7</v>
      </c>
      <c r="C2495" s="3" t="str">
        <f t="shared" si="289"/>
        <v>cogs</v>
      </c>
      <c r="D2495" s="49">
        <v>5.99</v>
      </c>
      <c r="E2495">
        <f t="shared" si="290"/>
        <v>2024</v>
      </c>
      <c r="F2495">
        <f t="shared" si="291"/>
        <v>12</v>
      </c>
      <c r="G2495">
        <f t="shared" si="292"/>
        <v>12</v>
      </c>
      <c r="H2495" s="4" t="str">
        <f t="shared" si="293"/>
        <v>product 1</v>
      </c>
      <c r="I2495" s="5">
        <v>13</v>
      </c>
      <c r="J2495" s="5">
        <v>77.87</v>
      </c>
    </row>
    <row r="2496" spans="1:10" ht="13.2" x14ac:dyDescent="0.25">
      <c r="A2496" s="3">
        <v>45638</v>
      </c>
      <c r="B2496" s="4" t="s">
        <v>8</v>
      </c>
      <c r="C2496" s="3" t="str">
        <f t="shared" si="289"/>
        <v>cogs</v>
      </c>
      <c r="D2496" s="49">
        <v>16.989999999999998</v>
      </c>
      <c r="E2496">
        <f t="shared" si="290"/>
        <v>2024</v>
      </c>
      <c r="F2496">
        <f t="shared" si="291"/>
        <v>12</v>
      </c>
      <c r="G2496">
        <f t="shared" si="292"/>
        <v>12</v>
      </c>
      <c r="H2496" s="4" t="str">
        <f t="shared" si="293"/>
        <v>product 2</v>
      </c>
      <c r="I2496" s="5">
        <v>5</v>
      </c>
      <c r="J2496" s="5">
        <v>84.949999999999989</v>
      </c>
    </row>
    <row r="2497" spans="1:10" ht="13.2" x14ac:dyDescent="0.25">
      <c r="A2497" s="3">
        <v>45638</v>
      </c>
      <c r="B2497" s="4" t="s">
        <v>9</v>
      </c>
      <c r="C2497" s="3" t="str">
        <f t="shared" si="289"/>
        <v>cogs</v>
      </c>
      <c r="D2497" s="49">
        <v>8.49</v>
      </c>
      <c r="E2497">
        <f t="shared" si="290"/>
        <v>2024</v>
      </c>
      <c r="F2497">
        <f t="shared" si="291"/>
        <v>12</v>
      </c>
      <c r="G2497">
        <f t="shared" si="292"/>
        <v>12</v>
      </c>
      <c r="H2497" s="4" t="str">
        <f t="shared" si="293"/>
        <v>product 3</v>
      </c>
      <c r="I2497" s="5">
        <v>65</v>
      </c>
      <c r="J2497" s="5">
        <v>551.85</v>
      </c>
    </row>
    <row r="2498" spans="1:10" ht="13.2" x14ac:dyDescent="0.25">
      <c r="A2498" s="3">
        <v>45638</v>
      </c>
      <c r="B2498" s="4" t="s">
        <v>10</v>
      </c>
      <c r="C2498" s="3" t="str">
        <f t="shared" ref="C2498:C2561" si="294">IFERROR(LEFT(B2498, FIND(":", B2498) -1),B2498)</f>
        <v>marketing</v>
      </c>
      <c r="D2498" s="50" t="s">
        <v>6</v>
      </c>
      <c r="E2498">
        <f t="shared" ref="E2498:E2561" si="295">YEAR(A2498)</f>
        <v>2024</v>
      </c>
      <c r="F2498">
        <f t="shared" ref="F2498:F2561" si="296">DAY(A2498)</f>
        <v>12</v>
      </c>
      <c r="G2498">
        <f t="shared" ref="G2498:G2561" si="297">MONTH(A2498)</f>
        <v>12</v>
      </c>
      <c r="H2498" s="4" t="str">
        <f t="shared" si="293"/>
        <v>N/A</v>
      </c>
      <c r="I2498" s="4" t="s">
        <v>6</v>
      </c>
      <c r="J2498" s="5">
        <v>100.07000000000001</v>
      </c>
    </row>
    <row r="2499" spans="1:10" ht="13.2" x14ac:dyDescent="0.25">
      <c r="A2499" s="3">
        <v>45638</v>
      </c>
      <c r="B2499" s="4" t="s">
        <v>11</v>
      </c>
      <c r="C2499" s="3" t="str">
        <f t="shared" si="294"/>
        <v>net sales</v>
      </c>
      <c r="D2499" s="49">
        <v>9.99</v>
      </c>
      <c r="E2499">
        <f t="shared" si="295"/>
        <v>2024</v>
      </c>
      <c r="F2499">
        <f t="shared" si="296"/>
        <v>12</v>
      </c>
      <c r="G2499">
        <f t="shared" si="297"/>
        <v>12</v>
      </c>
      <c r="H2499" s="4" t="str">
        <f t="shared" ref="H2499:H2562" si="298">IFERROR(RIGHT(B2499, LEN(B2499) - FIND(":", B2499)),"N/A")</f>
        <v>product 1</v>
      </c>
      <c r="I2499" s="5">
        <v>13</v>
      </c>
      <c r="J2499" s="5">
        <v>129.87</v>
      </c>
    </row>
    <row r="2500" spans="1:10" ht="13.2" x14ac:dyDescent="0.25">
      <c r="A2500" s="3">
        <v>45638</v>
      </c>
      <c r="B2500" s="4" t="s">
        <v>12</v>
      </c>
      <c r="C2500" s="3" t="str">
        <f t="shared" si="294"/>
        <v>net sales</v>
      </c>
      <c r="D2500" s="49">
        <v>24.99</v>
      </c>
      <c r="E2500">
        <f t="shared" si="295"/>
        <v>2024</v>
      </c>
      <c r="F2500">
        <f t="shared" si="296"/>
        <v>12</v>
      </c>
      <c r="G2500">
        <f t="shared" si="297"/>
        <v>12</v>
      </c>
      <c r="H2500" s="4" t="str">
        <f t="shared" si="298"/>
        <v>product 2</v>
      </c>
      <c r="I2500" s="5">
        <v>5</v>
      </c>
      <c r="J2500" s="5">
        <v>124.94999999999999</v>
      </c>
    </row>
    <row r="2501" spans="1:10" ht="13.2" x14ac:dyDescent="0.25">
      <c r="A2501" s="3">
        <v>45638</v>
      </c>
      <c r="B2501" s="4" t="s">
        <v>13</v>
      </c>
      <c r="C2501" s="3" t="str">
        <f t="shared" si="294"/>
        <v>net sales</v>
      </c>
      <c r="D2501" s="49">
        <v>12.49</v>
      </c>
      <c r="E2501">
        <f t="shared" si="295"/>
        <v>2024</v>
      </c>
      <c r="F2501">
        <f t="shared" si="296"/>
        <v>12</v>
      </c>
      <c r="G2501">
        <f t="shared" si="297"/>
        <v>12</v>
      </c>
      <c r="H2501" s="4" t="str">
        <f t="shared" si="298"/>
        <v>product 3</v>
      </c>
      <c r="I2501" s="5">
        <v>65</v>
      </c>
      <c r="J2501" s="5">
        <v>811.85</v>
      </c>
    </row>
    <row r="2502" spans="1:10" ht="13.2" x14ac:dyDescent="0.25">
      <c r="A2502" s="3">
        <v>45639</v>
      </c>
      <c r="B2502" s="4" t="s">
        <v>7</v>
      </c>
      <c r="C2502" s="3" t="str">
        <f t="shared" si="294"/>
        <v>cogs</v>
      </c>
      <c r="D2502" s="49">
        <v>5.99</v>
      </c>
      <c r="E2502">
        <f t="shared" si="295"/>
        <v>2024</v>
      </c>
      <c r="F2502">
        <f t="shared" si="296"/>
        <v>13</v>
      </c>
      <c r="G2502">
        <f t="shared" si="297"/>
        <v>12</v>
      </c>
      <c r="H2502" s="4" t="str">
        <f t="shared" si="298"/>
        <v>product 1</v>
      </c>
      <c r="I2502" s="5">
        <v>7</v>
      </c>
      <c r="J2502" s="5">
        <v>41.93</v>
      </c>
    </row>
    <row r="2503" spans="1:10" ht="13.2" x14ac:dyDescent="0.25">
      <c r="A2503" s="3">
        <v>45639</v>
      </c>
      <c r="B2503" s="4" t="s">
        <v>8</v>
      </c>
      <c r="C2503" s="3" t="str">
        <f t="shared" si="294"/>
        <v>cogs</v>
      </c>
      <c r="D2503" s="49">
        <v>16.989999999999998</v>
      </c>
      <c r="E2503">
        <f t="shared" si="295"/>
        <v>2024</v>
      </c>
      <c r="F2503">
        <f t="shared" si="296"/>
        <v>13</v>
      </c>
      <c r="G2503">
        <f t="shared" si="297"/>
        <v>12</v>
      </c>
      <c r="H2503" s="4" t="str">
        <f t="shared" si="298"/>
        <v>product 2</v>
      </c>
      <c r="I2503" s="5">
        <v>4</v>
      </c>
      <c r="J2503" s="5">
        <v>67.959999999999994</v>
      </c>
    </row>
    <row r="2504" spans="1:10" ht="13.2" x14ac:dyDescent="0.25">
      <c r="A2504" s="3">
        <v>45639</v>
      </c>
      <c r="B2504" s="4" t="s">
        <v>9</v>
      </c>
      <c r="C2504" s="3" t="str">
        <f t="shared" si="294"/>
        <v>cogs</v>
      </c>
      <c r="D2504" s="49">
        <v>8.49</v>
      </c>
      <c r="E2504">
        <f t="shared" si="295"/>
        <v>2024</v>
      </c>
      <c r="F2504">
        <f t="shared" si="296"/>
        <v>13</v>
      </c>
      <c r="G2504">
        <f t="shared" si="297"/>
        <v>12</v>
      </c>
      <c r="H2504" s="4" t="str">
        <f t="shared" si="298"/>
        <v>product 3</v>
      </c>
      <c r="I2504" s="5">
        <v>236</v>
      </c>
      <c r="J2504" s="5">
        <v>2003.64</v>
      </c>
    </row>
    <row r="2505" spans="1:10" ht="13.2" x14ac:dyDescent="0.25">
      <c r="A2505" s="3">
        <v>45639</v>
      </c>
      <c r="B2505" s="4" t="s">
        <v>10</v>
      </c>
      <c r="C2505" s="3" t="str">
        <f t="shared" si="294"/>
        <v>marketing</v>
      </c>
      <c r="D2505" s="50" t="s">
        <v>6</v>
      </c>
      <c r="E2505">
        <f t="shared" si="295"/>
        <v>2024</v>
      </c>
      <c r="F2505">
        <f t="shared" si="296"/>
        <v>13</v>
      </c>
      <c r="G2505">
        <f t="shared" si="297"/>
        <v>12</v>
      </c>
      <c r="H2505" s="4" t="str">
        <f t="shared" si="298"/>
        <v>N/A</v>
      </c>
      <c r="I2505" s="4" t="s">
        <v>6</v>
      </c>
      <c r="J2505" s="5">
        <v>100.06</v>
      </c>
    </row>
    <row r="2506" spans="1:10" ht="13.2" x14ac:dyDescent="0.25">
      <c r="A2506" s="3">
        <v>45639</v>
      </c>
      <c r="B2506" s="4" t="s">
        <v>11</v>
      </c>
      <c r="C2506" s="3" t="str">
        <f t="shared" si="294"/>
        <v>net sales</v>
      </c>
      <c r="D2506" s="49">
        <v>9.99</v>
      </c>
      <c r="E2506">
        <f t="shared" si="295"/>
        <v>2024</v>
      </c>
      <c r="F2506">
        <f t="shared" si="296"/>
        <v>13</v>
      </c>
      <c r="G2506">
        <f t="shared" si="297"/>
        <v>12</v>
      </c>
      <c r="H2506" s="4" t="str">
        <f t="shared" si="298"/>
        <v>product 1</v>
      </c>
      <c r="I2506" s="5">
        <v>7</v>
      </c>
      <c r="J2506" s="5">
        <v>69.930000000000007</v>
      </c>
    </row>
    <row r="2507" spans="1:10" ht="13.2" x14ac:dyDescent="0.25">
      <c r="A2507" s="3">
        <v>45639</v>
      </c>
      <c r="B2507" s="4" t="s">
        <v>12</v>
      </c>
      <c r="C2507" s="3" t="str">
        <f t="shared" si="294"/>
        <v>net sales</v>
      </c>
      <c r="D2507" s="49">
        <v>24.99</v>
      </c>
      <c r="E2507">
        <f t="shared" si="295"/>
        <v>2024</v>
      </c>
      <c r="F2507">
        <f t="shared" si="296"/>
        <v>13</v>
      </c>
      <c r="G2507">
        <f t="shared" si="297"/>
        <v>12</v>
      </c>
      <c r="H2507" s="4" t="str">
        <f t="shared" si="298"/>
        <v>product 2</v>
      </c>
      <c r="I2507" s="5">
        <v>4</v>
      </c>
      <c r="J2507" s="5">
        <v>99.96</v>
      </c>
    </row>
    <row r="2508" spans="1:10" ht="13.2" x14ac:dyDescent="0.25">
      <c r="A2508" s="3">
        <v>45639</v>
      </c>
      <c r="B2508" s="4" t="s">
        <v>13</v>
      </c>
      <c r="C2508" s="3" t="str">
        <f t="shared" si="294"/>
        <v>net sales</v>
      </c>
      <c r="D2508" s="49">
        <v>12.49</v>
      </c>
      <c r="E2508">
        <f t="shared" si="295"/>
        <v>2024</v>
      </c>
      <c r="F2508">
        <f t="shared" si="296"/>
        <v>13</v>
      </c>
      <c r="G2508">
        <f t="shared" si="297"/>
        <v>12</v>
      </c>
      <c r="H2508" s="4" t="str">
        <f t="shared" si="298"/>
        <v>product 3</v>
      </c>
      <c r="I2508" s="5">
        <v>236</v>
      </c>
      <c r="J2508" s="5">
        <v>2947.64</v>
      </c>
    </row>
    <row r="2509" spans="1:10" ht="13.2" x14ac:dyDescent="0.25">
      <c r="A2509" s="3">
        <v>45640</v>
      </c>
      <c r="B2509" s="4" t="s">
        <v>7</v>
      </c>
      <c r="C2509" s="3" t="str">
        <f t="shared" si="294"/>
        <v>cogs</v>
      </c>
      <c r="D2509" s="49">
        <v>5.99</v>
      </c>
      <c r="E2509">
        <f t="shared" si="295"/>
        <v>2024</v>
      </c>
      <c r="F2509">
        <f t="shared" si="296"/>
        <v>14</v>
      </c>
      <c r="G2509">
        <f t="shared" si="297"/>
        <v>12</v>
      </c>
      <c r="H2509" s="4" t="str">
        <f t="shared" si="298"/>
        <v>product 1</v>
      </c>
      <c r="I2509" s="5">
        <v>22</v>
      </c>
      <c r="J2509" s="5">
        <v>131.78</v>
      </c>
    </row>
    <row r="2510" spans="1:10" ht="13.2" x14ac:dyDescent="0.25">
      <c r="A2510" s="3">
        <v>45640</v>
      </c>
      <c r="B2510" s="4" t="s">
        <v>8</v>
      </c>
      <c r="C2510" s="3" t="str">
        <f t="shared" si="294"/>
        <v>cogs</v>
      </c>
      <c r="D2510" s="49">
        <v>16.989999999999998</v>
      </c>
      <c r="E2510">
        <f t="shared" si="295"/>
        <v>2024</v>
      </c>
      <c r="F2510">
        <f t="shared" si="296"/>
        <v>14</v>
      </c>
      <c r="G2510">
        <f t="shared" si="297"/>
        <v>12</v>
      </c>
      <c r="H2510" s="4" t="str">
        <f t="shared" si="298"/>
        <v>product 2</v>
      </c>
      <c r="I2510" s="5">
        <v>1</v>
      </c>
      <c r="J2510" s="5">
        <v>16.989999999999998</v>
      </c>
    </row>
    <row r="2511" spans="1:10" ht="13.2" x14ac:dyDescent="0.25">
      <c r="A2511" s="3">
        <v>45640</v>
      </c>
      <c r="B2511" s="4" t="s">
        <v>9</v>
      </c>
      <c r="C2511" s="3" t="str">
        <f t="shared" si="294"/>
        <v>cogs</v>
      </c>
      <c r="D2511" s="49">
        <v>8.49</v>
      </c>
      <c r="E2511">
        <f t="shared" si="295"/>
        <v>2024</v>
      </c>
      <c r="F2511">
        <f t="shared" si="296"/>
        <v>14</v>
      </c>
      <c r="G2511">
        <f t="shared" si="297"/>
        <v>12</v>
      </c>
      <c r="H2511" s="4" t="str">
        <f t="shared" si="298"/>
        <v>product 3</v>
      </c>
      <c r="I2511" s="5">
        <v>47</v>
      </c>
      <c r="J2511" s="5">
        <v>399.03000000000003</v>
      </c>
    </row>
    <row r="2512" spans="1:10" ht="13.2" x14ac:dyDescent="0.25">
      <c r="A2512" s="3">
        <v>45640</v>
      </c>
      <c r="B2512" s="4" t="s">
        <v>10</v>
      </c>
      <c r="C2512" s="3" t="str">
        <f t="shared" si="294"/>
        <v>marketing</v>
      </c>
      <c r="D2512" s="50" t="s">
        <v>6</v>
      </c>
      <c r="E2512">
        <f t="shared" si="295"/>
        <v>2024</v>
      </c>
      <c r="F2512">
        <f t="shared" si="296"/>
        <v>14</v>
      </c>
      <c r="G2512">
        <f t="shared" si="297"/>
        <v>12</v>
      </c>
      <c r="H2512" s="4" t="str">
        <f t="shared" si="298"/>
        <v>N/A</v>
      </c>
      <c r="I2512" s="4" t="s">
        <v>6</v>
      </c>
      <c r="J2512" s="5">
        <v>100.03</v>
      </c>
    </row>
    <row r="2513" spans="1:10" ht="13.2" x14ac:dyDescent="0.25">
      <c r="A2513" s="3">
        <v>45640</v>
      </c>
      <c r="B2513" s="4" t="s">
        <v>11</v>
      </c>
      <c r="C2513" s="3" t="str">
        <f t="shared" si="294"/>
        <v>net sales</v>
      </c>
      <c r="D2513" s="49">
        <v>9.99</v>
      </c>
      <c r="E2513">
        <f t="shared" si="295"/>
        <v>2024</v>
      </c>
      <c r="F2513">
        <f t="shared" si="296"/>
        <v>14</v>
      </c>
      <c r="G2513">
        <f t="shared" si="297"/>
        <v>12</v>
      </c>
      <c r="H2513" s="4" t="str">
        <f t="shared" si="298"/>
        <v>product 1</v>
      </c>
      <c r="I2513" s="5">
        <v>22</v>
      </c>
      <c r="J2513" s="5">
        <v>219.78</v>
      </c>
    </row>
    <row r="2514" spans="1:10" ht="13.2" x14ac:dyDescent="0.25">
      <c r="A2514" s="3">
        <v>45640</v>
      </c>
      <c r="B2514" s="4" t="s">
        <v>12</v>
      </c>
      <c r="C2514" s="3" t="str">
        <f t="shared" si="294"/>
        <v>net sales</v>
      </c>
      <c r="D2514" s="49">
        <v>24.99</v>
      </c>
      <c r="E2514">
        <f t="shared" si="295"/>
        <v>2024</v>
      </c>
      <c r="F2514">
        <f t="shared" si="296"/>
        <v>14</v>
      </c>
      <c r="G2514">
        <f t="shared" si="297"/>
        <v>12</v>
      </c>
      <c r="H2514" s="4" t="str">
        <f t="shared" si="298"/>
        <v>product 2</v>
      </c>
      <c r="I2514" s="5">
        <v>1</v>
      </c>
      <c r="J2514" s="5">
        <v>24.99</v>
      </c>
    </row>
    <row r="2515" spans="1:10" ht="13.2" x14ac:dyDescent="0.25">
      <c r="A2515" s="3">
        <v>45640</v>
      </c>
      <c r="B2515" s="4" t="s">
        <v>13</v>
      </c>
      <c r="C2515" s="3" t="str">
        <f t="shared" si="294"/>
        <v>net sales</v>
      </c>
      <c r="D2515" s="49">
        <v>12.49</v>
      </c>
      <c r="E2515">
        <f t="shared" si="295"/>
        <v>2024</v>
      </c>
      <c r="F2515">
        <f t="shared" si="296"/>
        <v>14</v>
      </c>
      <c r="G2515">
        <f t="shared" si="297"/>
        <v>12</v>
      </c>
      <c r="H2515" s="4" t="str">
        <f t="shared" si="298"/>
        <v>product 3</v>
      </c>
      <c r="I2515" s="5">
        <v>47</v>
      </c>
      <c r="J2515" s="5">
        <v>587.03</v>
      </c>
    </row>
    <row r="2516" spans="1:10" ht="13.2" x14ac:dyDescent="0.25">
      <c r="A2516" s="3">
        <v>45641</v>
      </c>
      <c r="B2516" s="4" t="s">
        <v>7</v>
      </c>
      <c r="C2516" s="3" t="str">
        <f t="shared" si="294"/>
        <v>cogs</v>
      </c>
      <c r="D2516" s="49">
        <v>5.99</v>
      </c>
      <c r="E2516">
        <f t="shared" si="295"/>
        <v>2024</v>
      </c>
      <c r="F2516">
        <f t="shared" si="296"/>
        <v>15</v>
      </c>
      <c r="G2516">
        <f t="shared" si="297"/>
        <v>12</v>
      </c>
      <c r="H2516" s="4" t="str">
        <f t="shared" si="298"/>
        <v>product 1</v>
      </c>
      <c r="I2516" s="5">
        <v>80</v>
      </c>
      <c r="J2516" s="5">
        <v>479.20000000000005</v>
      </c>
    </row>
    <row r="2517" spans="1:10" ht="13.2" x14ac:dyDescent="0.25">
      <c r="A2517" s="3">
        <v>45641</v>
      </c>
      <c r="B2517" s="4" t="s">
        <v>8</v>
      </c>
      <c r="C2517" s="3" t="str">
        <f t="shared" si="294"/>
        <v>cogs</v>
      </c>
      <c r="D2517" s="49">
        <v>16.989999999999998</v>
      </c>
      <c r="E2517">
        <f t="shared" si="295"/>
        <v>2024</v>
      </c>
      <c r="F2517">
        <f t="shared" si="296"/>
        <v>15</v>
      </c>
      <c r="G2517">
        <f t="shared" si="297"/>
        <v>12</v>
      </c>
      <c r="H2517" s="4" t="str">
        <f t="shared" si="298"/>
        <v>product 2</v>
      </c>
      <c r="I2517" s="5">
        <v>10</v>
      </c>
      <c r="J2517" s="5">
        <v>169.89999999999998</v>
      </c>
    </row>
    <row r="2518" spans="1:10" ht="13.2" x14ac:dyDescent="0.25">
      <c r="A2518" s="3">
        <v>45641</v>
      </c>
      <c r="B2518" s="4" t="s">
        <v>9</v>
      </c>
      <c r="C2518" s="3" t="str">
        <f t="shared" si="294"/>
        <v>cogs</v>
      </c>
      <c r="D2518" s="49">
        <v>8.49</v>
      </c>
      <c r="E2518">
        <f t="shared" si="295"/>
        <v>2024</v>
      </c>
      <c r="F2518">
        <f t="shared" si="296"/>
        <v>15</v>
      </c>
      <c r="G2518">
        <f t="shared" si="297"/>
        <v>12</v>
      </c>
      <c r="H2518" s="4" t="str">
        <f t="shared" si="298"/>
        <v>product 3</v>
      </c>
      <c r="I2518" s="5">
        <v>205</v>
      </c>
      <c r="J2518" s="5">
        <v>1740.45</v>
      </c>
    </row>
    <row r="2519" spans="1:10" ht="13.2" x14ac:dyDescent="0.25">
      <c r="A2519" s="3">
        <v>45641</v>
      </c>
      <c r="B2519" s="4" t="s">
        <v>16</v>
      </c>
      <c r="C2519" s="3" t="str">
        <f t="shared" si="294"/>
        <v>interest</v>
      </c>
      <c r="D2519" s="50" t="s">
        <v>6</v>
      </c>
      <c r="E2519">
        <f t="shared" si="295"/>
        <v>2024</v>
      </c>
      <c r="F2519">
        <f t="shared" si="296"/>
        <v>15</v>
      </c>
      <c r="G2519">
        <f t="shared" si="297"/>
        <v>12</v>
      </c>
      <c r="H2519" s="4" t="str">
        <f t="shared" si="298"/>
        <v>N/A</v>
      </c>
      <c r="I2519" s="4" t="s">
        <v>6</v>
      </c>
      <c r="J2519" s="5">
        <v>1247.92</v>
      </c>
    </row>
    <row r="2520" spans="1:10" ht="13.2" x14ac:dyDescent="0.25">
      <c r="A2520" s="3">
        <v>45641</v>
      </c>
      <c r="B2520" s="4" t="s">
        <v>10</v>
      </c>
      <c r="C2520" s="3" t="str">
        <f t="shared" si="294"/>
        <v>marketing</v>
      </c>
      <c r="D2520" s="50" t="s">
        <v>6</v>
      </c>
      <c r="E2520">
        <f t="shared" si="295"/>
        <v>2024</v>
      </c>
      <c r="F2520">
        <f t="shared" si="296"/>
        <v>15</v>
      </c>
      <c r="G2520">
        <f t="shared" si="297"/>
        <v>12</v>
      </c>
      <c r="H2520" s="4" t="str">
        <f t="shared" si="298"/>
        <v>N/A</v>
      </c>
      <c r="I2520" s="4" t="s">
        <v>6</v>
      </c>
      <c r="J2520" s="5">
        <v>99.95</v>
      </c>
    </row>
    <row r="2521" spans="1:10" ht="13.2" x14ac:dyDescent="0.25">
      <c r="A2521" s="3">
        <v>45641</v>
      </c>
      <c r="B2521" s="4" t="s">
        <v>11</v>
      </c>
      <c r="C2521" s="3" t="str">
        <f t="shared" si="294"/>
        <v>net sales</v>
      </c>
      <c r="D2521" s="49">
        <v>9.99</v>
      </c>
      <c r="E2521">
        <f t="shared" si="295"/>
        <v>2024</v>
      </c>
      <c r="F2521">
        <f t="shared" si="296"/>
        <v>15</v>
      </c>
      <c r="G2521">
        <f t="shared" si="297"/>
        <v>12</v>
      </c>
      <c r="H2521" s="4" t="str">
        <f t="shared" si="298"/>
        <v>product 1</v>
      </c>
      <c r="I2521" s="5">
        <v>80</v>
      </c>
      <c r="J2521" s="5">
        <v>799.2</v>
      </c>
    </row>
    <row r="2522" spans="1:10" ht="13.2" x14ac:dyDescent="0.25">
      <c r="A2522" s="3">
        <v>45641</v>
      </c>
      <c r="B2522" s="4" t="s">
        <v>12</v>
      </c>
      <c r="C2522" s="3" t="str">
        <f t="shared" si="294"/>
        <v>net sales</v>
      </c>
      <c r="D2522" s="49">
        <v>24.99</v>
      </c>
      <c r="E2522">
        <f t="shared" si="295"/>
        <v>2024</v>
      </c>
      <c r="F2522">
        <f t="shared" si="296"/>
        <v>15</v>
      </c>
      <c r="G2522">
        <f t="shared" si="297"/>
        <v>12</v>
      </c>
      <c r="H2522" s="4" t="str">
        <f t="shared" si="298"/>
        <v>product 2</v>
      </c>
      <c r="I2522" s="5">
        <v>10</v>
      </c>
      <c r="J2522" s="5">
        <v>249.89999999999998</v>
      </c>
    </row>
    <row r="2523" spans="1:10" ht="13.2" x14ac:dyDescent="0.25">
      <c r="A2523" s="3">
        <v>45641</v>
      </c>
      <c r="B2523" s="4" t="s">
        <v>13</v>
      </c>
      <c r="C2523" s="3" t="str">
        <f t="shared" si="294"/>
        <v>net sales</v>
      </c>
      <c r="D2523" s="49">
        <v>12.49</v>
      </c>
      <c r="E2523">
        <f t="shared" si="295"/>
        <v>2024</v>
      </c>
      <c r="F2523">
        <f t="shared" si="296"/>
        <v>15</v>
      </c>
      <c r="G2523">
        <f t="shared" si="297"/>
        <v>12</v>
      </c>
      <c r="H2523" s="4" t="str">
        <f t="shared" si="298"/>
        <v>product 3</v>
      </c>
      <c r="I2523" s="5">
        <v>205</v>
      </c>
      <c r="J2523" s="5">
        <v>2560.4499999999998</v>
      </c>
    </row>
    <row r="2524" spans="1:10" ht="13.2" x14ac:dyDescent="0.25">
      <c r="A2524" s="3">
        <v>45641</v>
      </c>
      <c r="B2524" s="4" t="s">
        <v>14</v>
      </c>
      <c r="C2524" s="3" t="str">
        <f t="shared" si="294"/>
        <v>overhead</v>
      </c>
      <c r="D2524" s="50" t="s">
        <v>6</v>
      </c>
      <c r="E2524">
        <f t="shared" si="295"/>
        <v>2024</v>
      </c>
      <c r="F2524">
        <f t="shared" si="296"/>
        <v>15</v>
      </c>
      <c r="G2524">
        <f t="shared" si="297"/>
        <v>12</v>
      </c>
      <c r="H2524" s="4" t="str">
        <f t="shared" si="298"/>
        <v>N/A</v>
      </c>
      <c r="I2524" s="4" t="s">
        <v>6</v>
      </c>
      <c r="J2524" s="5">
        <v>310.94</v>
      </c>
    </row>
    <row r="2525" spans="1:10" ht="13.2" x14ac:dyDescent="0.25">
      <c r="A2525" s="3">
        <v>45642</v>
      </c>
      <c r="B2525" s="4" t="s">
        <v>7</v>
      </c>
      <c r="C2525" s="3" t="str">
        <f t="shared" si="294"/>
        <v>cogs</v>
      </c>
      <c r="D2525" s="49">
        <v>5.99</v>
      </c>
      <c r="E2525">
        <f t="shared" si="295"/>
        <v>2024</v>
      </c>
      <c r="F2525">
        <f t="shared" si="296"/>
        <v>16</v>
      </c>
      <c r="G2525">
        <f t="shared" si="297"/>
        <v>12</v>
      </c>
      <c r="H2525" s="4" t="str">
        <f t="shared" si="298"/>
        <v>product 1</v>
      </c>
      <c r="I2525" s="5">
        <v>15</v>
      </c>
      <c r="J2525" s="5">
        <v>89.850000000000009</v>
      </c>
    </row>
    <row r="2526" spans="1:10" ht="13.2" x14ac:dyDescent="0.25">
      <c r="A2526" s="3">
        <v>45642</v>
      </c>
      <c r="B2526" s="4" t="s">
        <v>8</v>
      </c>
      <c r="C2526" s="3" t="str">
        <f t="shared" si="294"/>
        <v>cogs</v>
      </c>
      <c r="D2526" s="49">
        <v>16.989999999999998</v>
      </c>
      <c r="E2526">
        <f t="shared" si="295"/>
        <v>2024</v>
      </c>
      <c r="F2526">
        <f t="shared" si="296"/>
        <v>16</v>
      </c>
      <c r="G2526">
        <f t="shared" si="297"/>
        <v>12</v>
      </c>
      <c r="H2526" s="4" t="str">
        <f t="shared" si="298"/>
        <v>product 2</v>
      </c>
      <c r="I2526" s="5">
        <v>4</v>
      </c>
      <c r="J2526" s="5">
        <v>67.959999999999994</v>
      </c>
    </row>
    <row r="2527" spans="1:10" ht="13.2" x14ac:dyDescent="0.25">
      <c r="A2527" s="3">
        <v>45642</v>
      </c>
      <c r="B2527" s="4" t="s">
        <v>9</v>
      </c>
      <c r="C2527" s="3" t="str">
        <f t="shared" si="294"/>
        <v>cogs</v>
      </c>
      <c r="D2527" s="49">
        <v>8.49</v>
      </c>
      <c r="E2527">
        <f t="shared" si="295"/>
        <v>2024</v>
      </c>
      <c r="F2527">
        <f t="shared" si="296"/>
        <v>16</v>
      </c>
      <c r="G2527">
        <f t="shared" si="297"/>
        <v>12</v>
      </c>
      <c r="H2527" s="4" t="str">
        <f t="shared" si="298"/>
        <v>product 3</v>
      </c>
      <c r="I2527" s="5">
        <v>234</v>
      </c>
      <c r="J2527" s="5">
        <v>1986.66</v>
      </c>
    </row>
    <row r="2528" spans="1:10" ht="13.2" x14ac:dyDescent="0.25">
      <c r="A2528" s="3">
        <v>45642</v>
      </c>
      <c r="B2528" s="4" t="s">
        <v>10</v>
      </c>
      <c r="C2528" s="3" t="str">
        <f t="shared" si="294"/>
        <v>marketing</v>
      </c>
      <c r="D2528" s="50" t="s">
        <v>6</v>
      </c>
      <c r="E2528">
        <f t="shared" si="295"/>
        <v>2024</v>
      </c>
      <c r="F2528">
        <f t="shared" si="296"/>
        <v>16</v>
      </c>
      <c r="G2528">
        <f t="shared" si="297"/>
        <v>12</v>
      </c>
      <c r="H2528" s="4" t="str">
        <f t="shared" si="298"/>
        <v>N/A</v>
      </c>
      <c r="I2528" s="4" t="s">
        <v>6</v>
      </c>
      <c r="J2528" s="5">
        <v>99.960000000000008</v>
      </c>
    </row>
    <row r="2529" spans="1:10" ht="13.2" x14ac:dyDescent="0.25">
      <c r="A2529" s="3">
        <v>45642</v>
      </c>
      <c r="B2529" s="4" t="s">
        <v>11</v>
      </c>
      <c r="C2529" s="3" t="str">
        <f t="shared" si="294"/>
        <v>net sales</v>
      </c>
      <c r="D2529" s="49">
        <v>9.99</v>
      </c>
      <c r="E2529">
        <f t="shared" si="295"/>
        <v>2024</v>
      </c>
      <c r="F2529">
        <f t="shared" si="296"/>
        <v>16</v>
      </c>
      <c r="G2529">
        <f t="shared" si="297"/>
        <v>12</v>
      </c>
      <c r="H2529" s="4" t="str">
        <f t="shared" si="298"/>
        <v>product 1</v>
      </c>
      <c r="I2529" s="5">
        <v>15</v>
      </c>
      <c r="J2529" s="5">
        <v>149.85</v>
      </c>
    </row>
    <row r="2530" spans="1:10" ht="13.2" x14ac:dyDescent="0.25">
      <c r="A2530" s="3">
        <v>45642</v>
      </c>
      <c r="B2530" s="4" t="s">
        <v>12</v>
      </c>
      <c r="C2530" s="3" t="str">
        <f t="shared" si="294"/>
        <v>net sales</v>
      </c>
      <c r="D2530" s="49">
        <v>24.99</v>
      </c>
      <c r="E2530">
        <f t="shared" si="295"/>
        <v>2024</v>
      </c>
      <c r="F2530">
        <f t="shared" si="296"/>
        <v>16</v>
      </c>
      <c r="G2530">
        <f t="shared" si="297"/>
        <v>12</v>
      </c>
      <c r="H2530" s="4" t="str">
        <f t="shared" si="298"/>
        <v>product 2</v>
      </c>
      <c r="I2530" s="5">
        <v>4</v>
      </c>
      <c r="J2530" s="5">
        <v>99.96</v>
      </c>
    </row>
    <row r="2531" spans="1:10" ht="13.2" x14ac:dyDescent="0.25">
      <c r="A2531" s="3">
        <v>45642</v>
      </c>
      <c r="B2531" s="4" t="s">
        <v>13</v>
      </c>
      <c r="C2531" s="3" t="str">
        <f t="shared" si="294"/>
        <v>net sales</v>
      </c>
      <c r="D2531" s="49">
        <v>12.49</v>
      </c>
      <c r="E2531">
        <f t="shared" si="295"/>
        <v>2024</v>
      </c>
      <c r="F2531">
        <f t="shared" si="296"/>
        <v>16</v>
      </c>
      <c r="G2531">
        <f t="shared" si="297"/>
        <v>12</v>
      </c>
      <c r="H2531" s="4" t="str">
        <f t="shared" si="298"/>
        <v>product 3</v>
      </c>
      <c r="I2531" s="5">
        <v>234</v>
      </c>
      <c r="J2531" s="5">
        <v>2922.66</v>
      </c>
    </row>
    <row r="2532" spans="1:10" ht="13.2" x14ac:dyDescent="0.25">
      <c r="A2532" s="3">
        <v>45643</v>
      </c>
      <c r="B2532" s="4" t="s">
        <v>7</v>
      </c>
      <c r="C2532" s="3" t="str">
        <f t="shared" si="294"/>
        <v>cogs</v>
      </c>
      <c r="D2532" s="49">
        <v>5.99</v>
      </c>
      <c r="E2532">
        <f t="shared" si="295"/>
        <v>2024</v>
      </c>
      <c r="F2532">
        <f t="shared" si="296"/>
        <v>17</v>
      </c>
      <c r="G2532">
        <f t="shared" si="297"/>
        <v>12</v>
      </c>
      <c r="H2532" s="4" t="str">
        <f t="shared" si="298"/>
        <v>product 1</v>
      </c>
      <c r="I2532" s="5">
        <v>88</v>
      </c>
      <c r="J2532" s="5">
        <v>527.12</v>
      </c>
    </row>
    <row r="2533" spans="1:10" ht="13.2" x14ac:dyDescent="0.25">
      <c r="A2533" s="3">
        <v>45643</v>
      </c>
      <c r="B2533" s="4" t="s">
        <v>8</v>
      </c>
      <c r="C2533" s="3" t="str">
        <f t="shared" si="294"/>
        <v>cogs</v>
      </c>
      <c r="D2533" s="49">
        <v>16.989999999999998</v>
      </c>
      <c r="E2533">
        <f t="shared" si="295"/>
        <v>2024</v>
      </c>
      <c r="F2533">
        <f t="shared" si="296"/>
        <v>17</v>
      </c>
      <c r="G2533">
        <f t="shared" si="297"/>
        <v>12</v>
      </c>
      <c r="H2533" s="4" t="str">
        <f t="shared" si="298"/>
        <v>product 2</v>
      </c>
      <c r="I2533" s="5">
        <v>5</v>
      </c>
      <c r="J2533" s="5">
        <v>84.949999999999989</v>
      </c>
    </row>
    <row r="2534" spans="1:10" ht="13.2" x14ac:dyDescent="0.25">
      <c r="A2534" s="3">
        <v>45643</v>
      </c>
      <c r="B2534" s="4" t="s">
        <v>9</v>
      </c>
      <c r="C2534" s="3" t="str">
        <f t="shared" si="294"/>
        <v>cogs</v>
      </c>
      <c r="D2534" s="49">
        <v>8.49</v>
      </c>
      <c r="E2534">
        <f t="shared" si="295"/>
        <v>2024</v>
      </c>
      <c r="F2534">
        <f t="shared" si="296"/>
        <v>17</v>
      </c>
      <c r="G2534">
        <f t="shared" si="297"/>
        <v>12</v>
      </c>
      <c r="H2534" s="4" t="str">
        <f t="shared" si="298"/>
        <v>product 3</v>
      </c>
      <c r="I2534" s="5">
        <v>91</v>
      </c>
      <c r="J2534" s="5">
        <v>772.59</v>
      </c>
    </row>
    <row r="2535" spans="1:10" ht="13.2" x14ac:dyDescent="0.25">
      <c r="A2535" s="3">
        <v>45643</v>
      </c>
      <c r="B2535" s="4" t="s">
        <v>10</v>
      </c>
      <c r="C2535" s="3" t="str">
        <f t="shared" si="294"/>
        <v>marketing</v>
      </c>
      <c r="D2535" s="50" t="s">
        <v>6</v>
      </c>
      <c r="E2535">
        <f t="shared" si="295"/>
        <v>2024</v>
      </c>
      <c r="F2535">
        <f t="shared" si="296"/>
        <v>17</v>
      </c>
      <c r="G2535">
        <f t="shared" si="297"/>
        <v>12</v>
      </c>
      <c r="H2535" s="4" t="str">
        <f t="shared" si="298"/>
        <v>N/A</v>
      </c>
      <c r="I2535" s="4" t="s">
        <v>6</v>
      </c>
      <c r="J2535" s="5">
        <v>100.04</v>
      </c>
    </row>
    <row r="2536" spans="1:10" ht="13.2" x14ac:dyDescent="0.25">
      <c r="A2536" s="3">
        <v>45643</v>
      </c>
      <c r="B2536" s="4" t="s">
        <v>11</v>
      </c>
      <c r="C2536" s="3" t="str">
        <f t="shared" si="294"/>
        <v>net sales</v>
      </c>
      <c r="D2536" s="49">
        <v>9.99</v>
      </c>
      <c r="E2536">
        <f t="shared" si="295"/>
        <v>2024</v>
      </c>
      <c r="F2536">
        <f t="shared" si="296"/>
        <v>17</v>
      </c>
      <c r="G2536">
        <f t="shared" si="297"/>
        <v>12</v>
      </c>
      <c r="H2536" s="4" t="str">
        <f t="shared" si="298"/>
        <v>product 1</v>
      </c>
      <c r="I2536" s="5">
        <v>88</v>
      </c>
      <c r="J2536" s="5">
        <v>879.12</v>
      </c>
    </row>
    <row r="2537" spans="1:10" ht="13.2" x14ac:dyDescent="0.25">
      <c r="A2537" s="3">
        <v>45643</v>
      </c>
      <c r="B2537" s="4" t="s">
        <v>12</v>
      </c>
      <c r="C2537" s="3" t="str">
        <f t="shared" si="294"/>
        <v>net sales</v>
      </c>
      <c r="D2537" s="49">
        <v>24.99</v>
      </c>
      <c r="E2537">
        <f t="shared" si="295"/>
        <v>2024</v>
      </c>
      <c r="F2537">
        <f t="shared" si="296"/>
        <v>17</v>
      </c>
      <c r="G2537">
        <f t="shared" si="297"/>
        <v>12</v>
      </c>
      <c r="H2537" s="4" t="str">
        <f t="shared" si="298"/>
        <v>product 2</v>
      </c>
      <c r="I2537" s="5">
        <v>5</v>
      </c>
      <c r="J2537" s="5">
        <v>124.94999999999999</v>
      </c>
    </row>
    <row r="2538" spans="1:10" ht="13.2" x14ac:dyDescent="0.25">
      <c r="A2538" s="3">
        <v>45643</v>
      </c>
      <c r="B2538" s="4" t="s">
        <v>13</v>
      </c>
      <c r="C2538" s="3" t="str">
        <f t="shared" si="294"/>
        <v>net sales</v>
      </c>
      <c r="D2538" s="49">
        <v>12.49</v>
      </c>
      <c r="E2538">
        <f t="shared" si="295"/>
        <v>2024</v>
      </c>
      <c r="F2538">
        <f t="shared" si="296"/>
        <v>17</v>
      </c>
      <c r="G2538">
        <f t="shared" si="297"/>
        <v>12</v>
      </c>
      <c r="H2538" s="4" t="str">
        <f t="shared" si="298"/>
        <v>product 3</v>
      </c>
      <c r="I2538" s="5">
        <v>91</v>
      </c>
      <c r="J2538" s="5">
        <v>1136.5899999999999</v>
      </c>
    </row>
    <row r="2539" spans="1:10" ht="13.2" x14ac:dyDescent="0.25">
      <c r="A2539" s="3">
        <v>45644</v>
      </c>
      <c r="B2539" s="4" t="s">
        <v>7</v>
      </c>
      <c r="C2539" s="3" t="str">
        <f t="shared" si="294"/>
        <v>cogs</v>
      </c>
      <c r="D2539" s="49">
        <v>5.99</v>
      </c>
      <c r="E2539">
        <f t="shared" si="295"/>
        <v>2024</v>
      </c>
      <c r="F2539">
        <f t="shared" si="296"/>
        <v>18</v>
      </c>
      <c r="G2539">
        <f t="shared" si="297"/>
        <v>12</v>
      </c>
      <c r="H2539" s="4" t="str">
        <f t="shared" si="298"/>
        <v>product 1</v>
      </c>
      <c r="I2539" s="5">
        <v>42</v>
      </c>
      <c r="J2539" s="5">
        <v>251.58</v>
      </c>
    </row>
    <row r="2540" spans="1:10" ht="13.2" x14ac:dyDescent="0.25">
      <c r="A2540" s="3">
        <v>45644</v>
      </c>
      <c r="B2540" s="4" t="s">
        <v>8</v>
      </c>
      <c r="C2540" s="3" t="str">
        <f t="shared" si="294"/>
        <v>cogs</v>
      </c>
      <c r="D2540" s="49">
        <v>16.989999999999998</v>
      </c>
      <c r="E2540">
        <f t="shared" si="295"/>
        <v>2024</v>
      </c>
      <c r="F2540">
        <f t="shared" si="296"/>
        <v>18</v>
      </c>
      <c r="G2540">
        <f t="shared" si="297"/>
        <v>12</v>
      </c>
      <c r="H2540" s="4" t="str">
        <f t="shared" si="298"/>
        <v>product 2</v>
      </c>
      <c r="I2540" s="5">
        <v>7</v>
      </c>
      <c r="J2540" s="5">
        <v>118.92999999999999</v>
      </c>
    </row>
    <row r="2541" spans="1:10" ht="13.2" x14ac:dyDescent="0.25">
      <c r="A2541" s="3">
        <v>45644</v>
      </c>
      <c r="B2541" s="4" t="s">
        <v>9</v>
      </c>
      <c r="C2541" s="3" t="str">
        <f t="shared" si="294"/>
        <v>cogs</v>
      </c>
      <c r="D2541" s="49">
        <v>8.49</v>
      </c>
      <c r="E2541">
        <f t="shared" si="295"/>
        <v>2024</v>
      </c>
      <c r="F2541">
        <f t="shared" si="296"/>
        <v>18</v>
      </c>
      <c r="G2541">
        <f t="shared" si="297"/>
        <v>12</v>
      </c>
      <c r="H2541" s="4" t="str">
        <f t="shared" si="298"/>
        <v>product 3</v>
      </c>
      <c r="I2541" s="5">
        <v>178</v>
      </c>
      <c r="J2541" s="5">
        <v>1511.22</v>
      </c>
    </row>
    <row r="2542" spans="1:10" ht="13.2" x14ac:dyDescent="0.25">
      <c r="A2542" s="3">
        <v>45644</v>
      </c>
      <c r="B2542" s="4" t="s">
        <v>10</v>
      </c>
      <c r="C2542" s="3" t="str">
        <f t="shared" si="294"/>
        <v>marketing</v>
      </c>
      <c r="D2542" s="50" t="s">
        <v>6</v>
      </c>
      <c r="E2542">
        <f t="shared" si="295"/>
        <v>2024</v>
      </c>
      <c r="F2542">
        <f t="shared" si="296"/>
        <v>18</v>
      </c>
      <c r="G2542">
        <f t="shared" si="297"/>
        <v>12</v>
      </c>
      <c r="H2542" s="4" t="str">
        <f t="shared" si="298"/>
        <v>N/A</v>
      </c>
      <c r="I2542" s="4" t="s">
        <v>6</v>
      </c>
      <c r="J2542" s="5">
        <v>99.93</v>
      </c>
    </row>
    <row r="2543" spans="1:10" ht="13.2" x14ac:dyDescent="0.25">
      <c r="A2543" s="3">
        <v>45644</v>
      </c>
      <c r="B2543" s="4" t="s">
        <v>11</v>
      </c>
      <c r="C2543" s="3" t="str">
        <f t="shared" si="294"/>
        <v>net sales</v>
      </c>
      <c r="D2543" s="49">
        <v>9.99</v>
      </c>
      <c r="E2543">
        <f t="shared" si="295"/>
        <v>2024</v>
      </c>
      <c r="F2543">
        <f t="shared" si="296"/>
        <v>18</v>
      </c>
      <c r="G2543">
        <f t="shared" si="297"/>
        <v>12</v>
      </c>
      <c r="H2543" s="4" t="str">
        <f t="shared" si="298"/>
        <v>product 1</v>
      </c>
      <c r="I2543" s="5">
        <v>42</v>
      </c>
      <c r="J2543" s="5">
        <v>419.58</v>
      </c>
    </row>
    <row r="2544" spans="1:10" ht="13.2" x14ac:dyDescent="0.25">
      <c r="A2544" s="3">
        <v>45644</v>
      </c>
      <c r="B2544" s="4" t="s">
        <v>12</v>
      </c>
      <c r="C2544" s="3" t="str">
        <f t="shared" si="294"/>
        <v>net sales</v>
      </c>
      <c r="D2544" s="49">
        <v>24.99</v>
      </c>
      <c r="E2544">
        <f t="shared" si="295"/>
        <v>2024</v>
      </c>
      <c r="F2544">
        <f t="shared" si="296"/>
        <v>18</v>
      </c>
      <c r="G2544">
        <f t="shared" si="297"/>
        <v>12</v>
      </c>
      <c r="H2544" s="4" t="str">
        <f t="shared" si="298"/>
        <v>product 2</v>
      </c>
      <c r="I2544" s="5">
        <v>7</v>
      </c>
      <c r="J2544" s="5">
        <v>174.92999999999998</v>
      </c>
    </row>
    <row r="2545" spans="1:10" ht="13.2" x14ac:dyDescent="0.25">
      <c r="A2545" s="3">
        <v>45644</v>
      </c>
      <c r="B2545" s="4" t="s">
        <v>13</v>
      </c>
      <c r="C2545" s="3" t="str">
        <f t="shared" si="294"/>
        <v>net sales</v>
      </c>
      <c r="D2545" s="49">
        <v>12.49</v>
      </c>
      <c r="E2545">
        <f t="shared" si="295"/>
        <v>2024</v>
      </c>
      <c r="F2545">
        <f t="shared" si="296"/>
        <v>18</v>
      </c>
      <c r="G2545">
        <f t="shared" si="297"/>
        <v>12</v>
      </c>
      <c r="H2545" s="4" t="str">
        <f t="shared" si="298"/>
        <v>product 3</v>
      </c>
      <c r="I2545" s="5">
        <v>178</v>
      </c>
      <c r="J2545" s="5">
        <v>2223.2200000000003</v>
      </c>
    </row>
    <row r="2546" spans="1:10" ht="13.2" x14ac:dyDescent="0.25">
      <c r="A2546" s="3">
        <v>45645</v>
      </c>
      <c r="B2546" s="4" t="s">
        <v>7</v>
      </c>
      <c r="C2546" s="3" t="str">
        <f t="shared" si="294"/>
        <v>cogs</v>
      </c>
      <c r="D2546" s="49">
        <v>5.99</v>
      </c>
      <c r="E2546">
        <f t="shared" si="295"/>
        <v>2024</v>
      </c>
      <c r="F2546">
        <f t="shared" si="296"/>
        <v>19</v>
      </c>
      <c r="G2546">
        <f t="shared" si="297"/>
        <v>12</v>
      </c>
      <c r="H2546" s="4" t="str">
        <f t="shared" si="298"/>
        <v>product 1</v>
      </c>
      <c r="I2546" s="5">
        <v>7</v>
      </c>
      <c r="J2546" s="5">
        <v>41.93</v>
      </c>
    </row>
    <row r="2547" spans="1:10" ht="13.2" x14ac:dyDescent="0.25">
      <c r="A2547" s="3">
        <v>45645</v>
      </c>
      <c r="B2547" s="4" t="s">
        <v>8</v>
      </c>
      <c r="C2547" s="3" t="str">
        <f t="shared" si="294"/>
        <v>cogs</v>
      </c>
      <c r="D2547" s="49">
        <v>16.989999999999998</v>
      </c>
      <c r="E2547">
        <f t="shared" si="295"/>
        <v>2024</v>
      </c>
      <c r="F2547">
        <f t="shared" si="296"/>
        <v>19</v>
      </c>
      <c r="G2547">
        <f t="shared" si="297"/>
        <v>12</v>
      </c>
      <c r="H2547" s="4" t="str">
        <f t="shared" si="298"/>
        <v>product 2</v>
      </c>
      <c r="I2547" s="5">
        <v>6</v>
      </c>
      <c r="J2547" s="5">
        <v>101.94</v>
      </c>
    </row>
    <row r="2548" spans="1:10" ht="13.2" x14ac:dyDescent="0.25">
      <c r="A2548" s="3">
        <v>45645</v>
      </c>
      <c r="B2548" s="4" t="s">
        <v>9</v>
      </c>
      <c r="C2548" s="3" t="str">
        <f t="shared" si="294"/>
        <v>cogs</v>
      </c>
      <c r="D2548" s="49">
        <v>8.49</v>
      </c>
      <c r="E2548">
        <f t="shared" si="295"/>
        <v>2024</v>
      </c>
      <c r="F2548">
        <f t="shared" si="296"/>
        <v>19</v>
      </c>
      <c r="G2548">
        <f t="shared" si="297"/>
        <v>12</v>
      </c>
      <c r="H2548" s="4" t="str">
        <f t="shared" si="298"/>
        <v>product 3</v>
      </c>
      <c r="I2548" s="5">
        <v>52</v>
      </c>
      <c r="J2548" s="5">
        <v>441.48</v>
      </c>
    </row>
    <row r="2549" spans="1:10" ht="13.2" x14ac:dyDescent="0.25">
      <c r="A2549" s="3">
        <v>45645</v>
      </c>
      <c r="B2549" s="4" t="s">
        <v>10</v>
      </c>
      <c r="C2549" s="3" t="str">
        <f t="shared" si="294"/>
        <v>marketing</v>
      </c>
      <c r="D2549" s="50" t="s">
        <v>6</v>
      </c>
      <c r="E2549">
        <f t="shared" si="295"/>
        <v>2024</v>
      </c>
      <c r="F2549">
        <f t="shared" si="296"/>
        <v>19</v>
      </c>
      <c r="G2549">
        <f t="shared" si="297"/>
        <v>12</v>
      </c>
      <c r="H2549" s="4" t="str">
        <f t="shared" si="298"/>
        <v>N/A</v>
      </c>
      <c r="I2549" s="4" t="s">
        <v>6</v>
      </c>
      <c r="J2549" s="5">
        <v>100.08</v>
      </c>
    </row>
    <row r="2550" spans="1:10" ht="13.2" x14ac:dyDescent="0.25">
      <c r="A2550" s="3">
        <v>45645</v>
      </c>
      <c r="B2550" s="4" t="s">
        <v>11</v>
      </c>
      <c r="C2550" s="3" t="str">
        <f t="shared" si="294"/>
        <v>net sales</v>
      </c>
      <c r="D2550" s="49">
        <v>9.99</v>
      </c>
      <c r="E2550">
        <f t="shared" si="295"/>
        <v>2024</v>
      </c>
      <c r="F2550">
        <f t="shared" si="296"/>
        <v>19</v>
      </c>
      <c r="G2550">
        <f t="shared" si="297"/>
        <v>12</v>
      </c>
      <c r="H2550" s="4" t="str">
        <f t="shared" si="298"/>
        <v>product 1</v>
      </c>
      <c r="I2550" s="5">
        <v>7</v>
      </c>
      <c r="J2550" s="5">
        <v>69.930000000000007</v>
      </c>
    </row>
    <row r="2551" spans="1:10" ht="13.2" x14ac:dyDescent="0.25">
      <c r="A2551" s="3">
        <v>45645</v>
      </c>
      <c r="B2551" s="4" t="s">
        <v>12</v>
      </c>
      <c r="C2551" s="3" t="str">
        <f t="shared" si="294"/>
        <v>net sales</v>
      </c>
      <c r="D2551" s="49">
        <v>24.99</v>
      </c>
      <c r="E2551">
        <f t="shared" si="295"/>
        <v>2024</v>
      </c>
      <c r="F2551">
        <f t="shared" si="296"/>
        <v>19</v>
      </c>
      <c r="G2551">
        <f t="shared" si="297"/>
        <v>12</v>
      </c>
      <c r="H2551" s="4" t="str">
        <f t="shared" si="298"/>
        <v>product 2</v>
      </c>
      <c r="I2551" s="5">
        <v>6</v>
      </c>
      <c r="J2551" s="5">
        <v>149.94</v>
      </c>
    </row>
    <row r="2552" spans="1:10" ht="13.2" x14ac:dyDescent="0.25">
      <c r="A2552" s="3">
        <v>45645</v>
      </c>
      <c r="B2552" s="4" t="s">
        <v>13</v>
      </c>
      <c r="C2552" s="3" t="str">
        <f t="shared" si="294"/>
        <v>net sales</v>
      </c>
      <c r="D2552" s="49">
        <v>12.49</v>
      </c>
      <c r="E2552">
        <f t="shared" si="295"/>
        <v>2024</v>
      </c>
      <c r="F2552">
        <f t="shared" si="296"/>
        <v>19</v>
      </c>
      <c r="G2552">
        <f t="shared" si="297"/>
        <v>12</v>
      </c>
      <c r="H2552" s="4" t="str">
        <f t="shared" si="298"/>
        <v>product 3</v>
      </c>
      <c r="I2552" s="5">
        <v>52</v>
      </c>
      <c r="J2552" s="5">
        <v>649.48</v>
      </c>
    </row>
    <row r="2553" spans="1:10" ht="13.2" x14ac:dyDescent="0.25">
      <c r="A2553" s="3">
        <v>45646</v>
      </c>
      <c r="B2553" s="4" t="s">
        <v>7</v>
      </c>
      <c r="C2553" s="3" t="str">
        <f t="shared" si="294"/>
        <v>cogs</v>
      </c>
      <c r="D2553" s="49">
        <v>5.99</v>
      </c>
      <c r="E2553">
        <f t="shared" si="295"/>
        <v>2024</v>
      </c>
      <c r="F2553">
        <f t="shared" si="296"/>
        <v>20</v>
      </c>
      <c r="G2553">
        <f t="shared" si="297"/>
        <v>12</v>
      </c>
      <c r="H2553" s="4" t="str">
        <f t="shared" si="298"/>
        <v>product 1</v>
      </c>
      <c r="I2553" s="5">
        <v>35</v>
      </c>
      <c r="J2553" s="5">
        <v>209.65</v>
      </c>
    </row>
    <row r="2554" spans="1:10" ht="13.2" x14ac:dyDescent="0.25">
      <c r="A2554" s="3">
        <v>45646</v>
      </c>
      <c r="B2554" s="4" t="s">
        <v>8</v>
      </c>
      <c r="C2554" s="3" t="str">
        <f t="shared" si="294"/>
        <v>cogs</v>
      </c>
      <c r="D2554" s="49">
        <v>16.989999999999998</v>
      </c>
      <c r="E2554">
        <f t="shared" si="295"/>
        <v>2024</v>
      </c>
      <c r="F2554">
        <f t="shared" si="296"/>
        <v>20</v>
      </c>
      <c r="G2554">
        <f t="shared" si="297"/>
        <v>12</v>
      </c>
      <c r="H2554" s="4" t="str">
        <f t="shared" si="298"/>
        <v>product 2</v>
      </c>
      <c r="I2554" s="5">
        <v>3</v>
      </c>
      <c r="J2554" s="5">
        <v>50.97</v>
      </c>
    </row>
    <row r="2555" spans="1:10" ht="13.2" x14ac:dyDescent="0.25">
      <c r="A2555" s="3">
        <v>45646</v>
      </c>
      <c r="B2555" s="4" t="s">
        <v>9</v>
      </c>
      <c r="C2555" s="3" t="str">
        <f t="shared" si="294"/>
        <v>cogs</v>
      </c>
      <c r="D2555" s="49">
        <v>8.49</v>
      </c>
      <c r="E2555">
        <f t="shared" si="295"/>
        <v>2024</v>
      </c>
      <c r="F2555">
        <f t="shared" si="296"/>
        <v>20</v>
      </c>
      <c r="G2555">
        <f t="shared" si="297"/>
        <v>12</v>
      </c>
      <c r="H2555" s="4" t="str">
        <f t="shared" si="298"/>
        <v>product 3</v>
      </c>
      <c r="I2555" s="5">
        <v>60</v>
      </c>
      <c r="J2555" s="5">
        <v>509.40000000000003</v>
      </c>
    </row>
    <row r="2556" spans="1:10" ht="13.2" x14ac:dyDescent="0.25">
      <c r="A2556" s="3">
        <v>45646</v>
      </c>
      <c r="B2556" s="4" t="s">
        <v>10</v>
      </c>
      <c r="C2556" s="3" t="str">
        <f t="shared" si="294"/>
        <v>marketing</v>
      </c>
      <c r="D2556" s="50" t="s">
        <v>6</v>
      </c>
      <c r="E2556">
        <f t="shared" si="295"/>
        <v>2024</v>
      </c>
      <c r="F2556">
        <f t="shared" si="296"/>
        <v>20</v>
      </c>
      <c r="G2556">
        <f t="shared" si="297"/>
        <v>12</v>
      </c>
      <c r="H2556" s="4" t="str">
        <f t="shared" si="298"/>
        <v>N/A</v>
      </c>
      <c r="I2556" s="4" t="s">
        <v>6</v>
      </c>
      <c r="J2556" s="5">
        <v>99.960000000000008</v>
      </c>
    </row>
    <row r="2557" spans="1:10" ht="13.2" x14ac:dyDescent="0.25">
      <c r="A2557" s="3">
        <v>45646</v>
      </c>
      <c r="B2557" s="4" t="s">
        <v>11</v>
      </c>
      <c r="C2557" s="3" t="str">
        <f t="shared" si="294"/>
        <v>net sales</v>
      </c>
      <c r="D2557" s="49">
        <v>9.99</v>
      </c>
      <c r="E2557">
        <f t="shared" si="295"/>
        <v>2024</v>
      </c>
      <c r="F2557">
        <f t="shared" si="296"/>
        <v>20</v>
      </c>
      <c r="G2557">
        <f t="shared" si="297"/>
        <v>12</v>
      </c>
      <c r="H2557" s="4" t="str">
        <f t="shared" si="298"/>
        <v>product 1</v>
      </c>
      <c r="I2557" s="5">
        <v>35</v>
      </c>
      <c r="J2557" s="5">
        <v>349.65000000000003</v>
      </c>
    </row>
    <row r="2558" spans="1:10" ht="13.2" x14ac:dyDescent="0.25">
      <c r="A2558" s="3">
        <v>45646</v>
      </c>
      <c r="B2558" s="4" t="s">
        <v>12</v>
      </c>
      <c r="C2558" s="3" t="str">
        <f t="shared" si="294"/>
        <v>net sales</v>
      </c>
      <c r="D2558" s="49">
        <v>24.99</v>
      </c>
      <c r="E2558">
        <f t="shared" si="295"/>
        <v>2024</v>
      </c>
      <c r="F2558">
        <f t="shared" si="296"/>
        <v>20</v>
      </c>
      <c r="G2558">
        <f t="shared" si="297"/>
        <v>12</v>
      </c>
      <c r="H2558" s="4" t="str">
        <f t="shared" si="298"/>
        <v>product 2</v>
      </c>
      <c r="I2558" s="5">
        <v>3</v>
      </c>
      <c r="J2558" s="5">
        <v>74.97</v>
      </c>
    </row>
    <row r="2559" spans="1:10" ht="13.2" x14ac:dyDescent="0.25">
      <c r="A2559" s="3">
        <v>45646</v>
      </c>
      <c r="B2559" s="4" t="s">
        <v>13</v>
      </c>
      <c r="C2559" s="3" t="str">
        <f t="shared" si="294"/>
        <v>net sales</v>
      </c>
      <c r="D2559" s="49">
        <v>12.49</v>
      </c>
      <c r="E2559">
        <f t="shared" si="295"/>
        <v>2024</v>
      </c>
      <c r="F2559">
        <f t="shared" si="296"/>
        <v>20</v>
      </c>
      <c r="G2559">
        <f t="shared" si="297"/>
        <v>12</v>
      </c>
      <c r="H2559" s="4" t="str">
        <f t="shared" si="298"/>
        <v>product 3</v>
      </c>
      <c r="I2559" s="5">
        <v>60</v>
      </c>
      <c r="J2559" s="5">
        <v>749.4</v>
      </c>
    </row>
    <row r="2560" spans="1:10" ht="13.2" x14ac:dyDescent="0.25">
      <c r="A2560" s="3">
        <v>45646</v>
      </c>
      <c r="B2560" s="4" t="s">
        <v>15</v>
      </c>
      <c r="C2560" s="3" t="str">
        <f t="shared" si="294"/>
        <v>payroll</v>
      </c>
      <c r="D2560" s="50" t="s">
        <v>6</v>
      </c>
      <c r="E2560">
        <f t="shared" si="295"/>
        <v>2024</v>
      </c>
      <c r="F2560">
        <f t="shared" si="296"/>
        <v>20</v>
      </c>
      <c r="G2560">
        <f t="shared" si="297"/>
        <v>12</v>
      </c>
      <c r="H2560" s="4" t="str">
        <f t="shared" si="298"/>
        <v>N/A</v>
      </c>
      <c r="I2560" s="4" t="s">
        <v>6</v>
      </c>
      <c r="J2560" s="5">
        <v>1200</v>
      </c>
    </row>
    <row r="2561" spans="1:10" ht="13.2" x14ac:dyDescent="0.25">
      <c r="A2561" s="3">
        <v>45647</v>
      </c>
      <c r="B2561" s="4" t="s">
        <v>7</v>
      </c>
      <c r="C2561" s="3" t="str">
        <f t="shared" si="294"/>
        <v>cogs</v>
      </c>
      <c r="D2561" s="49">
        <v>5.99</v>
      </c>
      <c r="E2561">
        <f t="shared" si="295"/>
        <v>2024</v>
      </c>
      <c r="F2561">
        <f t="shared" si="296"/>
        <v>21</v>
      </c>
      <c r="G2561">
        <f t="shared" si="297"/>
        <v>12</v>
      </c>
      <c r="H2561" s="4" t="str">
        <f t="shared" si="298"/>
        <v>product 1</v>
      </c>
      <c r="I2561" s="5">
        <v>60</v>
      </c>
      <c r="J2561" s="5">
        <v>359.40000000000003</v>
      </c>
    </row>
    <row r="2562" spans="1:10" ht="13.2" x14ac:dyDescent="0.25">
      <c r="A2562" s="3">
        <v>45647</v>
      </c>
      <c r="B2562" s="4" t="s">
        <v>8</v>
      </c>
      <c r="C2562" s="3" t="str">
        <f t="shared" ref="C2562:C2625" si="299">IFERROR(LEFT(B2562, FIND(":", B2562) -1),B2562)</f>
        <v>cogs</v>
      </c>
      <c r="D2562" s="49">
        <v>16.989999999999998</v>
      </c>
      <c r="E2562">
        <f t="shared" ref="E2562:E2625" si="300">YEAR(A2562)</f>
        <v>2024</v>
      </c>
      <c r="F2562">
        <f t="shared" ref="F2562:F2625" si="301">DAY(A2562)</f>
        <v>21</v>
      </c>
      <c r="G2562">
        <f t="shared" ref="G2562:G2625" si="302">MONTH(A2562)</f>
        <v>12</v>
      </c>
      <c r="H2562" s="4" t="str">
        <f t="shared" si="298"/>
        <v>product 2</v>
      </c>
      <c r="I2562" s="5">
        <v>9</v>
      </c>
      <c r="J2562" s="5">
        <v>152.91</v>
      </c>
    </row>
    <row r="2563" spans="1:10" ht="13.2" x14ac:dyDescent="0.25">
      <c r="A2563" s="3">
        <v>45647</v>
      </c>
      <c r="B2563" s="4" t="s">
        <v>9</v>
      </c>
      <c r="C2563" s="3" t="str">
        <f t="shared" si="299"/>
        <v>cogs</v>
      </c>
      <c r="D2563" s="49">
        <v>8.49</v>
      </c>
      <c r="E2563">
        <f t="shared" si="300"/>
        <v>2024</v>
      </c>
      <c r="F2563">
        <f t="shared" si="301"/>
        <v>21</v>
      </c>
      <c r="G2563">
        <f t="shared" si="302"/>
        <v>12</v>
      </c>
      <c r="H2563" s="4" t="str">
        <f t="shared" ref="H2563:H2626" si="303">IFERROR(RIGHT(B2563, LEN(B2563) - FIND(":", B2563)),"N/A")</f>
        <v>product 3</v>
      </c>
      <c r="I2563" s="5">
        <v>170</v>
      </c>
      <c r="J2563" s="5">
        <v>1443.3</v>
      </c>
    </row>
    <row r="2564" spans="1:10" ht="13.2" x14ac:dyDescent="0.25">
      <c r="A2564" s="3">
        <v>45647</v>
      </c>
      <c r="B2564" s="4" t="s">
        <v>10</v>
      </c>
      <c r="C2564" s="3" t="str">
        <f t="shared" si="299"/>
        <v>marketing</v>
      </c>
      <c r="D2564" s="50" t="s">
        <v>6</v>
      </c>
      <c r="E2564">
        <f t="shared" si="300"/>
        <v>2024</v>
      </c>
      <c r="F2564">
        <f t="shared" si="301"/>
        <v>21</v>
      </c>
      <c r="G2564">
        <f t="shared" si="302"/>
        <v>12</v>
      </c>
      <c r="H2564" s="4" t="str">
        <f t="shared" si="303"/>
        <v>N/A</v>
      </c>
      <c r="I2564" s="4" t="s">
        <v>6</v>
      </c>
      <c r="J2564" s="5">
        <v>99.95</v>
      </c>
    </row>
    <row r="2565" spans="1:10" ht="13.2" x14ac:dyDescent="0.25">
      <c r="A2565" s="3">
        <v>45647</v>
      </c>
      <c r="B2565" s="4" t="s">
        <v>11</v>
      </c>
      <c r="C2565" s="3" t="str">
        <f t="shared" si="299"/>
        <v>net sales</v>
      </c>
      <c r="D2565" s="49">
        <v>9.99</v>
      </c>
      <c r="E2565">
        <f t="shared" si="300"/>
        <v>2024</v>
      </c>
      <c r="F2565">
        <f t="shared" si="301"/>
        <v>21</v>
      </c>
      <c r="G2565">
        <f t="shared" si="302"/>
        <v>12</v>
      </c>
      <c r="H2565" s="4" t="str">
        <f t="shared" si="303"/>
        <v>product 1</v>
      </c>
      <c r="I2565" s="5">
        <v>60</v>
      </c>
      <c r="J2565" s="5">
        <v>599.4</v>
      </c>
    </row>
    <row r="2566" spans="1:10" ht="13.2" x14ac:dyDescent="0.25">
      <c r="A2566" s="3">
        <v>45647</v>
      </c>
      <c r="B2566" s="4" t="s">
        <v>12</v>
      </c>
      <c r="C2566" s="3" t="str">
        <f t="shared" si="299"/>
        <v>net sales</v>
      </c>
      <c r="D2566" s="49">
        <v>24.99</v>
      </c>
      <c r="E2566">
        <f t="shared" si="300"/>
        <v>2024</v>
      </c>
      <c r="F2566">
        <f t="shared" si="301"/>
        <v>21</v>
      </c>
      <c r="G2566">
        <f t="shared" si="302"/>
        <v>12</v>
      </c>
      <c r="H2566" s="4" t="str">
        <f t="shared" si="303"/>
        <v>product 2</v>
      </c>
      <c r="I2566" s="5">
        <v>9</v>
      </c>
      <c r="J2566" s="5">
        <v>224.91</v>
      </c>
    </row>
    <row r="2567" spans="1:10" ht="13.2" x14ac:dyDescent="0.25">
      <c r="A2567" s="3">
        <v>45647</v>
      </c>
      <c r="B2567" s="4" t="s">
        <v>13</v>
      </c>
      <c r="C2567" s="3" t="str">
        <f t="shared" si="299"/>
        <v>net sales</v>
      </c>
      <c r="D2567" s="49">
        <v>12.49</v>
      </c>
      <c r="E2567">
        <f t="shared" si="300"/>
        <v>2024</v>
      </c>
      <c r="F2567">
        <f t="shared" si="301"/>
        <v>21</v>
      </c>
      <c r="G2567">
        <f t="shared" si="302"/>
        <v>12</v>
      </c>
      <c r="H2567" s="4" t="str">
        <f t="shared" si="303"/>
        <v>product 3</v>
      </c>
      <c r="I2567" s="5">
        <v>170</v>
      </c>
      <c r="J2567" s="5">
        <v>2123.3000000000002</v>
      </c>
    </row>
    <row r="2568" spans="1:10" ht="13.2" x14ac:dyDescent="0.25">
      <c r="A2568" s="3">
        <v>45648</v>
      </c>
      <c r="B2568" s="4" t="s">
        <v>7</v>
      </c>
      <c r="C2568" s="3" t="str">
        <f t="shared" si="299"/>
        <v>cogs</v>
      </c>
      <c r="D2568" s="49">
        <v>5.99</v>
      </c>
      <c r="E2568">
        <f t="shared" si="300"/>
        <v>2024</v>
      </c>
      <c r="F2568">
        <f t="shared" si="301"/>
        <v>22</v>
      </c>
      <c r="G2568">
        <f t="shared" si="302"/>
        <v>12</v>
      </c>
      <c r="H2568" s="4" t="str">
        <f t="shared" si="303"/>
        <v>product 1</v>
      </c>
      <c r="I2568" s="5">
        <v>50</v>
      </c>
      <c r="J2568" s="5">
        <v>299.5</v>
      </c>
    </row>
    <row r="2569" spans="1:10" ht="13.2" x14ac:dyDescent="0.25">
      <c r="A2569" s="3">
        <v>45648</v>
      </c>
      <c r="B2569" s="4" t="s">
        <v>8</v>
      </c>
      <c r="C2569" s="3" t="str">
        <f t="shared" si="299"/>
        <v>cogs</v>
      </c>
      <c r="D2569" s="49">
        <v>16.989999999999998</v>
      </c>
      <c r="E2569">
        <f t="shared" si="300"/>
        <v>2024</v>
      </c>
      <c r="F2569">
        <f t="shared" si="301"/>
        <v>22</v>
      </c>
      <c r="G2569">
        <f t="shared" si="302"/>
        <v>12</v>
      </c>
      <c r="H2569" s="4" t="str">
        <f t="shared" si="303"/>
        <v>product 2</v>
      </c>
      <c r="I2569" s="5">
        <v>6</v>
      </c>
      <c r="J2569" s="5">
        <v>101.94</v>
      </c>
    </row>
    <row r="2570" spans="1:10" ht="13.2" x14ac:dyDescent="0.25">
      <c r="A2570" s="3">
        <v>45648</v>
      </c>
      <c r="B2570" s="4" t="s">
        <v>9</v>
      </c>
      <c r="C2570" s="3" t="str">
        <f t="shared" si="299"/>
        <v>cogs</v>
      </c>
      <c r="D2570" s="49">
        <v>8.49</v>
      </c>
      <c r="E2570">
        <f t="shared" si="300"/>
        <v>2024</v>
      </c>
      <c r="F2570">
        <f t="shared" si="301"/>
        <v>22</v>
      </c>
      <c r="G2570">
        <f t="shared" si="302"/>
        <v>12</v>
      </c>
      <c r="H2570" s="4" t="str">
        <f t="shared" si="303"/>
        <v>product 3</v>
      </c>
      <c r="I2570" s="5">
        <v>231</v>
      </c>
      <c r="J2570" s="5">
        <v>1961.19</v>
      </c>
    </row>
    <row r="2571" spans="1:10" ht="13.2" x14ac:dyDescent="0.25">
      <c r="A2571" s="3">
        <v>45648</v>
      </c>
      <c r="B2571" s="4" t="s">
        <v>10</v>
      </c>
      <c r="C2571" s="3" t="str">
        <f t="shared" si="299"/>
        <v>marketing</v>
      </c>
      <c r="D2571" s="50" t="s">
        <v>6</v>
      </c>
      <c r="E2571">
        <f t="shared" si="300"/>
        <v>2024</v>
      </c>
      <c r="F2571">
        <f t="shared" si="301"/>
        <v>22</v>
      </c>
      <c r="G2571">
        <f t="shared" si="302"/>
        <v>12</v>
      </c>
      <c r="H2571" s="4" t="str">
        <f t="shared" si="303"/>
        <v>N/A</v>
      </c>
      <c r="I2571" s="4" t="s">
        <v>6</v>
      </c>
      <c r="J2571" s="5">
        <v>99.960000000000008</v>
      </c>
    </row>
    <row r="2572" spans="1:10" ht="13.2" x14ac:dyDescent="0.25">
      <c r="A2572" s="3">
        <v>45648</v>
      </c>
      <c r="B2572" s="4" t="s">
        <v>11</v>
      </c>
      <c r="C2572" s="3" t="str">
        <f t="shared" si="299"/>
        <v>net sales</v>
      </c>
      <c r="D2572" s="49">
        <v>9.99</v>
      </c>
      <c r="E2572">
        <f t="shared" si="300"/>
        <v>2024</v>
      </c>
      <c r="F2572">
        <f t="shared" si="301"/>
        <v>22</v>
      </c>
      <c r="G2572">
        <f t="shared" si="302"/>
        <v>12</v>
      </c>
      <c r="H2572" s="4" t="str">
        <f t="shared" si="303"/>
        <v>product 1</v>
      </c>
      <c r="I2572" s="5">
        <v>50</v>
      </c>
      <c r="J2572" s="5">
        <v>499.5</v>
      </c>
    </row>
    <row r="2573" spans="1:10" ht="13.2" x14ac:dyDescent="0.25">
      <c r="A2573" s="3">
        <v>45648</v>
      </c>
      <c r="B2573" s="4" t="s">
        <v>12</v>
      </c>
      <c r="C2573" s="3" t="str">
        <f t="shared" si="299"/>
        <v>net sales</v>
      </c>
      <c r="D2573" s="49">
        <v>24.99</v>
      </c>
      <c r="E2573">
        <f t="shared" si="300"/>
        <v>2024</v>
      </c>
      <c r="F2573">
        <f t="shared" si="301"/>
        <v>22</v>
      </c>
      <c r="G2573">
        <f t="shared" si="302"/>
        <v>12</v>
      </c>
      <c r="H2573" s="4" t="str">
        <f t="shared" si="303"/>
        <v>product 2</v>
      </c>
      <c r="I2573" s="5">
        <v>6</v>
      </c>
      <c r="J2573" s="5">
        <v>149.94</v>
      </c>
    </row>
    <row r="2574" spans="1:10" ht="13.2" x14ac:dyDescent="0.25">
      <c r="A2574" s="3">
        <v>45648</v>
      </c>
      <c r="B2574" s="4" t="s">
        <v>13</v>
      </c>
      <c r="C2574" s="3" t="str">
        <f t="shared" si="299"/>
        <v>net sales</v>
      </c>
      <c r="D2574" s="49">
        <v>12.49</v>
      </c>
      <c r="E2574">
        <f t="shared" si="300"/>
        <v>2024</v>
      </c>
      <c r="F2574">
        <f t="shared" si="301"/>
        <v>22</v>
      </c>
      <c r="G2574">
        <f t="shared" si="302"/>
        <v>12</v>
      </c>
      <c r="H2574" s="4" t="str">
        <f t="shared" si="303"/>
        <v>product 3</v>
      </c>
      <c r="I2574" s="5">
        <v>231</v>
      </c>
      <c r="J2574" s="5">
        <v>2885.19</v>
      </c>
    </row>
    <row r="2575" spans="1:10" ht="13.2" x14ac:dyDescent="0.25">
      <c r="A2575" s="3">
        <v>45649</v>
      </c>
      <c r="B2575" s="4" t="s">
        <v>7</v>
      </c>
      <c r="C2575" s="3" t="str">
        <f t="shared" si="299"/>
        <v>cogs</v>
      </c>
      <c r="D2575" s="49">
        <v>5.99</v>
      </c>
      <c r="E2575">
        <f t="shared" si="300"/>
        <v>2024</v>
      </c>
      <c r="F2575">
        <f t="shared" si="301"/>
        <v>23</v>
      </c>
      <c r="G2575">
        <f t="shared" si="302"/>
        <v>12</v>
      </c>
      <c r="H2575" s="4" t="str">
        <f t="shared" si="303"/>
        <v>product 1</v>
      </c>
      <c r="I2575" s="5">
        <v>62</v>
      </c>
      <c r="J2575" s="5">
        <v>371.38</v>
      </c>
    </row>
    <row r="2576" spans="1:10" ht="13.2" x14ac:dyDescent="0.25">
      <c r="A2576" s="3">
        <v>45649</v>
      </c>
      <c r="B2576" s="4" t="s">
        <v>8</v>
      </c>
      <c r="C2576" s="3" t="str">
        <f t="shared" si="299"/>
        <v>cogs</v>
      </c>
      <c r="D2576" s="49">
        <v>16.989999999999998</v>
      </c>
      <c r="E2576">
        <f t="shared" si="300"/>
        <v>2024</v>
      </c>
      <c r="F2576">
        <f t="shared" si="301"/>
        <v>23</v>
      </c>
      <c r="G2576">
        <f t="shared" si="302"/>
        <v>12</v>
      </c>
      <c r="H2576" s="4" t="str">
        <f t="shared" si="303"/>
        <v>product 2</v>
      </c>
      <c r="I2576" s="5">
        <v>10</v>
      </c>
      <c r="J2576" s="5">
        <v>169.89999999999998</v>
      </c>
    </row>
    <row r="2577" spans="1:10" ht="13.2" x14ac:dyDescent="0.25">
      <c r="A2577" s="3">
        <v>45649</v>
      </c>
      <c r="B2577" s="4" t="s">
        <v>9</v>
      </c>
      <c r="C2577" s="3" t="str">
        <f t="shared" si="299"/>
        <v>cogs</v>
      </c>
      <c r="D2577" s="49">
        <v>8.49</v>
      </c>
      <c r="E2577">
        <f t="shared" si="300"/>
        <v>2024</v>
      </c>
      <c r="F2577">
        <f t="shared" si="301"/>
        <v>23</v>
      </c>
      <c r="G2577">
        <f t="shared" si="302"/>
        <v>12</v>
      </c>
      <c r="H2577" s="4" t="str">
        <f t="shared" si="303"/>
        <v>product 3</v>
      </c>
      <c r="I2577" s="5">
        <v>24</v>
      </c>
      <c r="J2577" s="5">
        <v>203.76</v>
      </c>
    </row>
    <row r="2578" spans="1:10" ht="13.2" x14ac:dyDescent="0.25">
      <c r="A2578" s="3">
        <v>45649</v>
      </c>
      <c r="B2578" s="4" t="s">
        <v>10</v>
      </c>
      <c r="C2578" s="3" t="str">
        <f t="shared" si="299"/>
        <v>marketing</v>
      </c>
      <c r="D2578" s="50" t="s">
        <v>6</v>
      </c>
      <c r="E2578">
        <f t="shared" si="300"/>
        <v>2024</v>
      </c>
      <c r="F2578">
        <f t="shared" si="301"/>
        <v>23</v>
      </c>
      <c r="G2578">
        <f t="shared" si="302"/>
        <v>12</v>
      </c>
      <c r="H2578" s="4" t="str">
        <f t="shared" si="303"/>
        <v>N/A</v>
      </c>
      <c r="I2578" s="4" t="s">
        <v>6</v>
      </c>
      <c r="J2578" s="5">
        <v>99.93</v>
      </c>
    </row>
    <row r="2579" spans="1:10" ht="13.2" x14ac:dyDescent="0.25">
      <c r="A2579" s="3">
        <v>45649</v>
      </c>
      <c r="B2579" s="4" t="s">
        <v>11</v>
      </c>
      <c r="C2579" s="3" t="str">
        <f t="shared" si="299"/>
        <v>net sales</v>
      </c>
      <c r="D2579" s="49">
        <v>9.99</v>
      </c>
      <c r="E2579">
        <f t="shared" si="300"/>
        <v>2024</v>
      </c>
      <c r="F2579">
        <f t="shared" si="301"/>
        <v>23</v>
      </c>
      <c r="G2579">
        <f t="shared" si="302"/>
        <v>12</v>
      </c>
      <c r="H2579" s="4" t="str">
        <f t="shared" si="303"/>
        <v>product 1</v>
      </c>
      <c r="I2579" s="5">
        <v>62</v>
      </c>
      <c r="J2579" s="5">
        <v>619.38</v>
      </c>
    </row>
    <row r="2580" spans="1:10" ht="13.2" x14ac:dyDescent="0.25">
      <c r="A2580" s="3">
        <v>45649</v>
      </c>
      <c r="B2580" s="4" t="s">
        <v>12</v>
      </c>
      <c r="C2580" s="3" t="str">
        <f t="shared" si="299"/>
        <v>net sales</v>
      </c>
      <c r="D2580" s="49">
        <v>24.99</v>
      </c>
      <c r="E2580">
        <f t="shared" si="300"/>
        <v>2024</v>
      </c>
      <c r="F2580">
        <f t="shared" si="301"/>
        <v>23</v>
      </c>
      <c r="G2580">
        <f t="shared" si="302"/>
        <v>12</v>
      </c>
      <c r="H2580" s="4" t="str">
        <f t="shared" si="303"/>
        <v>product 2</v>
      </c>
      <c r="I2580" s="5">
        <v>10</v>
      </c>
      <c r="J2580" s="5">
        <v>249.89999999999998</v>
      </c>
    </row>
    <row r="2581" spans="1:10" ht="13.2" x14ac:dyDescent="0.25">
      <c r="A2581" s="3">
        <v>45649</v>
      </c>
      <c r="B2581" s="4" t="s">
        <v>13</v>
      </c>
      <c r="C2581" s="3" t="str">
        <f t="shared" si="299"/>
        <v>net sales</v>
      </c>
      <c r="D2581" s="49">
        <v>12.49</v>
      </c>
      <c r="E2581">
        <f t="shared" si="300"/>
        <v>2024</v>
      </c>
      <c r="F2581">
        <f t="shared" si="301"/>
        <v>23</v>
      </c>
      <c r="G2581">
        <f t="shared" si="302"/>
        <v>12</v>
      </c>
      <c r="H2581" s="4" t="str">
        <f t="shared" si="303"/>
        <v>product 3</v>
      </c>
      <c r="I2581" s="5">
        <v>24</v>
      </c>
      <c r="J2581" s="5">
        <v>299.76</v>
      </c>
    </row>
    <row r="2582" spans="1:10" ht="13.2" x14ac:dyDescent="0.25">
      <c r="A2582" s="3">
        <v>45650</v>
      </c>
      <c r="B2582" s="4" t="s">
        <v>7</v>
      </c>
      <c r="C2582" s="3" t="str">
        <f t="shared" si="299"/>
        <v>cogs</v>
      </c>
      <c r="D2582" s="49">
        <v>5.99</v>
      </c>
      <c r="E2582">
        <f t="shared" si="300"/>
        <v>2024</v>
      </c>
      <c r="F2582">
        <f t="shared" si="301"/>
        <v>24</v>
      </c>
      <c r="G2582">
        <f t="shared" si="302"/>
        <v>12</v>
      </c>
      <c r="H2582" s="4" t="str">
        <f t="shared" si="303"/>
        <v>product 1</v>
      </c>
      <c r="I2582" s="5">
        <v>69</v>
      </c>
      <c r="J2582" s="5">
        <v>413.31</v>
      </c>
    </row>
    <row r="2583" spans="1:10" ht="13.2" x14ac:dyDescent="0.25">
      <c r="A2583" s="3">
        <v>45650</v>
      </c>
      <c r="B2583" s="4" t="s">
        <v>8</v>
      </c>
      <c r="C2583" s="3" t="str">
        <f t="shared" si="299"/>
        <v>cogs</v>
      </c>
      <c r="D2583" s="49">
        <v>16.989999999999998</v>
      </c>
      <c r="E2583">
        <f t="shared" si="300"/>
        <v>2024</v>
      </c>
      <c r="F2583">
        <f t="shared" si="301"/>
        <v>24</v>
      </c>
      <c r="G2583">
        <f t="shared" si="302"/>
        <v>12</v>
      </c>
      <c r="H2583" s="4" t="str">
        <f t="shared" si="303"/>
        <v>product 2</v>
      </c>
      <c r="I2583" s="5">
        <v>5</v>
      </c>
      <c r="J2583" s="5">
        <v>84.949999999999989</v>
      </c>
    </row>
    <row r="2584" spans="1:10" ht="13.2" x14ac:dyDescent="0.25">
      <c r="A2584" s="3">
        <v>45650</v>
      </c>
      <c r="B2584" s="4" t="s">
        <v>9</v>
      </c>
      <c r="C2584" s="3" t="str">
        <f t="shared" si="299"/>
        <v>cogs</v>
      </c>
      <c r="D2584" s="49">
        <v>8.49</v>
      </c>
      <c r="E2584">
        <f t="shared" si="300"/>
        <v>2024</v>
      </c>
      <c r="F2584">
        <f t="shared" si="301"/>
        <v>24</v>
      </c>
      <c r="G2584">
        <f t="shared" si="302"/>
        <v>12</v>
      </c>
      <c r="H2584" s="4" t="str">
        <f t="shared" si="303"/>
        <v>product 3</v>
      </c>
      <c r="I2584" s="5">
        <v>68</v>
      </c>
      <c r="J2584" s="5">
        <v>577.32000000000005</v>
      </c>
    </row>
    <row r="2585" spans="1:10" ht="13.2" x14ac:dyDescent="0.25">
      <c r="A2585" s="3">
        <v>45650</v>
      </c>
      <c r="B2585" s="4" t="s">
        <v>10</v>
      </c>
      <c r="C2585" s="3" t="str">
        <f t="shared" si="299"/>
        <v>marketing</v>
      </c>
      <c r="D2585" s="50" t="s">
        <v>6</v>
      </c>
      <c r="E2585">
        <f t="shared" si="300"/>
        <v>2024</v>
      </c>
      <c r="F2585">
        <f t="shared" si="301"/>
        <v>24</v>
      </c>
      <c r="G2585">
        <f t="shared" si="302"/>
        <v>12</v>
      </c>
      <c r="H2585" s="4" t="str">
        <f t="shared" si="303"/>
        <v>N/A</v>
      </c>
      <c r="I2585" s="4" t="s">
        <v>6</v>
      </c>
      <c r="J2585" s="5">
        <v>99.97</v>
      </c>
    </row>
    <row r="2586" spans="1:10" ht="13.2" x14ac:dyDescent="0.25">
      <c r="A2586" s="3">
        <v>45650</v>
      </c>
      <c r="B2586" s="4" t="s">
        <v>11</v>
      </c>
      <c r="C2586" s="3" t="str">
        <f t="shared" si="299"/>
        <v>net sales</v>
      </c>
      <c r="D2586" s="49">
        <v>9.99</v>
      </c>
      <c r="E2586">
        <f t="shared" si="300"/>
        <v>2024</v>
      </c>
      <c r="F2586">
        <f t="shared" si="301"/>
        <v>24</v>
      </c>
      <c r="G2586">
        <f t="shared" si="302"/>
        <v>12</v>
      </c>
      <c r="H2586" s="4" t="str">
        <f t="shared" si="303"/>
        <v>product 1</v>
      </c>
      <c r="I2586" s="5">
        <v>69</v>
      </c>
      <c r="J2586" s="5">
        <v>689.31000000000006</v>
      </c>
    </row>
    <row r="2587" spans="1:10" ht="13.2" x14ac:dyDescent="0.25">
      <c r="A2587" s="3">
        <v>45650</v>
      </c>
      <c r="B2587" s="4" t="s">
        <v>12</v>
      </c>
      <c r="C2587" s="3" t="str">
        <f t="shared" si="299"/>
        <v>net sales</v>
      </c>
      <c r="D2587" s="49">
        <v>24.99</v>
      </c>
      <c r="E2587">
        <f t="shared" si="300"/>
        <v>2024</v>
      </c>
      <c r="F2587">
        <f t="shared" si="301"/>
        <v>24</v>
      </c>
      <c r="G2587">
        <f t="shared" si="302"/>
        <v>12</v>
      </c>
      <c r="H2587" s="4" t="str">
        <f t="shared" si="303"/>
        <v>product 2</v>
      </c>
      <c r="I2587" s="5">
        <v>5</v>
      </c>
      <c r="J2587" s="5">
        <v>124.94999999999999</v>
      </c>
    </row>
    <row r="2588" spans="1:10" ht="13.2" x14ac:dyDescent="0.25">
      <c r="A2588" s="3">
        <v>45650</v>
      </c>
      <c r="B2588" s="4" t="s">
        <v>13</v>
      </c>
      <c r="C2588" s="3" t="str">
        <f t="shared" si="299"/>
        <v>net sales</v>
      </c>
      <c r="D2588" s="49">
        <v>12.49</v>
      </c>
      <c r="E2588">
        <f t="shared" si="300"/>
        <v>2024</v>
      </c>
      <c r="F2588">
        <f t="shared" si="301"/>
        <v>24</v>
      </c>
      <c r="G2588">
        <f t="shared" si="302"/>
        <v>12</v>
      </c>
      <c r="H2588" s="4" t="str">
        <f t="shared" si="303"/>
        <v>product 3</v>
      </c>
      <c r="I2588" s="5">
        <v>68</v>
      </c>
      <c r="J2588" s="5">
        <v>849.32</v>
      </c>
    </row>
    <row r="2589" spans="1:10" ht="13.2" x14ac:dyDescent="0.25">
      <c r="A2589" s="3">
        <v>45651</v>
      </c>
      <c r="B2589" s="4" t="s">
        <v>7</v>
      </c>
      <c r="C2589" s="3" t="str">
        <f t="shared" si="299"/>
        <v>cogs</v>
      </c>
      <c r="D2589" s="49">
        <v>5.99</v>
      </c>
      <c r="E2589">
        <f t="shared" si="300"/>
        <v>2024</v>
      </c>
      <c r="F2589">
        <f t="shared" si="301"/>
        <v>25</v>
      </c>
      <c r="G2589">
        <f t="shared" si="302"/>
        <v>12</v>
      </c>
      <c r="H2589" s="4" t="str">
        <f t="shared" si="303"/>
        <v>product 1</v>
      </c>
      <c r="I2589" s="5">
        <v>31</v>
      </c>
      <c r="J2589" s="5">
        <v>185.69</v>
      </c>
    </row>
    <row r="2590" spans="1:10" ht="13.2" x14ac:dyDescent="0.25">
      <c r="A2590" s="3">
        <v>45651</v>
      </c>
      <c r="B2590" s="4" t="s">
        <v>8</v>
      </c>
      <c r="C2590" s="3" t="str">
        <f t="shared" si="299"/>
        <v>cogs</v>
      </c>
      <c r="D2590" s="49">
        <v>16.989999999999998</v>
      </c>
      <c r="E2590">
        <f t="shared" si="300"/>
        <v>2024</v>
      </c>
      <c r="F2590">
        <f t="shared" si="301"/>
        <v>25</v>
      </c>
      <c r="G2590">
        <f t="shared" si="302"/>
        <v>12</v>
      </c>
      <c r="H2590" s="4" t="str">
        <f t="shared" si="303"/>
        <v>product 2</v>
      </c>
      <c r="I2590" s="5">
        <v>3</v>
      </c>
      <c r="J2590" s="5">
        <v>50.97</v>
      </c>
    </row>
    <row r="2591" spans="1:10" ht="13.2" x14ac:dyDescent="0.25">
      <c r="A2591" s="3">
        <v>45651</v>
      </c>
      <c r="B2591" s="4" t="s">
        <v>9</v>
      </c>
      <c r="C2591" s="3" t="str">
        <f t="shared" si="299"/>
        <v>cogs</v>
      </c>
      <c r="D2591" s="49">
        <v>8.49</v>
      </c>
      <c r="E2591">
        <f t="shared" si="300"/>
        <v>2024</v>
      </c>
      <c r="F2591">
        <f t="shared" si="301"/>
        <v>25</v>
      </c>
      <c r="G2591">
        <f t="shared" si="302"/>
        <v>12</v>
      </c>
      <c r="H2591" s="4" t="str">
        <f t="shared" si="303"/>
        <v>product 3</v>
      </c>
      <c r="I2591" s="5">
        <v>144</v>
      </c>
      <c r="J2591" s="5">
        <v>1222.56</v>
      </c>
    </row>
    <row r="2592" spans="1:10" ht="13.2" x14ac:dyDescent="0.25">
      <c r="A2592" s="3">
        <v>45651</v>
      </c>
      <c r="B2592" s="4" t="s">
        <v>10</v>
      </c>
      <c r="C2592" s="3" t="str">
        <f t="shared" si="299"/>
        <v>marketing</v>
      </c>
      <c r="D2592" s="50" t="s">
        <v>6</v>
      </c>
      <c r="E2592">
        <f t="shared" si="300"/>
        <v>2024</v>
      </c>
      <c r="F2592">
        <f t="shared" si="301"/>
        <v>25</v>
      </c>
      <c r="G2592">
        <f t="shared" si="302"/>
        <v>12</v>
      </c>
      <c r="H2592" s="4" t="str">
        <f t="shared" si="303"/>
        <v>N/A</v>
      </c>
      <c r="I2592" s="4" t="s">
        <v>6</v>
      </c>
      <c r="J2592" s="5">
        <v>100.09</v>
      </c>
    </row>
    <row r="2593" spans="1:10" ht="13.2" x14ac:dyDescent="0.25">
      <c r="A2593" s="3">
        <v>45651</v>
      </c>
      <c r="B2593" s="4" t="s">
        <v>11</v>
      </c>
      <c r="C2593" s="3" t="str">
        <f t="shared" si="299"/>
        <v>net sales</v>
      </c>
      <c r="D2593" s="49">
        <v>9.99</v>
      </c>
      <c r="E2593">
        <f t="shared" si="300"/>
        <v>2024</v>
      </c>
      <c r="F2593">
        <f t="shared" si="301"/>
        <v>25</v>
      </c>
      <c r="G2593">
        <f t="shared" si="302"/>
        <v>12</v>
      </c>
      <c r="H2593" s="4" t="str">
        <f t="shared" si="303"/>
        <v>product 1</v>
      </c>
      <c r="I2593" s="5">
        <v>31</v>
      </c>
      <c r="J2593" s="5">
        <v>309.69</v>
      </c>
    </row>
    <row r="2594" spans="1:10" ht="13.2" x14ac:dyDescent="0.25">
      <c r="A2594" s="3">
        <v>45651</v>
      </c>
      <c r="B2594" s="4" t="s">
        <v>12</v>
      </c>
      <c r="C2594" s="3" t="str">
        <f t="shared" si="299"/>
        <v>net sales</v>
      </c>
      <c r="D2594" s="49">
        <v>24.99</v>
      </c>
      <c r="E2594">
        <f t="shared" si="300"/>
        <v>2024</v>
      </c>
      <c r="F2594">
        <f t="shared" si="301"/>
        <v>25</v>
      </c>
      <c r="G2594">
        <f t="shared" si="302"/>
        <v>12</v>
      </c>
      <c r="H2594" s="4" t="str">
        <f t="shared" si="303"/>
        <v>product 2</v>
      </c>
      <c r="I2594" s="5">
        <v>3</v>
      </c>
      <c r="J2594" s="5">
        <v>74.97</v>
      </c>
    </row>
    <row r="2595" spans="1:10" ht="13.2" x14ac:dyDescent="0.25">
      <c r="A2595" s="3">
        <v>45651</v>
      </c>
      <c r="B2595" s="4" t="s">
        <v>13</v>
      </c>
      <c r="C2595" s="3" t="str">
        <f t="shared" si="299"/>
        <v>net sales</v>
      </c>
      <c r="D2595" s="49">
        <v>12.49</v>
      </c>
      <c r="E2595">
        <f t="shared" si="300"/>
        <v>2024</v>
      </c>
      <c r="F2595">
        <f t="shared" si="301"/>
        <v>25</v>
      </c>
      <c r="G2595">
        <f t="shared" si="302"/>
        <v>12</v>
      </c>
      <c r="H2595" s="4" t="str">
        <f t="shared" si="303"/>
        <v>product 3</v>
      </c>
      <c r="I2595" s="5">
        <v>144</v>
      </c>
      <c r="J2595" s="5">
        <v>1798.56</v>
      </c>
    </row>
    <row r="2596" spans="1:10" ht="13.2" x14ac:dyDescent="0.25">
      <c r="A2596" s="3">
        <v>45652</v>
      </c>
      <c r="B2596" s="4" t="s">
        <v>7</v>
      </c>
      <c r="C2596" s="3" t="str">
        <f t="shared" si="299"/>
        <v>cogs</v>
      </c>
      <c r="D2596" s="49">
        <v>5.99</v>
      </c>
      <c r="E2596">
        <f t="shared" si="300"/>
        <v>2024</v>
      </c>
      <c r="F2596">
        <f t="shared" si="301"/>
        <v>26</v>
      </c>
      <c r="G2596">
        <f t="shared" si="302"/>
        <v>12</v>
      </c>
      <c r="H2596" s="4" t="str">
        <f t="shared" si="303"/>
        <v>product 1</v>
      </c>
      <c r="I2596" s="5">
        <v>94</v>
      </c>
      <c r="J2596" s="5">
        <v>563.06000000000006</v>
      </c>
    </row>
    <row r="2597" spans="1:10" ht="13.2" x14ac:dyDescent="0.25">
      <c r="A2597" s="3">
        <v>45652</v>
      </c>
      <c r="B2597" s="4" t="s">
        <v>8</v>
      </c>
      <c r="C2597" s="3" t="str">
        <f t="shared" si="299"/>
        <v>cogs</v>
      </c>
      <c r="D2597" s="49">
        <v>16.989999999999998</v>
      </c>
      <c r="E2597">
        <f t="shared" si="300"/>
        <v>2024</v>
      </c>
      <c r="F2597">
        <f t="shared" si="301"/>
        <v>26</v>
      </c>
      <c r="G2597">
        <f t="shared" si="302"/>
        <v>12</v>
      </c>
      <c r="H2597" s="4" t="str">
        <f t="shared" si="303"/>
        <v>product 2</v>
      </c>
      <c r="I2597" s="5">
        <v>8</v>
      </c>
      <c r="J2597" s="5">
        <v>135.91999999999999</v>
      </c>
    </row>
    <row r="2598" spans="1:10" ht="13.2" x14ac:dyDescent="0.25">
      <c r="A2598" s="3">
        <v>45652</v>
      </c>
      <c r="B2598" s="4" t="s">
        <v>9</v>
      </c>
      <c r="C2598" s="3" t="str">
        <f t="shared" si="299"/>
        <v>cogs</v>
      </c>
      <c r="D2598" s="49">
        <v>8.49</v>
      </c>
      <c r="E2598">
        <f t="shared" si="300"/>
        <v>2024</v>
      </c>
      <c r="F2598">
        <f t="shared" si="301"/>
        <v>26</v>
      </c>
      <c r="G2598">
        <f t="shared" si="302"/>
        <v>12</v>
      </c>
      <c r="H2598" s="4" t="str">
        <f t="shared" si="303"/>
        <v>product 3</v>
      </c>
      <c r="I2598" s="5">
        <v>95</v>
      </c>
      <c r="J2598" s="5">
        <v>806.55000000000007</v>
      </c>
    </row>
    <row r="2599" spans="1:10" ht="13.2" x14ac:dyDescent="0.25">
      <c r="A2599" s="3">
        <v>45652</v>
      </c>
      <c r="B2599" s="4" t="s">
        <v>10</v>
      </c>
      <c r="C2599" s="3" t="str">
        <f t="shared" si="299"/>
        <v>marketing</v>
      </c>
      <c r="D2599" s="50" t="s">
        <v>6</v>
      </c>
      <c r="E2599">
        <f t="shared" si="300"/>
        <v>2024</v>
      </c>
      <c r="F2599">
        <f t="shared" si="301"/>
        <v>26</v>
      </c>
      <c r="G2599">
        <f t="shared" si="302"/>
        <v>12</v>
      </c>
      <c r="H2599" s="4" t="str">
        <f t="shared" si="303"/>
        <v>N/A</v>
      </c>
      <c r="I2599" s="4" t="s">
        <v>6</v>
      </c>
      <c r="J2599" s="5">
        <v>100.03</v>
      </c>
    </row>
    <row r="2600" spans="1:10" ht="13.2" x14ac:dyDescent="0.25">
      <c r="A2600" s="3">
        <v>45652</v>
      </c>
      <c r="B2600" s="4" t="s">
        <v>11</v>
      </c>
      <c r="C2600" s="3" t="str">
        <f t="shared" si="299"/>
        <v>net sales</v>
      </c>
      <c r="D2600" s="49">
        <v>9.99</v>
      </c>
      <c r="E2600">
        <f t="shared" si="300"/>
        <v>2024</v>
      </c>
      <c r="F2600">
        <f t="shared" si="301"/>
        <v>26</v>
      </c>
      <c r="G2600">
        <f t="shared" si="302"/>
        <v>12</v>
      </c>
      <c r="H2600" s="4" t="str">
        <f t="shared" si="303"/>
        <v>product 1</v>
      </c>
      <c r="I2600" s="5">
        <v>94</v>
      </c>
      <c r="J2600" s="5">
        <v>939.06000000000006</v>
      </c>
    </row>
    <row r="2601" spans="1:10" ht="13.2" x14ac:dyDescent="0.25">
      <c r="A2601" s="3">
        <v>45652</v>
      </c>
      <c r="B2601" s="4" t="s">
        <v>12</v>
      </c>
      <c r="C2601" s="3" t="str">
        <f t="shared" si="299"/>
        <v>net sales</v>
      </c>
      <c r="D2601" s="49">
        <v>24.99</v>
      </c>
      <c r="E2601">
        <f t="shared" si="300"/>
        <v>2024</v>
      </c>
      <c r="F2601">
        <f t="shared" si="301"/>
        <v>26</v>
      </c>
      <c r="G2601">
        <f t="shared" si="302"/>
        <v>12</v>
      </c>
      <c r="H2601" s="4" t="str">
        <f t="shared" si="303"/>
        <v>product 2</v>
      </c>
      <c r="I2601" s="5">
        <v>8</v>
      </c>
      <c r="J2601" s="5">
        <v>199.92</v>
      </c>
    </row>
    <row r="2602" spans="1:10" ht="13.2" x14ac:dyDescent="0.25">
      <c r="A2602" s="3">
        <v>45652</v>
      </c>
      <c r="B2602" s="4" t="s">
        <v>13</v>
      </c>
      <c r="C2602" s="3" t="str">
        <f t="shared" si="299"/>
        <v>net sales</v>
      </c>
      <c r="D2602" s="49">
        <v>12.49</v>
      </c>
      <c r="E2602">
        <f t="shared" si="300"/>
        <v>2024</v>
      </c>
      <c r="F2602">
        <f t="shared" si="301"/>
        <v>26</v>
      </c>
      <c r="G2602">
        <f t="shared" si="302"/>
        <v>12</v>
      </c>
      <c r="H2602" s="4" t="str">
        <f t="shared" si="303"/>
        <v>product 3</v>
      </c>
      <c r="I2602" s="5">
        <v>95</v>
      </c>
      <c r="J2602" s="5">
        <v>1186.55</v>
      </c>
    </row>
    <row r="2603" spans="1:10" ht="13.2" x14ac:dyDescent="0.25">
      <c r="A2603" s="3">
        <v>45653</v>
      </c>
      <c r="B2603" s="4" t="s">
        <v>7</v>
      </c>
      <c r="C2603" s="3" t="str">
        <f t="shared" si="299"/>
        <v>cogs</v>
      </c>
      <c r="D2603" s="49">
        <v>5.99</v>
      </c>
      <c r="E2603">
        <f t="shared" si="300"/>
        <v>2024</v>
      </c>
      <c r="F2603">
        <f t="shared" si="301"/>
        <v>27</v>
      </c>
      <c r="G2603">
        <f t="shared" si="302"/>
        <v>12</v>
      </c>
      <c r="H2603" s="4" t="str">
        <f t="shared" si="303"/>
        <v>product 1</v>
      </c>
      <c r="I2603" s="5">
        <v>29</v>
      </c>
      <c r="J2603" s="5">
        <v>173.71</v>
      </c>
    </row>
    <row r="2604" spans="1:10" ht="13.2" x14ac:dyDescent="0.25">
      <c r="A2604" s="3">
        <v>45653</v>
      </c>
      <c r="B2604" s="4" t="s">
        <v>8</v>
      </c>
      <c r="C2604" s="3" t="str">
        <f t="shared" si="299"/>
        <v>cogs</v>
      </c>
      <c r="D2604" s="49">
        <v>16.989999999999998</v>
      </c>
      <c r="E2604">
        <f t="shared" si="300"/>
        <v>2024</v>
      </c>
      <c r="F2604">
        <f t="shared" si="301"/>
        <v>27</v>
      </c>
      <c r="G2604">
        <f t="shared" si="302"/>
        <v>12</v>
      </c>
      <c r="H2604" s="4" t="str">
        <f t="shared" si="303"/>
        <v>product 2</v>
      </c>
      <c r="I2604" s="5">
        <v>2</v>
      </c>
      <c r="J2604" s="5">
        <v>33.979999999999997</v>
      </c>
    </row>
    <row r="2605" spans="1:10" ht="13.2" x14ac:dyDescent="0.25">
      <c r="A2605" s="3">
        <v>45653</v>
      </c>
      <c r="B2605" s="4" t="s">
        <v>9</v>
      </c>
      <c r="C2605" s="3" t="str">
        <f t="shared" si="299"/>
        <v>cogs</v>
      </c>
      <c r="D2605" s="49">
        <v>8.49</v>
      </c>
      <c r="E2605">
        <f t="shared" si="300"/>
        <v>2024</v>
      </c>
      <c r="F2605">
        <f t="shared" si="301"/>
        <v>27</v>
      </c>
      <c r="G2605">
        <f t="shared" si="302"/>
        <v>12</v>
      </c>
      <c r="H2605" s="4" t="str">
        <f t="shared" si="303"/>
        <v>product 3</v>
      </c>
      <c r="I2605" s="5">
        <v>231</v>
      </c>
      <c r="J2605" s="5">
        <v>1961.19</v>
      </c>
    </row>
    <row r="2606" spans="1:10" ht="13.2" x14ac:dyDescent="0.25">
      <c r="A2606" s="3">
        <v>45653</v>
      </c>
      <c r="B2606" s="4" t="s">
        <v>10</v>
      </c>
      <c r="C2606" s="3" t="str">
        <f t="shared" si="299"/>
        <v>marketing</v>
      </c>
      <c r="D2606" s="50" t="s">
        <v>6</v>
      </c>
      <c r="E2606">
        <f t="shared" si="300"/>
        <v>2024</v>
      </c>
      <c r="F2606">
        <f t="shared" si="301"/>
        <v>27</v>
      </c>
      <c r="G2606">
        <f t="shared" si="302"/>
        <v>12</v>
      </c>
      <c r="H2606" s="4" t="str">
        <f t="shared" si="303"/>
        <v>N/A</v>
      </c>
      <c r="I2606" s="4" t="s">
        <v>6</v>
      </c>
      <c r="J2606" s="5">
        <v>99.95</v>
      </c>
    </row>
    <row r="2607" spans="1:10" ht="13.2" x14ac:dyDescent="0.25">
      <c r="A2607" s="3">
        <v>45653</v>
      </c>
      <c r="B2607" s="4" t="s">
        <v>11</v>
      </c>
      <c r="C2607" s="3" t="str">
        <f t="shared" si="299"/>
        <v>net sales</v>
      </c>
      <c r="D2607" s="49">
        <v>9.99</v>
      </c>
      <c r="E2607">
        <f t="shared" si="300"/>
        <v>2024</v>
      </c>
      <c r="F2607">
        <f t="shared" si="301"/>
        <v>27</v>
      </c>
      <c r="G2607">
        <f t="shared" si="302"/>
        <v>12</v>
      </c>
      <c r="H2607" s="4" t="str">
        <f t="shared" si="303"/>
        <v>product 1</v>
      </c>
      <c r="I2607" s="5">
        <v>29</v>
      </c>
      <c r="J2607" s="5">
        <v>289.70999999999998</v>
      </c>
    </row>
    <row r="2608" spans="1:10" ht="13.2" x14ac:dyDescent="0.25">
      <c r="A2608" s="3">
        <v>45653</v>
      </c>
      <c r="B2608" s="4" t="s">
        <v>12</v>
      </c>
      <c r="C2608" s="3" t="str">
        <f t="shared" si="299"/>
        <v>net sales</v>
      </c>
      <c r="D2608" s="49">
        <v>24.99</v>
      </c>
      <c r="E2608">
        <f t="shared" si="300"/>
        <v>2024</v>
      </c>
      <c r="F2608">
        <f t="shared" si="301"/>
        <v>27</v>
      </c>
      <c r="G2608">
        <f t="shared" si="302"/>
        <v>12</v>
      </c>
      <c r="H2608" s="4" t="str">
        <f t="shared" si="303"/>
        <v>product 2</v>
      </c>
      <c r="I2608" s="5">
        <v>2</v>
      </c>
      <c r="J2608" s="5">
        <v>49.98</v>
      </c>
    </row>
    <row r="2609" spans="1:10" ht="13.2" x14ac:dyDescent="0.25">
      <c r="A2609" s="3">
        <v>45653</v>
      </c>
      <c r="B2609" s="4" t="s">
        <v>13</v>
      </c>
      <c r="C2609" s="3" t="str">
        <f t="shared" si="299"/>
        <v>net sales</v>
      </c>
      <c r="D2609" s="49">
        <v>12.49</v>
      </c>
      <c r="E2609">
        <f t="shared" si="300"/>
        <v>2024</v>
      </c>
      <c r="F2609">
        <f t="shared" si="301"/>
        <v>27</v>
      </c>
      <c r="G2609">
        <f t="shared" si="302"/>
        <v>12</v>
      </c>
      <c r="H2609" s="4" t="str">
        <f t="shared" si="303"/>
        <v>product 3</v>
      </c>
      <c r="I2609" s="5">
        <v>231</v>
      </c>
      <c r="J2609" s="5">
        <v>2885.19</v>
      </c>
    </row>
    <row r="2610" spans="1:10" ht="13.2" x14ac:dyDescent="0.25">
      <c r="A2610" s="3">
        <v>45654</v>
      </c>
      <c r="B2610" s="4" t="s">
        <v>7</v>
      </c>
      <c r="C2610" s="3" t="str">
        <f t="shared" si="299"/>
        <v>cogs</v>
      </c>
      <c r="D2610" s="49">
        <v>5.99</v>
      </c>
      <c r="E2610">
        <f t="shared" si="300"/>
        <v>2024</v>
      </c>
      <c r="F2610">
        <f t="shared" si="301"/>
        <v>28</v>
      </c>
      <c r="G2610">
        <f t="shared" si="302"/>
        <v>12</v>
      </c>
      <c r="H2610" s="4" t="str">
        <f t="shared" si="303"/>
        <v>product 1</v>
      </c>
      <c r="I2610" s="5">
        <v>55</v>
      </c>
      <c r="J2610" s="5">
        <v>329.45</v>
      </c>
    </row>
    <row r="2611" spans="1:10" ht="13.2" x14ac:dyDescent="0.25">
      <c r="A2611" s="3">
        <v>45654</v>
      </c>
      <c r="B2611" s="4" t="s">
        <v>8</v>
      </c>
      <c r="C2611" s="3" t="str">
        <f t="shared" si="299"/>
        <v>cogs</v>
      </c>
      <c r="D2611" s="49">
        <v>16.989999999999998</v>
      </c>
      <c r="E2611">
        <f t="shared" si="300"/>
        <v>2024</v>
      </c>
      <c r="F2611">
        <f t="shared" si="301"/>
        <v>28</v>
      </c>
      <c r="G2611">
        <f t="shared" si="302"/>
        <v>12</v>
      </c>
      <c r="H2611" s="4" t="str">
        <f t="shared" si="303"/>
        <v>product 2</v>
      </c>
      <c r="I2611" s="5">
        <v>9</v>
      </c>
      <c r="J2611" s="5">
        <v>152.91</v>
      </c>
    </row>
    <row r="2612" spans="1:10" ht="13.2" x14ac:dyDescent="0.25">
      <c r="A2612" s="3">
        <v>45654</v>
      </c>
      <c r="B2612" s="4" t="s">
        <v>9</v>
      </c>
      <c r="C2612" s="3" t="str">
        <f t="shared" si="299"/>
        <v>cogs</v>
      </c>
      <c r="D2612" s="49">
        <v>8.49</v>
      </c>
      <c r="E2612">
        <f t="shared" si="300"/>
        <v>2024</v>
      </c>
      <c r="F2612">
        <f t="shared" si="301"/>
        <v>28</v>
      </c>
      <c r="G2612">
        <f t="shared" si="302"/>
        <v>12</v>
      </c>
      <c r="H2612" s="4" t="str">
        <f t="shared" si="303"/>
        <v>product 3</v>
      </c>
      <c r="I2612" s="5">
        <v>176</v>
      </c>
      <c r="J2612" s="5">
        <v>1494.24</v>
      </c>
    </row>
    <row r="2613" spans="1:10" ht="13.2" x14ac:dyDescent="0.25">
      <c r="A2613" s="3">
        <v>45654</v>
      </c>
      <c r="B2613" s="4" t="s">
        <v>10</v>
      </c>
      <c r="C2613" s="3" t="str">
        <f t="shared" si="299"/>
        <v>marketing</v>
      </c>
      <c r="D2613" s="50" t="s">
        <v>6</v>
      </c>
      <c r="E2613">
        <f t="shared" si="300"/>
        <v>2024</v>
      </c>
      <c r="F2613">
        <f t="shared" si="301"/>
        <v>28</v>
      </c>
      <c r="G2613">
        <f t="shared" si="302"/>
        <v>12</v>
      </c>
      <c r="H2613" s="4" t="str">
        <f t="shared" si="303"/>
        <v>N/A</v>
      </c>
      <c r="I2613" s="4" t="s">
        <v>6</v>
      </c>
      <c r="J2613" s="5">
        <v>100.06</v>
      </c>
    </row>
    <row r="2614" spans="1:10" ht="13.2" x14ac:dyDescent="0.25">
      <c r="A2614" s="3">
        <v>45654</v>
      </c>
      <c r="B2614" s="4" t="s">
        <v>11</v>
      </c>
      <c r="C2614" s="3" t="str">
        <f t="shared" si="299"/>
        <v>net sales</v>
      </c>
      <c r="D2614" s="49">
        <v>9.99</v>
      </c>
      <c r="E2614">
        <f t="shared" si="300"/>
        <v>2024</v>
      </c>
      <c r="F2614">
        <f t="shared" si="301"/>
        <v>28</v>
      </c>
      <c r="G2614">
        <f t="shared" si="302"/>
        <v>12</v>
      </c>
      <c r="H2614" s="4" t="str">
        <f t="shared" si="303"/>
        <v>product 1</v>
      </c>
      <c r="I2614" s="5">
        <v>55</v>
      </c>
      <c r="J2614" s="5">
        <v>549.45000000000005</v>
      </c>
    </row>
    <row r="2615" spans="1:10" ht="13.2" x14ac:dyDescent="0.25">
      <c r="A2615" s="3">
        <v>45654</v>
      </c>
      <c r="B2615" s="4" t="s">
        <v>12</v>
      </c>
      <c r="C2615" s="3" t="str">
        <f t="shared" si="299"/>
        <v>net sales</v>
      </c>
      <c r="D2615" s="49">
        <v>24.99</v>
      </c>
      <c r="E2615">
        <f t="shared" si="300"/>
        <v>2024</v>
      </c>
      <c r="F2615">
        <f t="shared" si="301"/>
        <v>28</v>
      </c>
      <c r="G2615">
        <f t="shared" si="302"/>
        <v>12</v>
      </c>
      <c r="H2615" s="4" t="str">
        <f t="shared" si="303"/>
        <v>product 2</v>
      </c>
      <c r="I2615" s="5">
        <v>9</v>
      </c>
      <c r="J2615" s="5">
        <v>224.91</v>
      </c>
    </row>
    <row r="2616" spans="1:10" ht="13.2" x14ac:dyDescent="0.25">
      <c r="A2616" s="3">
        <v>45654</v>
      </c>
      <c r="B2616" s="4" t="s">
        <v>13</v>
      </c>
      <c r="C2616" s="3" t="str">
        <f t="shared" si="299"/>
        <v>net sales</v>
      </c>
      <c r="D2616" s="49">
        <v>12.49</v>
      </c>
      <c r="E2616">
        <f t="shared" si="300"/>
        <v>2024</v>
      </c>
      <c r="F2616">
        <f t="shared" si="301"/>
        <v>28</v>
      </c>
      <c r="G2616">
        <f t="shared" si="302"/>
        <v>12</v>
      </c>
      <c r="H2616" s="4" t="str">
        <f t="shared" si="303"/>
        <v>product 3</v>
      </c>
      <c r="I2616" s="5">
        <v>176</v>
      </c>
      <c r="J2616" s="5">
        <v>2198.2400000000002</v>
      </c>
    </row>
    <row r="2617" spans="1:10" ht="13.2" x14ac:dyDescent="0.25">
      <c r="A2617" s="3">
        <v>45655</v>
      </c>
      <c r="B2617" s="4" t="s">
        <v>7</v>
      </c>
      <c r="C2617" s="3" t="str">
        <f t="shared" si="299"/>
        <v>cogs</v>
      </c>
      <c r="D2617" s="49">
        <v>5.99</v>
      </c>
      <c r="E2617">
        <f t="shared" si="300"/>
        <v>2024</v>
      </c>
      <c r="F2617">
        <f t="shared" si="301"/>
        <v>29</v>
      </c>
      <c r="G2617">
        <f t="shared" si="302"/>
        <v>12</v>
      </c>
      <c r="H2617" s="4" t="str">
        <f t="shared" si="303"/>
        <v>product 1</v>
      </c>
      <c r="I2617" s="5">
        <v>10</v>
      </c>
      <c r="J2617" s="5">
        <v>59.900000000000006</v>
      </c>
    </row>
    <row r="2618" spans="1:10" ht="13.2" x14ac:dyDescent="0.25">
      <c r="A2618" s="3">
        <v>45655</v>
      </c>
      <c r="B2618" s="4" t="s">
        <v>8</v>
      </c>
      <c r="C2618" s="3" t="str">
        <f t="shared" si="299"/>
        <v>cogs</v>
      </c>
      <c r="D2618" s="49">
        <v>16.989999999999998</v>
      </c>
      <c r="E2618">
        <f t="shared" si="300"/>
        <v>2024</v>
      </c>
      <c r="F2618">
        <f t="shared" si="301"/>
        <v>29</v>
      </c>
      <c r="G2618">
        <f t="shared" si="302"/>
        <v>12</v>
      </c>
      <c r="H2618" s="4" t="str">
        <f t="shared" si="303"/>
        <v>product 2</v>
      </c>
      <c r="I2618" s="5">
        <v>4</v>
      </c>
      <c r="J2618" s="5">
        <v>67.959999999999994</v>
      </c>
    </row>
    <row r="2619" spans="1:10" ht="13.2" x14ac:dyDescent="0.25">
      <c r="A2619" s="3">
        <v>45655</v>
      </c>
      <c r="B2619" s="4" t="s">
        <v>9</v>
      </c>
      <c r="C2619" s="3" t="str">
        <f t="shared" si="299"/>
        <v>cogs</v>
      </c>
      <c r="D2619" s="49">
        <v>8.49</v>
      </c>
      <c r="E2619">
        <f t="shared" si="300"/>
        <v>2024</v>
      </c>
      <c r="F2619">
        <f t="shared" si="301"/>
        <v>29</v>
      </c>
      <c r="G2619">
        <f t="shared" si="302"/>
        <v>12</v>
      </c>
      <c r="H2619" s="4" t="str">
        <f t="shared" si="303"/>
        <v>product 3</v>
      </c>
      <c r="I2619" s="5">
        <v>151</v>
      </c>
      <c r="J2619" s="5">
        <v>1281.99</v>
      </c>
    </row>
    <row r="2620" spans="1:10" ht="13.2" x14ac:dyDescent="0.25">
      <c r="A2620" s="3">
        <v>45655</v>
      </c>
      <c r="B2620" s="4" t="s">
        <v>10</v>
      </c>
      <c r="C2620" s="3" t="str">
        <f t="shared" si="299"/>
        <v>marketing</v>
      </c>
      <c r="D2620" s="50" t="s">
        <v>6</v>
      </c>
      <c r="E2620">
        <f t="shared" si="300"/>
        <v>2024</v>
      </c>
      <c r="F2620">
        <f t="shared" si="301"/>
        <v>29</v>
      </c>
      <c r="G2620">
        <f t="shared" si="302"/>
        <v>12</v>
      </c>
      <c r="H2620" s="4" t="str">
        <f t="shared" si="303"/>
        <v>N/A</v>
      </c>
      <c r="I2620" s="4" t="s">
        <v>6</v>
      </c>
      <c r="J2620" s="5">
        <v>99.94</v>
      </c>
    </row>
    <row r="2621" spans="1:10" ht="13.2" x14ac:dyDescent="0.25">
      <c r="A2621" s="3">
        <v>45655</v>
      </c>
      <c r="B2621" s="4" t="s">
        <v>11</v>
      </c>
      <c r="C2621" s="3" t="str">
        <f t="shared" si="299"/>
        <v>net sales</v>
      </c>
      <c r="D2621" s="49">
        <v>9.99</v>
      </c>
      <c r="E2621">
        <f t="shared" si="300"/>
        <v>2024</v>
      </c>
      <c r="F2621">
        <f t="shared" si="301"/>
        <v>29</v>
      </c>
      <c r="G2621">
        <f t="shared" si="302"/>
        <v>12</v>
      </c>
      <c r="H2621" s="4" t="str">
        <f t="shared" si="303"/>
        <v>product 1</v>
      </c>
      <c r="I2621" s="5">
        <v>10</v>
      </c>
      <c r="J2621" s="5">
        <v>99.9</v>
      </c>
    </row>
    <row r="2622" spans="1:10" ht="13.2" x14ac:dyDescent="0.25">
      <c r="A2622" s="3">
        <v>45655</v>
      </c>
      <c r="B2622" s="4" t="s">
        <v>12</v>
      </c>
      <c r="C2622" s="3" t="str">
        <f t="shared" si="299"/>
        <v>net sales</v>
      </c>
      <c r="D2622" s="49">
        <v>24.99</v>
      </c>
      <c r="E2622">
        <f t="shared" si="300"/>
        <v>2024</v>
      </c>
      <c r="F2622">
        <f t="shared" si="301"/>
        <v>29</v>
      </c>
      <c r="G2622">
        <f t="shared" si="302"/>
        <v>12</v>
      </c>
      <c r="H2622" s="4" t="str">
        <f t="shared" si="303"/>
        <v>product 2</v>
      </c>
      <c r="I2622" s="5">
        <v>4</v>
      </c>
      <c r="J2622" s="5">
        <v>99.96</v>
      </c>
    </row>
    <row r="2623" spans="1:10" ht="13.2" x14ac:dyDescent="0.25">
      <c r="A2623" s="3">
        <v>45655</v>
      </c>
      <c r="B2623" s="4" t="s">
        <v>13</v>
      </c>
      <c r="C2623" s="3" t="str">
        <f t="shared" si="299"/>
        <v>net sales</v>
      </c>
      <c r="D2623" s="49">
        <v>12.49</v>
      </c>
      <c r="E2623">
        <f t="shared" si="300"/>
        <v>2024</v>
      </c>
      <c r="F2623">
        <f t="shared" si="301"/>
        <v>29</v>
      </c>
      <c r="G2623">
        <f t="shared" si="302"/>
        <v>12</v>
      </c>
      <c r="H2623" s="4" t="str">
        <f t="shared" si="303"/>
        <v>product 3</v>
      </c>
      <c r="I2623" s="5">
        <v>151</v>
      </c>
      <c r="J2623" s="5">
        <v>1885.99</v>
      </c>
    </row>
    <row r="2624" spans="1:10" ht="13.2" x14ac:dyDescent="0.25">
      <c r="A2624" s="3">
        <v>45656</v>
      </c>
      <c r="B2624" s="4" t="s">
        <v>7</v>
      </c>
      <c r="C2624" s="3" t="str">
        <f t="shared" si="299"/>
        <v>cogs</v>
      </c>
      <c r="D2624" s="49">
        <v>5.99</v>
      </c>
      <c r="E2624">
        <f t="shared" si="300"/>
        <v>2024</v>
      </c>
      <c r="F2624">
        <f t="shared" si="301"/>
        <v>30</v>
      </c>
      <c r="G2624">
        <f t="shared" si="302"/>
        <v>12</v>
      </c>
      <c r="H2624" s="4" t="str">
        <f t="shared" si="303"/>
        <v>product 1</v>
      </c>
      <c r="I2624" s="5">
        <v>93</v>
      </c>
      <c r="J2624" s="5">
        <v>557.07000000000005</v>
      </c>
    </row>
    <row r="2625" spans="1:10" ht="13.2" x14ac:dyDescent="0.25">
      <c r="A2625" s="3">
        <v>45656</v>
      </c>
      <c r="B2625" s="4" t="s">
        <v>8</v>
      </c>
      <c r="C2625" s="3" t="str">
        <f t="shared" si="299"/>
        <v>cogs</v>
      </c>
      <c r="D2625" s="49">
        <v>16.989999999999998</v>
      </c>
      <c r="E2625">
        <f t="shared" si="300"/>
        <v>2024</v>
      </c>
      <c r="F2625">
        <f t="shared" si="301"/>
        <v>30</v>
      </c>
      <c r="G2625">
        <f t="shared" si="302"/>
        <v>12</v>
      </c>
      <c r="H2625" s="4" t="str">
        <f t="shared" si="303"/>
        <v>product 2</v>
      </c>
      <c r="I2625" s="5">
        <v>10</v>
      </c>
      <c r="J2625" s="5">
        <v>169.89999999999998</v>
      </c>
    </row>
    <row r="2626" spans="1:10" ht="13.2" x14ac:dyDescent="0.25">
      <c r="A2626" s="3">
        <v>45656</v>
      </c>
      <c r="B2626" s="4" t="s">
        <v>9</v>
      </c>
      <c r="C2626" s="3" t="str">
        <f t="shared" ref="C2626:C2689" si="304">IFERROR(LEFT(B2626, FIND(":", B2626) -1),B2626)</f>
        <v>cogs</v>
      </c>
      <c r="D2626" s="49">
        <v>8.49</v>
      </c>
      <c r="E2626">
        <f t="shared" ref="E2626:E2689" si="305">YEAR(A2626)</f>
        <v>2024</v>
      </c>
      <c r="F2626">
        <f t="shared" ref="F2626:F2689" si="306">DAY(A2626)</f>
        <v>30</v>
      </c>
      <c r="G2626">
        <f t="shared" ref="G2626:G2689" si="307">MONTH(A2626)</f>
        <v>12</v>
      </c>
      <c r="H2626" s="4" t="str">
        <f t="shared" si="303"/>
        <v>product 3</v>
      </c>
      <c r="I2626" s="5">
        <v>63</v>
      </c>
      <c r="J2626" s="5">
        <v>534.87</v>
      </c>
    </row>
    <row r="2627" spans="1:10" ht="13.2" x14ac:dyDescent="0.25">
      <c r="A2627" s="3">
        <v>45656</v>
      </c>
      <c r="B2627" s="4" t="s">
        <v>10</v>
      </c>
      <c r="C2627" s="3" t="str">
        <f t="shared" si="304"/>
        <v>marketing</v>
      </c>
      <c r="D2627" s="50" t="s">
        <v>6</v>
      </c>
      <c r="E2627">
        <f t="shared" si="305"/>
        <v>2024</v>
      </c>
      <c r="F2627">
        <f t="shared" si="306"/>
        <v>30</v>
      </c>
      <c r="G2627">
        <f t="shared" si="307"/>
        <v>12</v>
      </c>
      <c r="H2627" s="4" t="str">
        <f t="shared" ref="H2627:H2690" si="308">IFERROR(RIGHT(B2627, LEN(B2627) - FIND(":", B2627)),"N/A")</f>
        <v>N/A</v>
      </c>
      <c r="I2627" s="4" t="s">
        <v>6</v>
      </c>
      <c r="J2627" s="5">
        <v>100.09</v>
      </c>
    </row>
    <row r="2628" spans="1:10" ht="13.2" x14ac:dyDescent="0.25">
      <c r="A2628" s="3">
        <v>45656</v>
      </c>
      <c r="B2628" s="4" t="s">
        <v>11</v>
      </c>
      <c r="C2628" s="3" t="str">
        <f t="shared" si="304"/>
        <v>net sales</v>
      </c>
      <c r="D2628" s="49">
        <v>9.99</v>
      </c>
      <c r="E2628">
        <f t="shared" si="305"/>
        <v>2024</v>
      </c>
      <c r="F2628">
        <f t="shared" si="306"/>
        <v>30</v>
      </c>
      <c r="G2628">
        <f t="shared" si="307"/>
        <v>12</v>
      </c>
      <c r="H2628" s="4" t="str">
        <f t="shared" si="308"/>
        <v>product 1</v>
      </c>
      <c r="I2628" s="5">
        <v>93</v>
      </c>
      <c r="J2628" s="5">
        <v>929.07</v>
      </c>
    </row>
    <row r="2629" spans="1:10" ht="13.2" x14ac:dyDescent="0.25">
      <c r="A2629" s="3">
        <v>45656</v>
      </c>
      <c r="B2629" s="4" t="s">
        <v>12</v>
      </c>
      <c r="C2629" s="3" t="str">
        <f t="shared" si="304"/>
        <v>net sales</v>
      </c>
      <c r="D2629" s="49">
        <v>24.99</v>
      </c>
      <c r="E2629">
        <f t="shared" si="305"/>
        <v>2024</v>
      </c>
      <c r="F2629">
        <f t="shared" si="306"/>
        <v>30</v>
      </c>
      <c r="G2629">
        <f t="shared" si="307"/>
        <v>12</v>
      </c>
      <c r="H2629" s="4" t="str">
        <f t="shared" si="308"/>
        <v>product 2</v>
      </c>
      <c r="I2629" s="5">
        <v>10</v>
      </c>
      <c r="J2629" s="5">
        <v>249.89999999999998</v>
      </c>
    </row>
    <row r="2630" spans="1:10" ht="13.2" x14ac:dyDescent="0.25">
      <c r="A2630" s="3">
        <v>45656</v>
      </c>
      <c r="B2630" s="4" t="s">
        <v>13</v>
      </c>
      <c r="C2630" s="3" t="str">
        <f t="shared" si="304"/>
        <v>net sales</v>
      </c>
      <c r="D2630" s="49">
        <v>12.49</v>
      </c>
      <c r="E2630">
        <f t="shared" si="305"/>
        <v>2024</v>
      </c>
      <c r="F2630">
        <f t="shared" si="306"/>
        <v>30</v>
      </c>
      <c r="G2630">
        <f t="shared" si="307"/>
        <v>12</v>
      </c>
      <c r="H2630" s="4" t="str">
        <f t="shared" si="308"/>
        <v>product 3</v>
      </c>
      <c r="I2630" s="5">
        <v>63</v>
      </c>
      <c r="J2630" s="5">
        <v>786.87</v>
      </c>
    </row>
    <row r="2631" spans="1:10" ht="13.2" x14ac:dyDescent="0.25">
      <c r="A2631" s="3">
        <v>45657</v>
      </c>
      <c r="B2631" s="4" t="s">
        <v>7</v>
      </c>
      <c r="C2631" s="3" t="str">
        <f t="shared" si="304"/>
        <v>cogs</v>
      </c>
      <c r="D2631" s="49">
        <v>5.99</v>
      </c>
      <c r="E2631">
        <f t="shared" si="305"/>
        <v>2024</v>
      </c>
      <c r="F2631">
        <f t="shared" si="306"/>
        <v>31</v>
      </c>
      <c r="G2631">
        <f t="shared" si="307"/>
        <v>12</v>
      </c>
      <c r="H2631" s="4" t="str">
        <f t="shared" si="308"/>
        <v>product 1</v>
      </c>
      <c r="I2631" s="5">
        <v>81</v>
      </c>
      <c r="J2631" s="5">
        <v>485.19</v>
      </c>
    </row>
    <row r="2632" spans="1:10" ht="13.2" x14ac:dyDescent="0.25">
      <c r="A2632" s="3">
        <v>45657</v>
      </c>
      <c r="B2632" s="4" t="s">
        <v>8</v>
      </c>
      <c r="C2632" s="3" t="str">
        <f t="shared" si="304"/>
        <v>cogs</v>
      </c>
      <c r="D2632" s="49">
        <v>16.989999999999998</v>
      </c>
      <c r="E2632">
        <f t="shared" si="305"/>
        <v>2024</v>
      </c>
      <c r="F2632">
        <f t="shared" si="306"/>
        <v>31</v>
      </c>
      <c r="G2632">
        <f t="shared" si="307"/>
        <v>12</v>
      </c>
      <c r="H2632" s="4" t="str">
        <f t="shared" si="308"/>
        <v>product 2</v>
      </c>
      <c r="I2632" s="5">
        <v>2</v>
      </c>
      <c r="J2632" s="5">
        <v>33.979999999999997</v>
      </c>
    </row>
    <row r="2633" spans="1:10" ht="13.2" x14ac:dyDescent="0.25">
      <c r="A2633" s="3">
        <v>45657</v>
      </c>
      <c r="B2633" s="4" t="s">
        <v>9</v>
      </c>
      <c r="C2633" s="3" t="str">
        <f t="shared" si="304"/>
        <v>cogs</v>
      </c>
      <c r="D2633" s="49">
        <v>8.49</v>
      </c>
      <c r="E2633">
        <f t="shared" si="305"/>
        <v>2024</v>
      </c>
      <c r="F2633">
        <f t="shared" si="306"/>
        <v>31</v>
      </c>
      <c r="G2633">
        <f t="shared" si="307"/>
        <v>12</v>
      </c>
      <c r="H2633" s="4" t="str">
        <f t="shared" si="308"/>
        <v>product 3</v>
      </c>
      <c r="I2633" s="5">
        <v>16</v>
      </c>
      <c r="J2633" s="5">
        <v>135.84</v>
      </c>
    </row>
    <row r="2634" spans="1:10" ht="13.2" x14ac:dyDescent="0.25">
      <c r="A2634" s="3">
        <v>45657</v>
      </c>
      <c r="B2634" s="4" t="s">
        <v>10</v>
      </c>
      <c r="C2634" s="3" t="str">
        <f t="shared" si="304"/>
        <v>marketing</v>
      </c>
      <c r="D2634" s="50" t="s">
        <v>6</v>
      </c>
      <c r="E2634">
        <f t="shared" si="305"/>
        <v>2024</v>
      </c>
      <c r="F2634">
        <f t="shared" si="306"/>
        <v>31</v>
      </c>
      <c r="G2634">
        <f t="shared" si="307"/>
        <v>12</v>
      </c>
      <c r="H2634" s="4" t="str">
        <f t="shared" si="308"/>
        <v>N/A</v>
      </c>
      <c r="I2634" s="4" t="s">
        <v>6</v>
      </c>
      <c r="J2634" s="5">
        <v>99.91</v>
      </c>
    </row>
    <row r="2635" spans="1:10" ht="13.2" x14ac:dyDescent="0.25">
      <c r="A2635" s="3">
        <v>45657</v>
      </c>
      <c r="B2635" s="4" t="s">
        <v>11</v>
      </c>
      <c r="C2635" s="3" t="str">
        <f t="shared" si="304"/>
        <v>net sales</v>
      </c>
      <c r="D2635" s="49">
        <v>9.99</v>
      </c>
      <c r="E2635">
        <f t="shared" si="305"/>
        <v>2024</v>
      </c>
      <c r="F2635">
        <f t="shared" si="306"/>
        <v>31</v>
      </c>
      <c r="G2635">
        <f t="shared" si="307"/>
        <v>12</v>
      </c>
      <c r="H2635" s="4" t="str">
        <f t="shared" si="308"/>
        <v>product 1</v>
      </c>
      <c r="I2635" s="5">
        <v>81</v>
      </c>
      <c r="J2635" s="5">
        <v>809.19</v>
      </c>
    </row>
    <row r="2636" spans="1:10" ht="13.2" x14ac:dyDescent="0.25">
      <c r="A2636" s="3">
        <v>45657</v>
      </c>
      <c r="B2636" s="4" t="s">
        <v>12</v>
      </c>
      <c r="C2636" s="3" t="str">
        <f t="shared" si="304"/>
        <v>net sales</v>
      </c>
      <c r="D2636" s="49">
        <v>24.99</v>
      </c>
      <c r="E2636">
        <f t="shared" si="305"/>
        <v>2024</v>
      </c>
      <c r="F2636">
        <f t="shared" si="306"/>
        <v>31</v>
      </c>
      <c r="G2636">
        <f t="shared" si="307"/>
        <v>12</v>
      </c>
      <c r="H2636" s="4" t="str">
        <f t="shared" si="308"/>
        <v>product 2</v>
      </c>
      <c r="I2636" s="5">
        <v>2</v>
      </c>
      <c r="J2636" s="5">
        <v>49.98</v>
      </c>
    </row>
    <row r="2637" spans="1:10" ht="13.2" x14ac:dyDescent="0.25">
      <c r="A2637" s="3">
        <v>45657</v>
      </c>
      <c r="B2637" s="4" t="s">
        <v>13</v>
      </c>
      <c r="C2637" s="3" t="str">
        <f t="shared" si="304"/>
        <v>net sales</v>
      </c>
      <c r="D2637" s="49">
        <v>12.49</v>
      </c>
      <c r="E2637">
        <f t="shared" si="305"/>
        <v>2024</v>
      </c>
      <c r="F2637">
        <f t="shared" si="306"/>
        <v>31</v>
      </c>
      <c r="G2637">
        <f t="shared" si="307"/>
        <v>12</v>
      </c>
      <c r="H2637" s="4" t="str">
        <f t="shared" si="308"/>
        <v>product 3</v>
      </c>
      <c r="I2637" s="5">
        <v>16</v>
      </c>
      <c r="J2637" s="5">
        <v>199.84</v>
      </c>
    </row>
    <row r="2638" spans="1:10" ht="13.2" x14ac:dyDescent="0.25">
      <c r="A2638" s="3">
        <v>45658</v>
      </c>
      <c r="B2638" s="4" t="s">
        <v>5</v>
      </c>
      <c r="C2638" s="3" t="str">
        <f t="shared" si="304"/>
        <v>amortization</v>
      </c>
      <c r="D2638" s="50" t="s">
        <v>6</v>
      </c>
      <c r="E2638">
        <f t="shared" si="305"/>
        <v>2025</v>
      </c>
      <c r="F2638">
        <f t="shared" si="306"/>
        <v>1</v>
      </c>
      <c r="G2638">
        <f t="shared" si="307"/>
        <v>1</v>
      </c>
      <c r="H2638" s="4" t="str">
        <f t="shared" si="308"/>
        <v>N/A</v>
      </c>
      <c r="I2638" s="4" t="s">
        <v>6</v>
      </c>
      <c r="J2638" s="5">
        <v>50</v>
      </c>
    </row>
    <row r="2639" spans="1:10" ht="13.2" x14ac:dyDescent="0.25">
      <c r="A2639" s="3">
        <v>45658</v>
      </c>
      <c r="B2639" s="4" t="s">
        <v>7</v>
      </c>
      <c r="C2639" s="3" t="str">
        <f t="shared" si="304"/>
        <v>cogs</v>
      </c>
      <c r="D2639" s="49">
        <v>5.49</v>
      </c>
      <c r="E2639">
        <f t="shared" si="305"/>
        <v>2025</v>
      </c>
      <c r="F2639">
        <f t="shared" si="306"/>
        <v>1</v>
      </c>
      <c r="G2639">
        <f t="shared" si="307"/>
        <v>1</v>
      </c>
      <c r="H2639" s="4" t="str">
        <f t="shared" si="308"/>
        <v>product 1</v>
      </c>
      <c r="I2639" s="5">
        <v>58</v>
      </c>
      <c r="J2639" s="5">
        <v>318.42</v>
      </c>
    </row>
    <row r="2640" spans="1:10" ht="13.2" x14ac:dyDescent="0.25">
      <c r="A2640" s="3">
        <v>45658</v>
      </c>
      <c r="B2640" s="4" t="s">
        <v>8</v>
      </c>
      <c r="C2640" s="3" t="str">
        <f t="shared" si="304"/>
        <v>cogs</v>
      </c>
      <c r="D2640" s="49">
        <v>19.989999999999998</v>
      </c>
      <c r="E2640">
        <f t="shared" si="305"/>
        <v>2025</v>
      </c>
      <c r="F2640">
        <f t="shared" si="306"/>
        <v>1</v>
      </c>
      <c r="G2640">
        <f t="shared" si="307"/>
        <v>1</v>
      </c>
      <c r="H2640" s="4" t="str">
        <f t="shared" si="308"/>
        <v>product 2</v>
      </c>
      <c r="I2640" s="5">
        <v>7</v>
      </c>
      <c r="J2640" s="5">
        <v>139.92999999999998</v>
      </c>
    </row>
    <row r="2641" spans="1:10" ht="13.2" x14ac:dyDescent="0.25">
      <c r="A2641" s="3">
        <v>45658</v>
      </c>
      <c r="B2641" s="4" t="s">
        <v>9</v>
      </c>
      <c r="C2641" s="3" t="str">
        <f t="shared" si="304"/>
        <v>cogs</v>
      </c>
      <c r="D2641" s="49">
        <v>8.99</v>
      </c>
      <c r="E2641">
        <f t="shared" si="305"/>
        <v>2025</v>
      </c>
      <c r="F2641">
        <f t="shared" si="306"/>
        <v>1</v>
      </c>
      <c r="G2641">
        <f t="shared" si="307"/>
        <v>1</v>
      </c>
      <c r="H2641" s="4" t="str">
        <f t="shared" si="308"/>
        <v>product 3</v>
      </c>
      <c r="I2641" s="5">
        <v>90</v>
      </c>
      <c r="J2641" s="5">
        <v>809.1</v>
      </c>
    </row>
    <row r="2642" spans="1:10" ht="13.2" x14ac:dyDescent="0.25">
      <c r="A2642" s="3">
        <v>45658</v>
      </c>
      <c r="B2642" s="4" t="s">
        <v>10</v>
      </c>
      <c r="C2642" s="3" t="str">
        <f t="shared" si="304"/>
        <v>marketing</v>
      </c>
      <c r="D2642" s="50" t="s">
        <v>6</v>
      </c>
      <c r="E2642">
        <f t="shared" si="305"/>
        <v>2025</v>
      </c>
      <c r="F2642">
        <f t="shared" si="306"/>
        <v>1</v>
      </c>
      <c r="G2642">
        <f t="shared" si="307"/>
        <v>1</v>
      </c>
      <c r="H2642" s="4" t="str">
        <f t="shared" si="308"/>
        <v>N/A</v>
      </c>
      <c r="I2642" s="4" t="s">
        <v>6</v>
      </c>
      <c r="J2642" s="5">
        <v>118.02</v>
      </c>
    </row>
    <row r="2643" spans="1:10" ht="13.2" x14ac:dyDescent="0.25">
      <c r="A2643" s="3">
        <v>45658</v>
      </c>
      <c r="B2643" s="4" t="s">
        <v>11</v>
      </c>
      <c r="C2643" s="3" t="str">
        <f t="shared" si="304"/>
        <v>net sales</v>
      </c>
      <c r="D2643" s="49">
        <v>9.99</v>
      </c>
      <c r="E2643">
        <f t="shared" si="305"/>
        <v>2025</v>
      </c>
      <c r="F2643">
        <f t="shared" si="306"/>
        <v>1</v>
      </c>
      <c r="G2643">
        <f t="shared" si="307"/>
        <v>1</v>
      </c>
      <c r="H2643" s="4" t="str">
        <f t="shared" si="308"/>
        <v>product 1</v>
      </c>
      <c r="I2643" s="5">
        <v>58</v>
      </c>
      <c r="J2643" s="5">
        <v>579.41999999999996</v>
      </c>
    </row>
    <row r="2644" spans="1:10" ht="13.2" x14ac:dyDescent="0.25">
      <c r="A2644" s="3">
        <v>45658</v>
      </c>
      <c r="B2644" s="4" t="s">
        <v>12</v>
      </c>
      <c r="C2644" s="3" t="str">
        <f t="shared" si="304"/>
        <v>net sales</v>
      </c>
      <c r="D2644" s="49">
        <v>24.99</v>
      </c>
      <c r="E2644">
        <f t="shared" si="305"/>
        <v>2025</v>
      </c>
      <c r="F2644">
        <f t="shared" si="306"/>
        <v>1</v>
      </c>
      <c r="G2644">
        <f t="shared" si="307"/>
        <v>1</v>
      </c>
      <c r="H2644" s="4" t="str">
        <f t="shared" si="308"/>
        <v>product 2</v>
      </c>
      <c r="I2644" s="5">
        <v>7</v>
      </c>
      <c r="J2644" s="5">
        <v>174.92999999999998</v>
      </c>
    </row>
    <row r="2645" spans="1:10" ht="13.2" x14ac:dyDescent="0.25">
      <c r="A2645" s="3">
        <v>45658</v>
      </c>
      <c r="B2645" s="4" t="s">
        <v>13</v>
      </c>
      <c r="C2645" s="3" t="str">
        <f t="shared" si="304"/>
        <v>net sales</v>
      </c>
      <c r="D2645" s="49">
        <v>12.49</v>
      </c>
      <c r="E2645">
        <f t="shared" si="305"/>
        <v>2025</v>
      </c>
      <c r="F2645">
        <f t="shared" si="306"/>
        <v>1</v>
      </c>
      <c r="G2645">
        <f t="shared" si="307"/>
        <v>1</v>
      </c>
      <c r="H2645" s="4" t="str">
        <f t="shared" si="308"/>
        <v>product 3</v>
      </c>
      <c r="I2645" s="5">
        <v>90</v>
      </c>
      <c r="J2645" s="5">
        <v>1124.0999999999999</v>
      </c>
    </row>
    <row r="2646" spans="1:10" ht="13.2" x14ac:dyDescent="0.25">
      <c r="A2646" s="3">
        <v>45658</v>
      </c>
      <c r="B2646" s="4" t="s">
        <v>14</v>
      </c>
      <c r="C2646" s="3" t="str">
        <f t="shared" si="304"/>
        <v>overhead</v>
      </c>
      <c r="D2646" s="50" t="s">
        <v>6</v>
      </c>
      <c r="E2646">
        <f t="shared" si="305"/>
        <v>2025</v>
      </c>
      <c r="F2646">
        <f t="shared" si="306"/>
        <v>1</v>
      </c>
      <c r="G2646">
        <f t="shared" si="307"/>
        <v>1</v>
      </c>
      <c r="H2646" s="4" t="str">
        <f t="shared" si="308"/>
        <v>N/A</v>
      </c>
      <c r="I2646" s="4" t="s">
        <v>6</v>
      </c>
      <c r="J2646" s="5">
        <v>2000</v>
      </c>
    </row>
    <row r="2647" spans="1:10" ht="13.2" x14ac:dyDescent="0.25">
      <c r="A2647" s="3">
        <v>45659</v>
      </c>
      <c r="B2647" s="4" t="s">
        <v>7</v>
      </c>
      <c r="C2647" s="3" t="str">
        <f t="shared" si="304"/>
        <v>cogs</v>
      </c>
      <c r="D2647" s="49">
        <v>5.49</v>
      </c>
      <c r="E2647">
        <f t="shared" si="305"/>
        <v>2025</v>
      </c>
      <c r="F2647">
        <f t="shared" si="306"/>
        <v>2</v>
      </c>
      <c r="G2647">
        <f t="shared" si="307"/>
        <v>1</v>
      </c>
      <c r="H2647" s="4" t="str">
        <f t="shared" si="308"/>
        <v>product 1</v>
      </c>
      <c r="I2647" s="5">
        <v>60</v>
      </c>
      <c r="J2647" s="5">
        <v>329.40000000000003</v>
      </c>
    </row>
    <row r="2648" spans="1:10" ht="13.2" x14ac:dyDescent="0.25">
      <c r="A2648" s="3">
        <v>45659</v>
      </c>
      <c r="B2648" s="4" t="s">
        <v>8</v>
      </c>
      <c r="C2648" s="3" t="str">
        <f t="shared" si="304"/>
        <v>cogs</v>
      </c>
      <c r="D2648" s="49">
        <v>19.989999999999998</v>
      </c>
      <c r="E2648">
        <f t="shared" si="305"/>
        <v>2025</v>
      </c>
      <c r="F2648">
        <f t="shared" si="306"/>
        <v>2</v>
      </c>
      <c r="G2648">
        <f t="shared" si="307"/>
        <v>1</v>
      </c>
      <c r="H2648" s="4" t="str">
        <f t="shared" si="308"/>
        <v>product 2</v>
      </c>
      <c r="I2648" s="5">
        <v>3</v>
      </c>
      <c r="J2648" s="5">
        <v>59.97</v>
      </c>
    </row>
    <row r="2649" spans="1:10" ht="13.2" x14ac:dyDescent="0.25">
      <c r="A2649" s="3">
        <v>45659</v>
      </c>
      <c r="B2649" s="4" t="s">
        <v>9</v>
      </c>
      <c r="C2649" s="3" t="str">
        <f t="shared" si="304"/>
        <v>cogs</v>
      </c>
      <c r="D2649" s="49">
        <v>8.99</v>
      </c>
      <c r="E2649">
        <f t="shared" si="305"/>
        <v>2025</v>
      </c>
      <c r="F2649">
        <f t="shared" si="306"/>
        <v>2</v>
      </c>
      <c r="G2649">
        <f t="shared" si="307"/>
        <v>1</v>
      </c>
      <c r="H2649" s="4" t="str">
        <f t="shared" si="308"/>
        <v>product 3</v>
      </c>
      <c r="I2649" s="5">
        <v>171</v>
      </c>
      <c r="J2649" s="5">
        <v>1537.29</v>
      </c>
    </row>
    <row r="2650" spans="1:10" ht="13.2" x14ac:dyDescent="0.25">
      <c r="A2650" s="3">
        <v>45659</v>
      </c>
      <c r="B2650" s="4" t="s">
        <v>10</v>
      </c>
      <c r="C2650" s="3" t="str">
        <f t="shared" si="304"/>
        <v>marketing</v>
      </c>
      <c r="D2650" s="50" t="s">
        <v>6</v>
      </c>
      <c r="E2650">
        <f t="shared" si="305"/>
        <v>2025</v>
      </c>
      <c r="F2650">
        <f t="shared" si="306"/>
        <v>2</v>
      </c>
      <c r="G2650">
        <f t="shared" si="307"/>
        <v>1</v>
      </c>
      <c r="H2650" s="4" t="str">
        <f t="shared" si="308"/>
        <v>N/A</v>
      </c>
      <c r="I2650" s="4" t="s">
        <v>6</v>
      </c>
      <c r="J2650" s="5">
        <v>119.10000000000001</v>
      </c>
    </row>
    <row r="2651" spans="1:10" ht="13.2" x14ac:dyDescent="0.25">
      <c r="A2651" s="3">
        <v>45659</v>
      </c>
      <c r="B2651" s="4" t="s">
        <v>11</v>
      </c>
      <c r="C2651" s="3" t="str">
        <f t="shared" si="304"/>
        <v>net sales</v>
      </c>
      <c r="D2651" s="49">
        <v>9.99</v>
      </c>
      <c r="E2651">
        <f t="shared" si="305"/>
        <v>2025</v>
      </c>
      <c r="F2651">
        <f t="shared" si="306"/>
        <v>2</v>
      </c>
      <c r="G2651">
        <f t="shared" si="307"/>
        <v>1</v>
      </c>
      <c r="H2651" s="4" t="str">
        <f t="shared" si="308"/>
        <v>product 1</v>
      </c>
      <c r="I2651" s="5">
        <v>60</v>
      </c>
      <c r="J2651" s="5">
        <v>599.4</v>
      </c>
    </row>
    <row r="2652" spans="1:10" ht="13.2" x14ac:dyDescent="0.25">
      <c r="A2652" s="3">
        <v>45659</v>
      </c>
      <c r="B2652" s="4" t="s">
        <v>12</v>
      </c>
      <c r="C2652" s="3" t="str">
        <f t="shared" si="304"/>
        <v>net sales</v>
      </c>
      <c r="D2652" s="49">
        <v>24.99</v>
      </c>
      <c r="E2652">
        <f t="shared" si="305"/>
        <v>2025</v>
      </c>
      <c r="F2652">
        <f t="shared" si="306"/>
        <v>2</v>
      </c>
      <c r="G2652">
        <f t="shared" si="307"/>
        <v>1</v>
      </c>
      <c r="H2652" s="4" t="str">
        <f t="shared" si="308"/>
        <v>product 2</v>
      </c>
      <c r="I2652" s="5">
        <v>3</v>
      </c>
      <c r="J2652" s="5">
        <v>74.97</v>
      </c>
    </row>
    <row r="2653" spans="1:10" ht="13.2" x14ac:dyDescent="0.25">
      <c r="A2653" s="3">
        <v>45659</v>
      </c>
      <c r="B2653" s="4" t="s">
        <v>13</v>
      </c>
      <c r="C2653" s="3" t="str">
        <f t="shared" si="304"/>
        <v>net sales</v>
      </c>
      <c r="D2653" s="49">
        <v>12.49</v>
      </c>
      <c r="E2653">
        <f t="shared" si="305"/>
        <v>2025</v>
      </c>
      <c r="F2653">
        <f t="shared" si="306"/>
        <v>2</v>
      </c>
      <c r="G2653">
        <f t="shared" si="307"/>
        <v>1</v>
      </c>
      <c r="H2653" s="4" t="str">
        <f t="shared" si="308"/>
        <v>product 3</v>
      </c>
      <c r="I2653" s="5">
        <v>171</v>
      </c>
      <c r="J2653" s="5">
        <v>2135.79</v>
      </c>
    </row>
    <row r="2654" spans="1:10" ht="13.2" x14ac:dyDescent="0.25">
      <c r="A2654" s="3">
        <v>45660</v>
      </c>
      <c r="B2654" s="4" t="s">
        <v>7</v>
      </c>
      <c r="C2654" s="3" t="str">
        <f t="shared" si="304"/>
        <v>cogs</v>
      </c>
      <c r="D2654" s="49">
        <v>5.49</v>
      </c>
      <c r="E2654">
        <f t="shared" si="305"/>
        <v>2025</v>
      </c>
      <c r="F2654">
        <f t="shared" si="306"/>
        <v>3</v>
      </c>
      <c r="G2654">
        <f t="shared" si="307"/>
        <v>1</v>
      </c>
      <c r="H2654" s="4" t="str">
        <f t="shared" si="308"/>
        <v>product 1</v>
      </c>
      <c r="I2654" s="5">
        <v>26</v>
      </c>
      <c r="J2654" s="5">
        <v>142.74</v>
      </c>
    </row>
    <row r="2655" spans="1:10" ht="13.2" x14ac:dyDescent="0.25">
      <c r="A2655" s="3">
        <v>45660</v>
      </c>
      <c r="B2655" s="4" t="s">
        <v>8</v>
      </c>
      <c r="C2655" s="3" t="str">
        <f t="shared" si="304"/>
        <v>cogs</v>
      </c>
      <c r="D2655" s="49">
        <v>19.989999999999998</v>
      </c>
      <c r="E2655">
        <f t="shared" si="305"/>
        <v>2025</v>
      </c>
      <c r="F2655">
        <f t="shared" si="306"/>
        <v>3</v>
      </c>
      <c r="G2655">
        <f t="shared" si="307"/>
        <v>1</v>
      </c>
      <c r="H2655" s="4" t="str">
        <f t="shared" si="308"/>
        <v>product 2</v>
      </c>
      <c r="I2655" s="5">
        <v>4</v>
      </c>
      <c r="J2655" s="5">
        <v>79.959999999999994</v>
      </c>
    </row>
    <row r="2656" spans="1:10" ht="13.2" x14ac:dyDescent="0.25">
      <c r="A2656" s="3">
        <v>45660</v>
      </c>
      <c r="B2656" s="4" t="s">
        <v>9</v>
      </c>
      <c r="C2656" s="3" t="str">
        <f t="shared" si="304"/>
        <v>cogs</v>
      </c>
      <c r="D2656" s="49">
        <v>8.99</v>
      </c>
      <c r="E2656">
        <f t="shared" si="305"/>
        <v>2025</v>
      </c>
      <c r="F2656">
        <f t="shared" si="306"/>
        <v>3</v>
      </c>
      <c r="G2656">
        <f t="shared" si="307"/>
        <v>1</v>
      </c>
      <c r="H2656" s="4" t="str">
        <f t="shared" si="308"/>
        <v>product 3</v>
      </c>
      <c r="I2656" s="5">
        <v>164</v>
      </c>
      <c r="J2656" s="5">
        <v>1474.3600000000001</v>
      </c>
    </row>
    <row r="2657" spans="1:10" ht="13.2" x14ac:dyDescent="0.25">
      <c r="A2657" s="3">
        <v>45660</v>
      </c>
      <c r="B2657" s="4" t="s">
        <v>10</v>
      </c>
      <c r="C2657" s="3" t="str">
        <f t="shared" si="304"/>
        <v>marketing</v>
      </c>
      <c r="D2657" s="50" t="s">
        <v>6</v>
      </c>
      <c r="E2657">
        <f t="shared" si="305"/>
        <v>2025</v>
      </c>
      <c r="F2657">
        <f t="shared" si="306"/>
        <v>3</v>
      </c>
      <c r="G2657">
        <f t="shared" si="307"/>
        <v>1</v>
      </c>
      <c r="H2657" s="4" t="str">
        <f t="shared" si="308"/>
        <v>N/A</v>
      </c>
      <c r="I2657" s="4" t="s">
        <v>6</v>
      </c>
      <c r="J2657" s="5">
        <v>118.93</v>
      </c>
    </row>
    <row r="2658" spans="1:10" ht="13.2" x14ac:dyDescent="0.25">
      <c r="A2658" s="3">
        <v>45660</v>
      </c>
      <c r="B2658" s="4" t="s">
        <v>11</v>
      </c>
      <c r="C2658" s="3" t="str">
        <f t="shared" si="304"/>
        <v>net sales</v>
      </c>
      <c r="D2658" s="49">
        <v>9.99</v>
      </c>
      <c r="E2658">
        <f t="shared" si="305"/>
        <v>2025</v>
      </c>
      <c r="F2658">
        <f t="shared" si="306"/>
        <v>3</v>
      </c>
      <c r="G2658">
        <f t="shared" si="307"/>
        <v>1</v>
      </c>
      <c r="H2658" s="4" t="str">
        <f t="shared" si="308"/>
        <v>product 1</v>
      </c>
      <c r="I2658" s="5">
        <v>26</v>
      </c>
      <c r="J2658" s="5">
        <v>259.74</v>
      </c>
    </row>
    <row r="2659" spans="1:10" ht="13.2" x14ac:dyDescent="0.25">
      <c r="A2659" s="3">
        <v>45660</v>
      </c>
      <c r="B2659" s="4" t="s">
        <v>12</v>
      </c>
      <c r="C2659" s="3" t="str">
        <f t="shared" si="304"/>
        <v>net sales</v>
      </c>
      <c r="D2659" s="49">
        <v>24.99</v>
      </c>
      <c r="E2659">
        <f t="shared" si="305"/>
        <v>2025</v>
      </c>
      <c r="F2659">
        <f t="shared" si="306"/>
        <v>3</v>
      </c>
      <c r="G2659">
        <f t="shared" si="307"/>
        <v>1</v>
      </c>
      <c r="H2659" s="4" t="str">
        <f t="shared" si="308"/>
        <v>product 2</v>
      </c>
      <c r="I2659" s="5">
        <v>4</v>
      </c>
      <c r="J2659" s="5">
        <v>99.96</v>
      </c>
    </row>
    <row r="2660" spans="1:10" ht="13.2" x14ac:dyDescent="0.25">
      <c r="A2660" s="3">
        <v>45660</v>
      </c>
      <c r="B2660" s="4" t="s">
        <v>13</v>
      </c>
      <c r="C2660" s="3" t="str">
        <f t="shared" si="304"/>
        <v>net sales</v>
      </c>
      <c r="D2660" s="49">
        <v>12.49</v>
      </c>
      <c r="E2660">
        <f t="shared" si="305"/>
        <v>2025</v>
      </c>
      <c r="F2660">
        <f t="shared" si="306"/>
        <v>3</v>
      </c>
      <c r="G2660">
        <f t="shared" si="307"/>
        <v>1</v>
      </c>
      <c r="H2660" s="4" t="str">
        <f t="shared" si="308"/>
        <v>product 3</v>
      </c>
      <c r="I2660" s="5">
        <v>164</v>
      </c>
      <c r="J2660" s="5">
        <v>2048.36</v>
      </c>
    </row>
    <row r="2661" spans="1:10" ht="13.2" x14ac:dyDescent="0.25">
      <c r="A2661" s="3">
        <v>45660</v>
      </c>
      <c r="B2661" s="4" t="s">
        <v>15</v>
      </c>
      <c r="C2661" s="3" t="str">
        <f t="shared" si="304"/>
        <v>payroll</v>
      </c>
      <c r="D2661" s="50" t="s">
        <v>6</v>
      </c>
      <c r="E2661">
        <f t="shared" si="305"/>
        <v>2025</v>
      </c>
      <c r="F2661">
        <f t="shared" si="306"/>
        <v>3</v>
      </c>
      <c r="G2661">
        <f t="shared" si="307"/>
        <v>1</v>
      </c>
      <c r="H2661" s="4" t="str">
        <f t="shared" si="308"/>
        <v>N/A</v>
      </c>
      <c r="I2661" s="4" t="s">
        <v>6</v>
      </c>
      <c r="J2661" s="5">
        <v>1200</v>
      </c>
    </row>
    <row r="2662" spans="1:10" ht="13.2" x14ac:dyDescent="0.25">
      <c r="A2662" s="3">
        <v>45661</v>
      </c>
      <c r="B2662" s="4" t="s">
        <v>7</v>
      </c>
      <c r="C2662" s="3" t="str">
        <f t="shared" si="304"/>
        <v>cogs</v>
      </c>
      <c r="D2662" s="49">
        <v>5.49</v>
      </c>
      <c r="E2662">
        <f t="shared" si="305"/>
        <v>2025</v>
      </c>
      <c r="F2662">
        <f t="shared" si="306"/>
        <v>4</v>
      </c>
      <c r="G2662">
        <f t="shared" si="307"/>
        <v>1</v>
      </c>
      <c r="H2662" s="4" t="str">
        <f t="shared" si="308"/>
        <v>product 1</v>
      </c>
      <c r="I2662" s="5">
        <v>4</v>
      </c>
      <c r="J2662" s="5">
        <v>21.96</v>
      </c>
    </row>
    <row r="2663" spans="1:10" ht="13.2" x14ac:dyDescent="0.25">
      <c r="A2663" s="3">
        <v>45661</v>
      </c>
      <c r="B2663" s="4" t="s">
        <v>8</v>
      </c>
      <c r="C2663" s="3" t="str">
        <f t="shared" si="304"/>
        <v>cogs</v>
      </c>
      <c r="D2663" s="49">
        <v>19.989999999999998</v>
      </c>
      <c r="E2663">
        <f t="shared" si="305"/>
        <v>2025</v>
      </c>
      <c r="F2663">
        <f t="shared" si="306"/>
        <v>4</v>
      </c>
      <c r="G2663">
        <f t="shared" si="307"/>
        <v>1</v>
      </c>
      <c r="H2663" s="4" t="str">
        <f t="shared" si="308"/>
        <v>product 2</v>
      </c>
      <c r="I2663" s="5">
        <v>5</v>
      </c>
      <c r="J2663" s="5">
        <v>99.949999999999989</v>
      </c>
    </row>
    <row r="2664" spans="1:10" ht="13.2" x14ac:dyDescent="0.25">
      <c r="A2664" s="3">
        <v>45661</v>
      </c>
      <c r="B2664" s="4" t="s">
        <v>9</v>
      </c>
      <c r="C2664" s="3" t="str">
        <f t="shared" si="304"/>
        <v>cogs</v>
      </c>
      <c r="D2664" s="49">
        <v>8.99</v>
      </c>
      <c r="E2664">
        <f t="shared" si="305"/>
        <v>2025</v>
      </c>
      <c r="F2664">
        <f t="shared" si="306"/>
        <v>4</v>
      </c>
      <c r="G2664">
        <f t="shared" si="307"/>
        <v>1</v>
      </c>
      <c r="H2664" s="4" t="str">
        <f t="shared" si="308"/>
        <v>product 3</v>
      </c>
      <c r="I2664" s="5">
        <v>56</v>
      </c>
      <c r="J2664" s="5">
        <v>503.44</v>
      </c>
    </row>
    <row r="2665" spans="1:10" ht="13.2" x14ac:dyDescent="0.25">
      <c r="A2665" s="3">
        <v>45661</v>
      </c>
      <c r="B2665" s="4" t="s">
        <v>10</v>
      </c>
      <c r="C2665" s="3" t="str">
        <f t="shared" si="304"/>
        <v>marketing</v>
      </c>
      <c r="D2665" s="50" t="s">
        <v>6</v>
      </c>
      <c r="E2665">
        <f t="shared" si="305"/>
        <v>2025</v>
      </c>
      <c r="F2665">
        <f t="shared" si="306"/>
        <v>4</v>
      </c>
      <c r="G2665">
        <f t="shared" si="307"/>
        <v>1</v>
      </c>
      <c r="H2665" s="4" t="str">
        <f t="shared" si="308"/>
        <v>N/A</v>
      </c>
      <c r="I2665" s="4" t="s">
        <v>6</v>
      </c>
      <c r="J2665" s="5">
        <v>109</v>
      </c>
    </row>
    <row r="2666" spans="1:10" ht="13.2" x14ac:dyDescent="0.25">
      <c r="A2666" s="3">
        <v>45661</v>
      </c>
      <c r="B2666" s="4" t="s">
        <v>11</v>
      </c>
      <c r="C2666" s="3" t="str">
        <f t="shared" si="304"/>
        <v>net sales</v>
      </c>
      <c r="D2666" s="49">
        <v>9.99</v>
      </c>
      <c r="E2666">
        <f t="shared" si="305"/>
        <v>2025</v>
      </c>
      <c r="F2666">
        <f t="shared" si="306"/>
        <v>4</v>
      </c>
      <c r="G2666">
        <f t="shared" si="307"/>
        <v>1</v>
      </c>
      <c r="H2666" s="4" t="str">
        <f t="shared" si="308"/>
        <v>product 1</v>
      </c>
      <c r="I2666" s="5">
        <v>4</v>
      </c>
      <c r="J2666" s="5">
        <v>39.96</v>
      </c>
    </row>
    <row r="2667" spans="1:10" ht="13.2" x14ac:dyDescent="0.25">
      <c r="A2667" s="3">
        <v>45661</v>
      </c>
      <c r="B2667" s="4" t="s">
        <v>12</v>
      </c>
      <c r="C2667" s="3" t="str">
        <f t="shared" si="304"/>
        <v>net sales</v>
      </c>
      <c r="D2667" s="49">
        <v>24.99</v>
      </c>
      <c r="E2667">
        <f t="shared" si="305"/>
        <v>2025</v>
      </c>
      <c r="F2667">
        <f t="shared" si="306"/>
        <v>4</v>
      </c>
      <c r="G2667">
        <f t="shared" si="307"/>
        <v>1</v>
      </c>
      <c r="H2667" s="4" t="str">
        <f t="shared" si="308"/>
        <v>product 2</v>
      </c>
      <c r="I2667" s="5">
        <v>5</v>
      </c>
      <c r="J2667" s="5">
        <v>124.94999999999999</v>
      </c>
    </row>
    <row r="2668" spans="1:10" ht="13.2" x14ac:dyDescent="0.25">
      <c r="A2668" s="3">
        <v>45661</v>
      </c>
      <c r="B2668" s="4" t="s">
        <v>13</v>
      </c>
      <c r="C2668" s="3" t="str">
        <f t="shared" si="304"/>
        <v>net sales</v>
      </c>
      <c r="D2668" s="49">
        <v>12.49</v>
      </c>
      <c r="E2668">
        <f t="shared" si="305"/>
        <v>2025</v>
      </c>
      <c r="F2668">
        <f t="shared" si="306"/>
        <v>4</v>
      </c>
      <c r="G2668">
        <f t="shared" si="307"/>
        <v>1</v>
      </c>
      <c r="H2668" s="4" t="str">
        <f t="shared" si="308"/>
        <v>product 3</v>
      </c>
      <c r="I2668" s="5">
        <v>56</v>
      </c>
      <c r="J2668" s="5">
        <v>699.44</v>
      </c>
    </row>
    <row r="2669" spans="1:10" ht="13.2" x14ac:dyDescent="0.25">
      <c r="A2669" s="3">
        <v>45662</v>
      </c>
      <c r="B2669" s="4" t="s">
        <v>7</v>
      </c>
      <c r="C2669" s="3" t="str">
        <f t="shared" si="304"/>
        <v>cogs</v>
      </c>
      <c r="D2669" s="49">
        <v>5.49</v>
      </c>
      <c r="E2669">
        <f t="shared" si="305"/>
        <v>2025</v>
      </c>
      <c r="F2669">
        <f t="shared" si="306"/>
        <v>5</v>
      </c>
      <c r="G2669">
        <f t="shared" si="307"/>
        <v>1</v>
      </c>
      <c r="H2669" s="4" t="str">
        <f t="shared" si="308"/>
        <v>product 1</v>
      </c>
      <c r="I2669" s="5">
        <v>95</v>
      </c>
      <c r="J2669" s="5">
        <v>521.55000000000007</v>
      </c>
    </row>
    <row r="2670" spans="1:10" ht="13.2" x14ac:dyDescent="0.25">
      <c r="A2670" s="3">
        <v>45662</v>
      </c>
      <c r="B2670" s="4" t="s">
        <v>8</v>
      </c>
      <c r="C2670" s="3" t="str">
        <f t="shared" si="304"/>
        <v>cogs</v>
      </c>
      <c r="D2670" s="49">
        <v>19.989999999999998</v>
      </c>
      <c r="E2670">
        <f t="shared" si="305"/>
        <v>2025</v>
      </c>
      <c r="F2670">
        <f t="shared" si="306"/>
        <v>5</v>
      </c>
      <c r="G2670">
        <f t="shared" si="307"/>
        <v>1</v>
      </c>
      <c r="H2670" s="4" t="str">
        <f t="shared" si="308"/>
        <v>product 2</v>
      </c>
      <c r="I2670" s="5">
        <v>5</v>
      </c>
      <c r="J2670" s="5">
        <v>99.949999999999989</v>
      </c>
    </row>
    <row r="2671" spans="1:10" ht="13.2" x14ac:dyDescent="0.25">
      <c r="A2671" s="3">
        <v>45662</v>
      </c>
      <c r="B2671" s="4" t="s">
        <v>9</v>
      </c>
      <c r="C2671" s="3" t="str">
        <f t="shared" si="304"/>
        <v>cogs</v>
      </c>
      <c r="D2671" s="49">
        <v>8.99</v>
      </c>
      <c r="E2671">
        <f t="shared" si="305"/>
        <v>2025</v>
      </c>
      <c r="F2671">
        <f t="shared" si="306"/>
        <v>5</v>
      </c>
      <c r="G2671">
        <f t="shared" si="307"/>
        <v>1</v>
      </c>
      <c r="H2671" s="4" t="str">
        <f t="shared" si="308"/>
        <v>product 3</v>
      </c>
      <c r="I2671" s="5">
        <v>164</v>
      </c>
      <c r="J2671" s="5">
        <v>1474.3600000000001</v>
      </c>
    </row>
    <row r="2672" spans="1:10" ht="13.2" x14ac:dyDescent="0.25">
      <c r="A2672" s="3">
        <v>45662</v>
      </c>
      <c r="B2672" s="4" t="s">
        <v>10</v>
      </c>
      <c r="C2672" s="3" t="str">
        <f t="shared" si="304"/>
        <v>marketing</v>
      </c>
      <c r="D2672" s="50" t="s">
        <v>6</v>
      </c>
      <c r="E2672">
        <f t="shared" si="305"/>
        <v>2025</v>
      </c>
      <c r="F2672">
        <f t="shared" si="306"/>
        <v>5</v>
      </c>
      <c r="G2672">
        <f t="shared" si="307"/>
        <v>1</v>
      </c>
      <c r="H2672" s="4" t="str">
        <f t="shared" si="308"/>
        <v>N/A</v>
      </c>
      <c r="I2672" s="4" t="s">
        <v>6</v>
      </c>
      <c r="J2672" s="5">
        <v>117.98</v>
      </c>
    </row>
    <row r="2673" spans="1:10" ht="13.2" x14ac:dyDescent="0.25">
      <c r="A2673" s="3">
        <v>45662</v>
      </c>
      <c r="B2673" s="4" t="s">
        <v>11</v>
      </c>
      <c r="C2673" s="3" t="str">
        <f t="shared" si="304"/>
        <v>net sales</v>
      </c>
      <c r="D2673" s="49">
        <v>9.99</v>
      </c>
      <c r="E2673">
        <f t="shared" si="305"/>
        <v>2025</v>
      </c>
      <c r="F2673">
        <f t="shared" si="306"/>
        <v>5</v>
      </c>
      <c r="G2673">
        <f t="shared" si="307"/>
        <v>1</v>
      </c>
      <c r="H2673" s="4" t="str">
        <f t="shared" si="308"/>
        <v>product 1</v>
      </c>
      <c r="I2673" s="5">
        <v>95</v>
      </c>
      <c r="J2673" s="5">
        <v>949.05000000000007</v>
      </c>
    </row>
    <row r="2674" spans="1:10" ht="13.2" x14ac:dyDescent="0.25">
      <c r="A2674" s="3">
        <v>45662</v>
      </c>
      <c r="B2674" s="4" t="s">
        <v>12</v>
      </c>
      <c r="C2674" s="3" t="str">
        <f t="shared" si="304"/>
        <v>net sales</v>
      </c>
      <c r="D2674" s="49">
        <v>24.99</v>
      </c>
      <c r="E2674">
        <f t="shared" si="305"/>
        <v>2025</v>
      </c>
      <c r="F2674">
        <f t="shared" si="306"/>
        <v>5</v>
      </c>
      <c r="G2674">
        <f t="shared" si="307"/>
        <v>1</v>
      </c>
      <c r="H2674" s="4" t="str">
        <f t="shared" si="308"/>
        <v>product 2</v>
      </c>
      <c r="I2674" s="5">
        <v>5</v>
      </c>
      <c r="J2674" s="5">
        <v>124.94999999999999</v>
      </c>
    </row>
    <row r="2675" spans="1:10" ht="13.2" x14ac:dyDescent="0.25">
      <c r="A2675" s="3">
        <v>45662</v>
      </c>
      <c r="B2675" s="4" t="s">
        <v>13</v>
      </c>
      <c r="C2675" s="3" t="str">
        <f t="shared" si="304"/>
        <v>net sales</v>
      </c>
      <c r="D2675" s="49">
        <v>12.49</v>
      </c>
      <c r="E2675">
        <f t="shared" si="305"/>
        <v>2025</v>
      </c>
      <c r="F2675">
        <f t="shared" si="306"/>
        <v>5</v>
      </c>
      <c r="G2675">
        <f t="shared" si="307"/>
        <v>1</v>
      </c>
      <c r="H2675" s="4" t="str">
        <f t="shared" si="308"/>
        <v>product 3</v>
      </c>
      <c r="I2675" s="5">
        <v>164</v>
      </c>
      <c r="J2675" s="5">
        <v>2048.36</v>
      </c>
    </row>
    <row r="2676" spans="1:10" ht="13.2" x14ac:dyDescent="0.25">
      <c r="A2676" s="3">
        <v>45663</v>
      </c>
      <c r="B2676" s="4" t="s">
        <v>7</v>
      </c>
      <c r="C2676" s="3" t="str">
        <f t="shared" si="304"/>
        <v>cogs</v>
      </c>
      <c r="D2676" s="49">
        <v>5.49</v>
      </c>
      <c r="E2676">
        <f t="shared" si="305"/>
        <v>2025</v>
      </c>
      <c r="F2676">
        <f t="shared" si="306"/>
        <v>6</v>
      </c>
      <c r="G2676">
        <f t="shared" si="307"/>
        <v>1</v>
      </c>
      <c r="H2676" s="4" t="str">
        <f t="shared" si="308"/>
        <v>product 1</v>
      </c>
      <c r="I2676" s="5">
        <v>72</v>
      </c>
      <c r="J2676" s="5">
        <v>395.28000000000003</v>
      </c>
    </row>
    <row r="2677" spans="1:10" ht="13.2" x14ac:dyDescent="0.25">
      <c r="A2677" s="3">
        <v>45663</v>
      </c>
      <c r="B2677" s="4" t="s">
        <v>8</v>
      </c>
      <c r="C2677" s="3" t="str">
        <f t="shared" si="304"/>
        <v>cogs</v>
      </c>
      <c r="D2677" s="49">
        <v>19.989999999999998</v>
      </c>
      <c r="E2677">
        <f t="shared" si="305"/>
        <v>2025</v>
      </c>
      <c r="F2677">
        <f t="shared" si="306"/>
        <v>6</v>
      </c>
      <c r="G2677">
        <f t="shared" si="307"/>
        <v>1</v>
      </c>
      <c r="H2677" s="4" t="str">
        <f t="shared" si="308"/>
        <v>product 2</v>
      </c>
      <c r="I2677" s="5">
        <v>6</v>
      </c>
      <c r="J2677" s="5">
        <v>119.94</v>
      </c>
    </row>
    <row r="2678" spans="1:10" ht="13.2" x14ac:dyDescent="0.25">
      <c r="A2678" s="3">
        <v>45663</v>
      </c>
      <c r="B2678" s="4" t="s">
        <v>9</v>
      </c>
      <c r="C2678" s="3" t="str">
        <f t="shared" si="304"/>
        <v>cogs</v>
      </c>
      <c r="D2678" s="49">
        <v>8.99</v>
      </c>
      <c r="E2678">
        <f t="shared" si="305"/>
        <v>2025</v>
      </c>
      <c r="F2678">
        <f t="shared" si="306"/>
        <v>6</v>
      </c>
      <c r="G2678">
        <f t="shared" si="307"/>
        <v>1</v>
      </c>
      <c r="H2678" s="4" t="str">
        <f t="shared" si="308"/>
        <v>product 3</v>
      </c>
      <c r="I2678" s="5">
        <v>210</v>
      </c>
      <c r="J2678" s="5">
        <v>1887.9</v>
      </c>
    </row>
    <row r="2679" spans="1:10" ht="13.2" x14ac:dyDescent="0.25">
      <c r="A2679" s="3">
        <v>45663</v>
      </c>
      <c r="B2679" s="4" t="s">
        <v>10</v>
      </c>
      <c r="C2679" s="3" t="str">
        <f t="shared" si="304"/>
        <v>marketing</v>
      </c>
      <c r="D2679" s="50" t="s">
        <v>6</v>
      </c>
      <c r="E2679">
        <f t="shared" si="305"/>
        <v>2025</v>
      </c>
      <c r="F2679">
        <f t="shared" si="306"/>
        <v>6</v>
      </c>
      <c r="G2679">
        <f t="shared" si="307"/>
        <v>1</v>
      </c>
      <c r="H2679" s="4" t="str">
        <f t="shared" si="308"/>
        <v>N/A</v>
      </c>
      <c r="I2679" s="4" t="s">
        <v>6</v>
      </c>
      <c r="J2679" s="5">
        <v>119.95</v>
      </c>
    </row>
    <row r="2680" spans="1:10" ht="13.2" x14ac:dyDescent="0.25">
      <c r="A2680" s="3">
        <v>45663</v>
      </c>
      <c r="B2680" s="4" t="s">
        <v>11</v>
      </c>
      <c r="C2680" s="3" t="str">
        <f t="shared" si="304"/>
        <v>net sales</v>
      </c>
      <c r="D2680" s="49">
        <v>9.99</v>
      </c>
      <c r="E2680">
        <f t="shared" si="305"/>
        <v>2025</v>
      </c>
      <c r="F2680">
        <f t="shared" si="306"/>
        <v>6</v>
      </c>
      <c r="G2680">
        <f t="shared" si="307"/>
        <v>1</v>
      </c>
      <c r="H2680" s="4" t="str">
        <f t="shared" si="308"/>
        <v>product 1</v>
      </c>
      <c r="I2680" s="5">
        <v>72</v>
      </c>
      <c r="J2680" s="5">
        <v>719.28</v>
      </c>
    </row>
    <row r="2681" spans="1:10" ht="13.2" x14ac:dyDescent="0.25">
      <c r="A2681" s="3">
        <v>45663</v>
      </c>
      <c r="B2681" s="4" t="s">
        <v>12</v>
      </c>
      <c r="C2681" s="3" t="str">
        <f t="shared" si="304"/>
        <v>net sales</v>
      </c>
      <c r="D2681" s="49">
        <v>24.99</v>
      </c>
      <c r="E2681">
        <f t="shared" si="305"/>
        <v>2025</v>
      </c>
      <c r="F2681">
        <f t="shared" si="306"/>
        <v>6</v>
      </c>
      <c r="G2681">
        <f t="shared" si="307"/>
        <v>1</v>
      </c>
      <c r="H2681" s="4" t="str">
        <f t="shared" si="308"/>
        <v>product 2</v>
      </c>
      <c r="I2681" s="5">
        <v>6</v>
      </c>
      <c r="J2681" s="5">
        <v>149.94</v>
      </c>
    </row>
    <row r="2682" spans="1:10" ht="13.2" x14ac:dyDescent="0.25">
      <c r="A2682" s="3">
        <v>45663</v>
      </c>
      <c r="B2682" s="4" t="s">
        <v>13</v>
      </c>
      <c r="C2682" s="3" t="str">
        <f t="shared" si="304"/>
        <v>net sales</v>
      </c>
      <c r="D2682" s="49">
        <v>12.49</v>
      </c>
      <c r="E2682">
        <f t="shared" si="305"/>
        <v>2025</v>
      </c>
      <c r="F2682">
        <f t="shared" si="306"/>
        <v>6</v>
      </c>
      <c r="G2682">
        <f t="shared" si="307"/>
        <v>1</v>
      </c>
      <c r="H2682" s="4" t="str">
        <f t="shared" si="308"/>
        <v>product 3</v>
      </c>
      <c r="I2682" s="5">
        <v>210</v>
      </c>
      <c r="J2682" s="5">
        <v>2622.9</v>
      </c>
    </row>
    <row r="2683" spans="1:10" ht="13.2" x14ac:dyDescent="0.25">
      <c r="A2683" s="3">
        <v>45664</v>
      </c>
      <c r="B2683" s="4" t="s">
        <v>7</v>
      </c>
      <c r="C2683" s="3" t="str">
        <f t="shared" si="304"/>
        <v>cogs</v>
      </c>
      <c r="D2683" s="49">
        <v>5.49</v>
      </c>
      <c r="E2683">
        <f t="shared" si="305"/>
        <v>2025</v>
      </c>
      <c r="F2683">
        <f t="shared" si="306"/>
        <v>7</v>
      </c>
      <c r="G2683">
        <f t="shared" si="307"/>
        <v>1</v>
      </c>
      <c r="H2683" s="4" t="str">
        <f t="shared" si="308"/>
        <v>product 1</v>
      </c>
      <c r="I2683" s="5">
        <v>93</v>
      </c>
      <c r="J2683" s="5">
        <v>510.57</v>
      </c>
    </row>
    <row r="2684" spans="1:10" ht="13.2" x14ac:dyDescent="0.25">
      <c r="A2684" s="3">
        <v>45664</v>
      </c>
      <c r="B2684" s="4" t="s">
        <v>8</v>
      </c>
      <c r="C2684" s="3" t="str">
        <f t="shared" si="304"/>
        <v>cogs</v>
      </c>
      <c r="D2684" s="49">
        <v>19.989999999999998</v>
      </c>
      <c r="E2684">
        <f t="shared" si="305"/>
        <v>2025</v>
      </c>
      <c r="F2684">
        <f t="shared" si="306"/>
        <v>7</v>
      </c>
      <c r="G2684">
        <f t="shared" si="307"/>
        <v>1</v>
      </c>
      <c r="H2684" s="4" t="str">
        <f t="shared" si="308"/>
        <v>product 2</v>
      </c>
      <c r="I2684" s="5">
        <v>7</v>
      </c>
      <c r="J2684" s="5">
        <v>139.92999999999998</v>
      </c>
    </row>
    <row r="2685" spans="1:10" ht="13.2" x14ac:dyDescent="0.25">
      <c r="A2685" s="3">
        <v>45664</v>
      </c>
      <c r="B2685" s="4" t="s">
        <v>9</v>
      </c>
      <c r="C2685" s="3" t="str">
        <f t="shared" si="304"/>
        <v>cogs</v>
      </c>
      <c r="D2685" s="49">
        <v>8.99</v>
      </c>
      <c r="E2685">
        <f t="shared" si="305"/>
        <v>2025</v>
      </c>
      <c r="F2685">
        <f t="shared" si="306"/>
        <v>7</v>
      </c>
      <c r="G2685">
        <f t="shared" si="307"/>
        <v>1</v>
      </c>
      <c r="H2685" s="4" t="str">
        <f t="shared" si="308"/>
        <v>product 3</v>
      </c>
      <c r="I2685" s="5">
        <v>99</v>
      </c>
      <c r="J2685" s="5">
        <v>890.01</v>
      </c>
    </row>
    <row r="2686" spans="1:10" ht="13.2" x14ac:dyDescent="0.25">
      <c r="A2686" s="3">
        <v>45664</v>
      </c>
      <c r="B2686" s="4" t="s">
        <v>10</v>
      </c>
      <c r="C2686" s="3" t="str">
        <f t="shared" si="304"/>
        <v>marketing</v>
      </c>
      <c r="D2686" s="50" t="s">
        <v>6</v>
      </c>
      <c r="E2686">
        <f t="shared" si="305"/>
        <v>2025</v>
      </c>
      <c r="F2686">
        <f t="shared" si="306"/>
        <v>7</v>
      </c>
      <c r="G2686">
        <f t="shared" si="307"/>
        <v>1</v>
      </c>
      <c r="H2686" s="4" t="str">
        <f t="shared" si="308"/>
        <v>N/A</v>
      </c>
      <c r="I2686" s="4" t="s">
        <v>6</v>
      </c>
      <c r="J2686" s="5">
        <v>103.96000000000001</v>
      </c>
    </row>
    <row r="2687" spans="1:10" ht="13.2" x14ac:dyDescent="0.25">
      <c r="A2687" s="3">
        <v>45664</v>
      </c>
      <c r="B2687" s="4" t="s">
        <v>11</v>
      </c>
      <c r="C2687" s="3" t="str">
        <f t="shared" si="304"/>
        <v>net sales</v>
      </c>
      <c r="D2687" s="49">
        <v>9.99</v>
      </c>
      <c r="E2687">
        <f t="shared" si="305"/>
        <v>2025</v>
      </c>
      <c r="F2687">
        <f t="shared" si="306"/>
        <v>7</v>
      </c>
      <c r="G2687">
        <f t="shared" si="307"/>
        <v>1</v>
      </c>
      <c r="H2687" s="4" t="str">
        <f t="shared" si="308"/>
        <v>product 1</v>
      </c>
      <c r="I2687" s="5">
        <v>93</v>
      </c>
      <c r="J2687" s="5">
        <v>929.07</v>
      </c>
    </row>
    <row r="2688" spans="1:10" ht="13.2" x14ac:dyDescent="0.25">
      <c r="A2688" s="3">
        <v>45664</v>
      </c>
      <c r="B2688" s="4" t="s">
        <v>12</v>
      </c>
      <c r="C2688" s="3" t="str">
        <f t="shared" si="304"/>
        <v>net sales</v>
      </c>
      <c r="D2688" s="49">
        <v>24.99</v>
      </c>
      <c r="E2688">
        <f t="shared" si="305"/>
        <v>2025</v>
      </c>
      <c r="F2688">
        <f t="shared" si="306"/>
        <v>7</v>
      </c>
      <c r="G2688">
        <f t="shared" si="307"/>
        <v>1</v>
      </c>
      <c r="H2688" s="4" t="str">
        <f t="shared" si="308"/>
        <v>product 2</v>
      </c>
      <c r="I2688" s="5">
        <v>7</v>
      </c>
      <c r="J2688" s="5">
        <v>174.92999999999998</v>
      </c>
    </row>
    <row r="2689" spans="1:10" ht="13.2" x14ac:dyDescent="0.25">
      <c r="A2689" s="3">
        <v>45664</v>
      </c>
      <c r="B2689" s="4" t="s">
        <v>13</v>
      </c>
      <c r="C2689" s="3" t="str">
        <f t="shared" si="304"/>
        <v>net sales</v>
      </c>
      <c r="D2689" s="49">
        <v>12.49</v>
      </c>
      <c r="E2689">
        <f t="shared" si="305"/>
        <v>2025</v>
      </c>
      <c r="F2689">
        <f t="shared" si="306"/>
        <v>7</v>
      </c>
      <c r="G2689">
        <f t="shared" si="307"/>
        <v>1</v>
      </c>
      <c r="H2689" s="4" t="str">
        <f t="shared" si="308"/>
        <v>product 3</v>
      </c>
      <c r="I2689" s="5">
        <v>99</v>
      </c>
      <c r="J2689" s="5">
        <v>1236.51</v>
      </c>
    </row>
    <row r="2690" spans="1:10" ht="13.2" x14ac:dyDescent="0.25">
      <c r="A2690" s="3">
        <v>45665</v>
      </c>
      <c r="B2690" s="4" t="s">
        <v>7</v>
      </c>
      <c r="C2690" s="3" t="str">
        <f t="shared" ref="C2690:C2753" si="309">IFERROR(LEFT(B2690, FIND(":", B2690) -1),B2690)</f>
        <v>cogs</v>
      </c>
      <c r="D2690" s="49">
        <v>5.49</v>
      </c>
      <c r="E2690">
        <f t="shared" ref="E2690:E2753" si="310">YEAR(A2690)</f>
        <v>2025</v>
      </c>
      <c r="F2690">
        <f t="shared" ref="F2690:F2753" si="311">DAY(A2690)</f>
        <v>8</v>
      </c>
      <c r="G2690">
        <f t="shared" ref="G2690:G2753" si="312">MONTH(A2690)</f>
        <v>1</v>
      </c>
      <c r="H2690" s="4" t="str">
        <f t="shared" si="308"/>
        <v>product 1</v>
      </c>
      <c r="I2690" s="5">
        <v>52</v>
      </c>
      <c r="J2690" s="5">
        <v>285.48</v>
      </c>
    </row>
    <row r="2691" spans="1:10" ht="13.2" x14ac:dyDescent="0.25">
      <c r="A2691" s="3">
        <v>45665</v>
      </c>
      <c r="B2691" s="4" t="s">
        <v>8</v>
      </c>
      <c r="C2691" s="3" t="str">
        <f t="shared" si="309"/>
        <v>cogs</v>
      </c>
      <c r="D2691" s="49">
        <v>19.989999999999998</v>
      </c>
      <c r="E2691">
        <f t="shared" si="310"/>
        <v>2025</v>
      </c>
      <c r="F2691">
        <f t="shared" si="311"/>
        <v>8</v>
      </c>
      <c r="G2691">
        <f t="shared" si="312"/>
        <v>1</v>
      </c>
      <c r="H2691" s="4" t="str">
        <f t="shared" ref="H2691:H2754" si="313">IFERROR(RIGHT(B2691, LEN(B2691) - FIND(":", B2691)),"N/A")</f>
        <v>product 2</v>
      </c>
      <c r="I2691" s="5">
        <v>8</v>
      </c>
      <c r="J2691" s="5">
        <v>159.91999999999999</v>
      </c>
    </row>
    <row r="2692" spans="1:10" ht="13.2" x14ac:dyDescent="0.25">
      <c r="A2692" s="3">
        <v>45665</v>
      </c>
      <c r="B2692" s="4" t="s">
        <v>9</v>
      </c>
      <c r="C2692" s="3" t="str">
        <f t="shared" si="309"/>
        <v>cogs</v>
      </c>
      <c r="D2692" s="49">
        <v>8.99</v>
      </c>
      <c r="E2692">
        <f t="shared" si="310"/>
        <v>2025</v>
      </c>
      <c r="F2692">
        <f t="shared" si="311"/>
        <v>8</v>
      </c>
      <c r="G2692">
        <f t="shared" si="312"/>
        <v>1</v>
      </c>
      <c r="H2692" s="4" t="str">
        <f t="shared" si="313"/>
        <v>product 3</v>
      </c>
      <c r="I2692" s="5">
        <v>79</v>
      </c>
      <c r="J2692" s="5">
        <v>710.21</v>
      </c>
    </row>
    <row r="2693" spans="1:10" ht="13.2" x14ac:dyDescent="0.25">
      <c r="A2693" s="3">
        <v>45665</v>
      </c>
      <c r="B2693" s="4" t="s">
        <v>10</v>
      </c>
      <c r="C2693" s="3" t="str">
        <f t="shared" si="309"/>
        <v>marketing</v>
      </c>
      <c r="D2693" s="50" t="s">
        <v>6</v>
      </c>
      <c r="E2693">
        <f t="shared" si="310"/>
        <v>2025</v>
      </c>
      <c r="F2693">
        <f t="shared" si="311"/>
        <v>8</v>
      </c>
      <c r="G2693">
        <f t="shared" si="312"/>
        <v>1</v>
      </c>
      <c r="H2693" s="4" t="str">
        <f t="shared" si="313"/>
        <v>N/A</v>
      </c>
      <c r="I2693" s="4" t="s">
        <v>6</v>
      </c>
      <c r="J2693" s="5">
        <v>120.08</v>
      </c>
    </row>
    <row r="2694" spans="1:10" ht="13.2" x14ac:dyDescent="0.25">
      <c r="A2694" s="3">
        <v>45665</v>
      </c>
      <c r="B2694" s="4" t="s">
        <v>11</v>
      </c>
      <c r="C2694" s="3" t="str">
        <f t="shared" si="309"/>
        <v>net sales</v>
      </c>
      <c r="D2694" s="49">
        <v>9.99</v>
      </c>
      <c r="E2694">
        <f t="shared" si="310"/>
        <v>2025</v>
      </c>
      <c r="F2694">
        <f t="shared" si="311"/>
        <v>8</v>
      </c>
      <c r="G2694">
        <f t="shared" si="312"/>
        <v>1</v>
      </c>
      <c r="H2694" s="4" t="str">
        <f t="shared" si="313"/>
        <v>product 1</v>
      </c>
      <c r="I2694" s="5">
        <v>52</v>
      </c>
      <c r="J2694" s="5">
        <v>519.48</v>
      </c>
    </row>
    <row r="2695" spans="1:10" ht="13.2" x14ac:dyDescent="0.25">
      <c r="A2695" s="3">
        <v>45665</v>
      </c>
      <c r="B2695" s="4" t="s">
        <v>12</v>
      </c>
      <c r="C2695" s="3" t="str">
        <f t="shared" si="309"/>
        <v>net sales</v>
      </c>
      <c r="D2695" s="49">
        <v>24.99</v>
      </c>
      <c r="E2695">
        <f t="shared" si="310"/>
        <v>2025</v>
      </c>
      <c r="F2695">
        <f t="shared" si="311"/>
        <v>8</v>
      </c>
      <c r="G2695">
        <f t="shared" si="312"/>
        <v>1</v>
      </c>
      <c r="H2695" s="4" t="str">
        <f t="shared" si="313"/>
        <v>product 2</v>
      </c>
      <c r="I2695" s="5">
        <v>8</v>
      </c>
      <c r="J2695" s="5">
        <v>199.92</v>
      </c>
    </row>
    <row r="2696" spans="1:10" ht="13.2" x14ac:dyDescent="0.25">
      <c r="A2696" s="3">
        <v>45665</v>
      </c>
      <c r="B2696" s="4" t="s">
        <v>13</v>
      </c>
      <c r="C2696" s="3" t="str">
        <f t="shared" si="309"/>
        <v>net sales</v>
      </c>
      <c r="D2696" s="49">
        <v>12.49</v>
      </c>
      <c r="E2696">
        <f t="shared" si="310"/>
        <v>2025</v>
      </c>
      <c r="F2696">
        <f t="shared" si="311"/>
        <v>8</v>
      </c>
      <c r="G2696">
        <f t="shared" si="312"/>
        <v>1</v>
      </c>
      <c r="H2696" s="4" t="str">
        <f t="shared" si="313"/>
        <v>product 3</v>
      </c>
      <c r="I2696" s="5">
        <v>79</v>
      </c>
      <c r="J2696" s="5">
        <v>986.71</v>
      </c>
    </row>
    <row r="2697" spans="1:10" ht="13.2" x14ac:dyDescent="0.25">
      <c r="A2697" s="3">
        <v>45666</v>
      </c>
      <c r="B2697" s="4" t="s">
        <v>7</v>
      </c>
      <c r="C2697" s="3" t="str">
        <f t="shared" si="309"/>
        <v>cogs</v>
      </c>
      <c r="D2697" s="49">
        <v>5.49</v>
      </c>
      <c r="E2697">
        <f t="shared" si="310"/>
        <v>2025</v>
      </c>
      <c r="F2697">
        <f t="shared" si="311"/>
        <v>9</v>
      </c>
      <c r="G2697">
        <f t="shared" si="312"/>
        <v>1</v>
      </c>
      <c r="H2697" s="4" t="str">
        <f t="shared" si="313"/>
        <v>product 1</v>
      </c>
      <c r="I2697" s="5">
        <v>54</v>
      </c>
      <c r="J2697" s="5">
        <v>296.46000000000004</v>
      </c>
    </row>
    <row r="2698" spans="1:10" ht="13.2" x14ac:dyDescent="0.25">
      <c r="A2698" s="3">
        <v>45666</v>
      </c>
      <c r="B2698" s="4" t="s">
        <v>8</v>
      </c>
      <c r="C2698" s="3" t="str">
        <f t="shared" si="309"/>
        <v>cogs</v>
      </c>
      <c r="D2698" s="49">
        <v>19.989999999999998</v>
      </c>
      <c r="E2698">
        <f t="shared" si="310"/>
        <v>2025</v>
      </c>
      <c r="F2698">
        <f t="shared" si="311"/>
        <v>9</v>
      </c>
      <c r="G2698">
        <f t="shared" si="312"/>
        <v>1</v>
      </c>
      <c r="H2698" s="4" t="str">
        <f t="shared" si="313"/>
        <v>product 2</v>
      </c>
      <c r="I2698" s="5">
        <v>8</v>
      </c>
      <c r="J2698" s="5">
        <v>159.91999999999999</v>
      </c>
    </row>
    <row r="2699" spans="1:10" ht="13.2" x14ac:dyDescent="0.25">
      <c r="A2699" s="3">
        <v>45666</v>
      </c>
      <c r="B2699" s="4" t="s">
        <v>9</v>
      </c>
      <c r="C2699" s="3" t="str">
        <f t="shared" si="309"/>
        <v>cogs</v>
      </c>
      <c r="D2699" s="49">
        <v>8.99</v>
      </c>
      <c r="E2699">
        <f t="shared" si="310"/>
        <v>2025</v>
      </c>
      <c r="F2699">
        <f t="shared" si="311"/>
        <v>9</v>
      </c>
      <c r="G2699">
        <f t="shared" si="312"/>
        <v>1</v>
      </c>
      <c r="H2699" s="4" t="str">
        <f t="shared" si="313"/>
        <v>product 3</v>
      </c>
      <c r="I2699" s="5">
        <v>42</v>
      </c>
      <c r="J2699" s="5">
        <v>377.58</v>
      </c>
    </row>
    <row r="2700" spans="1:10" ht="13.2" x14ac:dyDescent="0.25">
      <c r="A2700" s="3">
        <v>45666</v>
      </c>
      <c r="B2700" s="4" t="s">
        <v>10</v>
      </c>
      <c r="C2700" s="3" t="str">
        <f t="shared" si="309"/>
        <v>marketing</v>
      </c>
      <c r="D2700" s="50" t="s">
        <v>6</v>
      </c>
      <c r="E2700">
        <f t="shared" si="310"/>
        <v>2025</v>
      </c>
      <c r="F2700">
        <f t="shared" si="311"/>
        <v>9</v>
      </c>
      <c r="G2700">
        <f t="shared" si="312"/>
        <v>1</v>
      </c>
      <c r="H2700" s="4" t="str">
        <f t="shared" si="313"/>
        <v>N/A</v>
      </c>
      <c r="I2700" s="4" t="s">
        <v>6</v>
      </c>
      <c r="J2700" s="5">
        <v>102.08</v>
      </c>
    </row>
    <row r="2701" spans="1:10" ht="13.2" x14ac:dyDescent="0.25">
      <c r="A2701" s="3">
        <v>45666</v>
      </c>
      <c r="B2701" s="4" t="s">
        <v>11</v>
      </c>
      <c r="C2701" s="3" t="str">
        <f t="shared" si="309"/>
        <v>net sales</v>
      </c>
      <c r="D2701" s="49">
        <v>9.99</v>
      </c>
      <c r="E2701">
        <f t="shared" si="310"/>
        <v>2025</v>
      </c>
      <c r="F2701">
        <f t="shared" si="311"/>
        <v>9</v>
      </c>
      <c r="G2701">
        <f t="shared" si="312"/>
        <v>1</v>
      </c>
      <c r="H2701" s="4" t="str">
        <f t="shared" si="313"/>
        <v>product 1</v>
      </c>
      <c r="I2701" s="5">
        <v>54</v>
      </c>
      <c r="J2701" s="5">
        <v>539.46</v>
      </c>
    </row>
    <row r="2702" spans="1:10" ht="13.2" x14ac:dyDescent="0.25">
      <c r="A2702" s="3">
        <v>45666</v>
      </c>
      <c r="B2702" s="4" t="s">
        <v>12</v>
      </c>
      <c r="C2702" s="3" t="str">
        <f t="shared" si="309"/>
        <v>net sales</v>
      </c>
      <c r="D2702" s="49">
        <v>24.99</v>
      </c>
      <c r="E2702">
        <f t="shared" si="310"/>
        <v>2025</v>
      </c>
      <c r="F2702">
        <f t="shared" si="311"/>
        <v>9</v>
      </c>
      <c r="G2702">
        <f t="shared" si="312"/>
        <v>1</v>
      </c>
      <c r="H2702" s="4" t="str">
        <f t="shared" si="313"/>
        <v>product 2</v>
      </c>
      <c r="I2702" s="5">
        <v>8</v>
      </c>
      <c r="J2702" s="5">
        <v>199.92</v>
      </c>
    </row>
    <row r="2703" spans="1:10" ht="13.2" x14ac:dyDescent="0.25">
      <c r="A2703" s="3">
        <v>45666</v>
      </c>
      <c r="B2703" s="4" t="s">
        <v>13</v>
      </c>
      <c r="C2703" s="3" t="str">
        <f t="shared" si="309"/>
        <v>net sales</v>
      </c>
      <c r="D2703" s="49">
        <v>12.49</v>
      </c>
      <c r="E2703">
        <f t="shared" si="310"/>
        <v>2025</v>
      </c>
      <c r="F2703">
        <f t="shared" si="311"/>
        <v>9</v>
      </c>
      <c r="G2703">
        <f t="shared" si="312"/>
        <v>1</v>
      </c>
      <c r="H2703" s="4" t="str">
        <f t="shared" si="313"/>
        <v>product 3</v>
      </c>
      <c r="I2703" s="5">
        <v>42</v>
      </c>
      <c r="J2703" s="5">
        <v>524.58000000000004</v>
      </c>
    </row>
    <row r="2704" spans="1:10" ht="13.2" x14ac:dyDescent="0.25">
      <c r="A2704" s="3">
        <v>45667</v>
      </c>
      <c r="B2704" s="4" t="s">
        <v>7</v>
      </c>
      <c r="C2704" s="3" t="str">
        <f t="shared" si="309"/>
        <v>cogs</v>
      </c>
      <c r="D2704" s="49">
        <v>5.49</v>
      </c>
      <c r="E2704">
        <f t="shared" si="310"/>
        <v>2025</v>
      </c>
      <c r="F2704">
        <f t="shared" si="311"/>
        <v>10</v>
      </c>
      <c r="G2704">
        <f t="shared" si="312"/>
        <v>1</v>
      </c>
      <c r="H2704" s="4" t="str">
        <f t="shared" si="313"/>
        <v>product 1</v>
      </c>
      <c r="I2704" s="5">
        <v>10</v>
      </c>
      <c r="J2704" s="5">
        <v>54.900000000000006</v>
      </c>
    </row>
    <row r="2705" spans="1:10" ht="13.2" x14ac:dyDescent="0.25">
      <c r="A2705" s="3">
        <v>45667</v>
      </c>
      <c r="B2705" s="4" t="s">
        <v>8</v>
      </c>
      <c r="C2705" s="3" t="str">
        <f t="shared" si="309"/>
        <v>cogs</v>
      </c>
      <c r="D2705" s="49">
        <v>19.989999999999998</v>
      </c>
      <c r="E2705">
        <f t="shared" si="310"/>
        <v>2025</v>
      </c>
      <c r="F2705">
        <f t="shared" si="311"/>
        <v>10</v>
      </c>
      <c r="G2705">
        <f t="shared" si="312"/>
        <v>1</v>
      </c>
      <c r="H2705" s="4" t="str">
        <f t="shared" si="313"/>
        <v>product 2</v>
      </c>
      <c r="I2705" s="5">
        <v>7</v>
      </c>
      <c r="J2705" s="5">
        <v>139.92999999999998</v>
      </c>
    </row>
    <row r="2706" spans="1:10" ht="13.2" x14ac:dyDescent="0.25">
      <c r="A2706" s="3">
        <v>45667</v>
      </c>
      <c r="B2706" s="4" t="s">
        <v>9</v>
      </c>
      <c r="C2706" s="3" t="str">
        <f t="shared" si="309"/>
        <v>cogs</v>
      </c>
      <c r="D2706" s="49">
        <v>8.99</v>
      </c>
      <c r="E2706">
        <f t="shared" si="310"/>
        <v>2025</v>
      </c>
      <c r="F2706">
        <f t="shared" si="311"/>
        <v>10</v>
      </c>
      <c r="G2706">
        <f t="shared" si="312"/>
        <v>1</v>
      </c>
      <c r="H2706" s="4" t="str">
        <f t="shared" si="313"/>
        <v>product 3</v>
      </c>
      <c r="I2706" s="5">
        <v>22</v>
      </c>
      <c r="J2706" s="5">
        <v>197.78</v>
      </c>
    </row>
    <row r="2707" spans="1:10" ht="13.2" x14ac:dyDescent="0.25">
      <c r="A2707" s="3">
        <v>45667</v>
      </c>
      <c r="B2707" s="4" t="s">
        <v>10</v>
      </c>
      <c r="C2707" s="3" t="str">
        <f t="shared" si="309"/>
        <v>marketing</v>
      </c>
      <c r="D2707" s="50" t="s">
        <v>6</v>
      </c>
      <c r="E2707">
        <f t="shared" si="310"/>
        <v>2025</v>
      </c>
      <c r="F2707">
        <f t="shared" si="311"/>
        <v>10</v>
      </c>
      <c r="G2707">
        <f t="shared" si="312"/>
        <v>1</v>
      </c>
      <c r="H2707" s="4" t="str">
        <f t="shared" si="313"/>
        <v>N/A</v>
      </c>
      <c r="I2707" s="4" t="s">
        <v>6</v>
      </c>
      <c r="J2707" s="5">
        <v>101.95</v>
      </c>
    </row>
    <row r="2708" spans="1:10" ht="13.2" x14ac:dyDescent="0.25">
      <c r="A2708" s="3">
        <v>45667</v>
      </c>
      <c r="B2708" s="4" t="s">
        <v>11</v>
      </c>
      <c r="C2708" s="3" t="str">
        <f t="shared" si="309"/>
        <v>net sales</v>
      </c>
      <c r="D2708" s="49">
        <v>9.99</v>
      </c>
      <c r="E2708">
        <f t="shared" si="310"/>
        <v>2025</v>
      </c>
      <c r="F2708">
        <f t="shared" si="311"/>
        <v>10</v>
      </c>
      <c r="G2708">
        <f t="shared" si="312"/>
        <v>1</v>
      </c>
      <c r="H2708" s="4" t="str">
        <f t="shared" si="313"/>
        <v>product 1</v>
      </c>
      <c r="I2708" s="5">
        <v>10</v>
      </c>
      <c r="J2708" s="5">
        <v>99.9</v>
      </c>
    </row>
    <row r="2709" spans="1:10" ht="13.2" x14ac:dyDescent="0.25">
      <c r="A2709" s="3">
        <v>45667</v>
      </c>
      <c r="B2709" s="4" t="s">
        <v>12</v>
      </c>
      <c r="C2709" s="3" t="str">
        <f t="shared" si="309"/>
        <v>net sales</v>
      </c>
      <c r="D2709" s="49">
        <v>24.99</v>
      </c>
      <c r="E2709">
        <f t="shared" si="310"/>
        <v>2025</v>
      </c>
      <c r="F2709">
        <f t="shared" si="311"/>
        <v>10</v>
      </c>
      <c r="G2709">
        <f t="shared" si="312"/>
        <v>1</v>
      </c>
      <c r="H2709" s="4" t="str">
        <f t="shared" si="313"/>
        <v>product 2</v>
      </c>
      <c r="I2709" s="5">
        <v>7</v>
      </c>
      <c r="J2709" s="5">
        <v>174.92999999999998</v>
      </c>
    </row>
    <row r="2710" spans="1:10" ht="13.2" x14ac:dyDescent="0.25">
      <c r="A2710" s="3">
        <v>45667</v>
      </c>
      <c r="B2710" s="4" t="s">
        <v>13</v>
      </c>
      <c r="C2710" s="3" t="str">
        <f t="shared" si="309"/>
        <v>net sales</v>
      </c>
      <c r="D2710" s="49">
        <v>12.49</v>
      </c>
      <c r="E2710">
        <f t="shared" si="310"/>
        <v>2025</v>
      </c>
      <c r="F2710">
        <f t="shared" si="311"/>
        <v>10</v>
      </c>
      <c r="G2710">
        <f t="shared" si="312"/>
        <v>1</v>
      </c>
      <c r="H2710" s="4" t="str">
        <f t="shared" si="313"/>
        <v>product 3</v>
      </c>
      <c r="I2710" s="5">
        <v>22</v>
      </c>
      <c r="J2710" s="5">
        <v>274.78000000000003</v>
      </c>
    </row>
    <row r="2711" spans="1:10" ht="13.2" x14ac:dyDescent="0.25">
      <c r="A2711" s="3">
        <v>45668</v>
      </c>
      <c r="B2711" s="4" t="s">
        <v>7</v>
      </c>
      <c r="C2711" s="3" t="str">
        <f t="shared" si="309"/>
        <v>cogs</v>
      </c>
      <c r="D2711" s="49">
        <v>5.49</v>
      </c>
      <c r="E2711">
        <f t="shared" si="310"/>
        <v>2025</v>
      </c>
      <c r="F2711">
        <f t="shared" si="311"/>
        <v>11</v>
      </c>
      <c r="G2711">
        <f t="shared" si="312"/>
        <v>1</v>
      </c>
      <c r="H2711" s="4" t="str">
        <f t="shared" si="313"/>
        <v>product 1</v>
      </c>
      <c r="I2711" s="5">
        <v>0</v>
      </c>
      <c r="J2711" s="4">
        <v>0</v>
      </c>
    </row>
    <row r="2712" spans="1:10" ht="13.2" x14ac:dyDescent="0.25">
      <c r="A2712" s="3">
        <v>45668</v>
      </c>
      <c r="B2712" s="4" t="s">
        <v>8</v>
      </c>
      <c r="C2712" s="3" t="str">
        <f t="shared" si="309"/>
        <v>cogs</v>
      </c>
      <c r="D2712" s="49">
        <v>19.989999999999998</v>
      </c>
      <c r="E2712">
        <f t="shared" si="310"/>
        <v>2025</v>
      </c>
      <c r="F2712">
        <f t="shared" si="311"/>
        <v>11</v>
      </c>
      <c r="G2712">
        <f t="shared" si="312"/>
        <v>1</v>
      </c>
      <c r="H2712" s="4" t="str">
        <f t="shared" si="313"/>
        <v>product 2</v>
      </c>
      <c r="I2712" s="5">
        <v>6</v>
      </c>
      <c r="J2712" s="5">
        <v>119.94</v>
      </c>
    </row>
    <row r="2713" spans="1:10" ht="13.2" x14ac:dyDescent="0.25">
      <c r="A2713" s="3">
        <v>45668</v>
      </c>
      <c r="B2713" s="4" t="s">
        <v>9</v>
      </c>
      <c r="C2713" s="3" t="str">
        <f t="shared" si="309"/>
        <v>cogs</v>
      </c>
      <c r="D2713" s="49">
        <v>8.99</v>
      </c>
      <c r="E2713">
        <f t="shared" si="310"/>
        <v>2025</v>
      </c>
      <c r="F2713">
        <f t="shared" si="311"/>
        <v>11</v>
      </c>
      <c r="G2713">
        <f t="shared" si="312"/>
        <v>1</v>
      </c>
      <c r="H2713" s="4" t="str">
        <f t="shared" si="313"/>
        <v>product 3</v>
      </c>
      <c r="I2713" s="5">
        <v>182</v>
      </c>
      <c r="J2713" s="5">
        <v>1636.18</v>
      </c>
    </row>
    <row r="2714" spans="1:10" ht="13.2" x14ac:dyDescent="0.25">
      <c r="A2714" s="3">
        <v>45668</v>
      </c>
      <c r="B2714" s="4" t="s">
        <v>10</v>
      </c>
      <c r="C2714" s="3" t="str">
        <f t="shared" si="309"/>
        <v>marketing</v>
      </c>
      <c r="D2714" s="50" t="s">
        <v>6</v>
      </c>
      <c r="E2714">
        <f t="shared" si="310"/>
        <v>2025</v>
      </c>
      <c r="F2714">
        <f t="shared" si="311"/>
        <v>11</v>
      </c>
      <c r="G2714">
        <f t="shared" si="312"/>
        <v>1</v>
      </c>
      <c r="H2714" s="4" t="str">
        <f t="shared" si="313"/>
        <v>N/A</v>
      </c>
      <c r="I2714" s="4" t="s">
        <v>6</v>
      </c>
      <c r="J2714" s="5">
        <v>106.97</v>
      </c>
    </row>
    <row r="2715" spans="1:10" ht="13.2" x14ac:dyDescent="0.25">
      <c r="A2715" s="3">
        <v>45668</v>
      </c>
      <c r="B2715" s="4" t="s">
        <v>11</v>
      </c>
      <c r="C2715" s="3" t="str">
        <f t="shared" si="309"/>
        <v>net sales</v>
      </c>
      <c r="D2715" s="49">
        <v>9.99</v>
      </c>
      <c r="E2715">
        <f t="shared" si="310"/>
        <v>2025</v>
      </c>
      <c r="F2715">
        <f t="shared" si="311"/>
        <v>11</v>
      </c>
      <c r="G2715">
        <f t="shared" si="312"/>
        <v>1</v>
      </c>
      <c r="H2715" s="4" t="str">
        <f t="shared" si="313"/>
        <v>product 1</v>
      </c>
      <c r="I2715" s="5">
        <v>0</v>
      </c>
      <c r="J2715" s="4">
        <v>0</v>
      </c>
    </row>
    <row r="2716" spans="1:10" ht="13.2" x14ac:dyDescent="0.25">
      <c r="A2716" s="3">
        <v>45668</v>
      </c>
      <c r="B2716" s="4" t="s">
        <v>12</v>
      </c>
      <c r="C2716" s="3" t="str">
        <f t="shared" si="309"/>
        <v>net sales</v>
      </c>
      <c r="D2716" s="49">
        <v>24.99</v>
      </c>
      <c r="E2716">
        <f t="shared" si="310"/>
        <v>2025</v>
      </c>
      <c r="F2716">
        <f t="shared" si="311"/>
        <v>11</v>
      </c>
      <c r="G2716">
        <f t="shared" si="312"/>
        <v>1</v>
      </c>
      <c r="H2716" s="4" t="str">
        <f t="shared" si="313"/>
        <v>product 2</v>
      </c>
      <c r="I2716" s="5">
        <v>6</v>
      </c>
      <c r="J2716" s="5">
        <v>149.94</v>
      </c>
    </row>
    <row r="2717" spans="1:10" ht="13.2" x14ac:dyDescent="0.25">
      <c r="A2717" s="3">
        <v>45668</v>
      </c>
      <c r="B2717" s="4" t="s">
        <v>13</v>
      </c>
      <c r="C2717" s="3" t="str">
        <f t="shared" si="309"/>
        <v>net sales</v>
      </c>
      <c r="D2717" s="49">
        <v>12.49</v>
      </c>
      <c r="E2717">
        <f t="shared" si="310"/>
        <v>2025</v>
      </c>
      <c r="F2717">
        <f t="shared" si="311"/>
        <v>11</v>
      </c>
      <c r="G2717">
        <f t="shared" si="312"/>
        <v>1</v>
      </c>
      <c r="H2717" s="4" t="str">
        <f t="shared" si="313"/>
        <v>product 3</v>
      </c>
      <c r="I2717" s="5">
        <v>182</v>
      </c>
      <c r="J2717" s="5">
        <v>2273.1799999999998</v>
      </c>
    </row>
    <row r="2718" spans="1:10" ht="13.2" x14ac:dyDescent="0.25">
      <c r="A2718" s="3">
        <v>45669</v>
      </c>
      <c r="B2718" s="4" t="s">
        <v>7</v>
      </c>
      <c r="C2718" s="3" t="str">
        <f t="shared" si="309"/>
        <v>cogs</v>
      </c>
      <c r="D2718" s="49">
        <v>5.49</v>
      </c>
      <c r="E2718">
        <f t="shared" si="310"/>
        <v>2025</v>
      </c>
      <c r="F2718">
        <f t="shared" si="311"/>
        <v>12</v>
      </c>
      <c r="G2718">
        <f t="shared" si="312"/>
        <v>1</v>
      </c>
      <c r="H2718" s="4" t="str">
        <f t="shared" si="313"/>
        <v>product 1</v>
      </c>
      <c r="I2718" s="5">
        <v>28</v>
      </c>
      <c r="J2718" s="5">
        <v>153.72</v>
      </c>
    </row>
    <row r="2719" spans="1:10" ht="13.2" x14ac:dyDescent="0.25">
      <c r="A2719" s="3">
        <v>45669</v>
      </c>
      <c r="B2719" s="4" t="s">
        <v>8</v>
      </c>
      <c r="C2719" s="3" t="str">
        <f t="shared" si="309"/>
        <v>cogs</v>
      </c>
      <c r="D2719" s="49">
        <v>19.989999999999998</v>
      </c>
      <c r="E2719">
        <f t="shared" si="310"/>
        <v>2025</v>
      </c>
      <c r="F2719">
        <f t="shared" si="311"/>
        <v>12</v>
      </c>
      <c r="G2719">
        <f t="shared" si="312"/>
        <v>1</v>
      </c>
      <c r="H2719" s="4" t="str">
        <f t="shared" si="313"/>
        <v>product 2</v>
      </c>
      <c r="I2719" s="5">
        <v>0</v>
      </c>
      <c r="J2719" s="4">
        <v>0</v>
      </c>
    </row>
    <row r="2720" spans="1:10" ht="13.2" x14ac:dyDescent="0.25">
      <c r="A2720" s="3">
        <v>45669</v>
      </c>
      <c r="B2720" s="4" t="s">
        <v>9</v>
      </c>
      <c r="C2720" s="3" t="str">
        <f t="shared" si="309"/>
        <v>cogs</v>
      </c>
      <c r="D2720" s="49">
        <v>8.99</v>
      </c>
      <c r="E2720">
        <f t="shared" si="310"/>
        <v>2025</v>
      </c>
      <c r="F2720">
        <f t="shared" si="311"/>
        <v>12</v>
      </c>
      <c r="G2720">
        <f t="shared" si="312"/>
        <v>1</v>
      </c>
      <c r="H2720" s="4" t="str">
        <f t="shared" si="313"/>
        <v>product 3</v>
      </c>
      <c r="I2720" s="5">
        <v>138</v>
      </c>
      <c r="J2720" s="5">
        <v>1240.6200000000001</v>
      </c>
    </row>
    <row r="2721" spans="1:10" ht="13.2" x14ac:dyDescent="0.25">
      <c r="A2721" s="3">
        <v>45669</v>
      </c>
      <c r="B2721" s="4" t="s">
        <v>10</v>
      </c>
      <c r="C2721" s="3" t="str">
        <f t="shared" si="309"/>
        <v>marketing</v>
      </c>
      <c r="D2721" s="50" t="s">
        <v>6</v>
      </c>
      <c r="E2721">
        <f t="shared" si="310"/>
        <v>2025</v>
      </c>
      <c r="F2721">
        <f t="shared" si="311"/>
        <v>12</v>
      </c>
      <c r="G2721">
        <f t="shared" si="312"/>
        <v>1</v>
      </c>
      <c r="H2721" s="4" t="str">
        <f t="shared" si="313"/>
        <v>N/A</v>
      </c>
      <c r="I2721" s="4" t="s">
        <v>6</v>
      </c>
      <c r="J2721" s="5">
        <v>114.96000000000001</v>
      </c>
    </row>
    <row r="2722" spans="1:10" ht="13.2" x14ac:dyDescent="0.25">
      <c r="A2722" s="3">
        <v>45669</v>
      </c>
      <c r="B2722" s="4" t="s">
        <v>11</v>
      </c>
      <c r="C2722" s="3" t="str">
        <f t="shared" si="309"/>
        <v>net sales</v>
      </c>
      <c r="D2722" s="49">
        <v>9.99</v>
      </c>
      <c r="E2722">
        <f t="shared" si="310"/>
        <v>2025</v>
      </c>
      <c r="F2722">
        <f t="shared" si="311"/>
        <v>12</v>
      </c>
      <c r="G2722">
        <f t="shared" si="312"/>
        <v>1</v>
      </c>
      <c r="H2722" s="4" t="str">
        <f t="shared" si="313"/>
        <v>product 1</v>
      </c>
      <c r="I2722" s="5">
        <v>28</v>
      </c>
      <c r="J2722" s="5">
        <v>279.72000000000003</v>
      </c>
    </row>
    <row r="2723" spans="1:10" ht="13.2" x14ac:dyDescent="0.25">
      <c r="A2723" s="3">
        <v>45669</v>
      </c>
      <c r="B2723" s="4" t="s">
        <v>12</v>
      </c>
      <c r="C2723" s="3" t="str">
        <f t="shared" si="309"/>
        <v>net sales</v>
      </c>
      <c r="D2723" s="49">
        <v>24.99</v>
      </c>
      <c r="E2723">
        <f t="shared" si="310"/>
        <v>2025</v>
      </c>
      <c r="F2723">
        <f t="shared" si="311"/>
        <v>12</v>
      </c>
      <c r="G2723">
        <f t="shared" si="312"/>
        <v>1</v>
      </c>
      <c r="H2723" s="4" t="str">
        <f t="shared" si="313"/>
        <v>product 2</v>
      </c>
      <c r="I2723" s="5">
        <v>0</v>
      </c>
      <c r="J2723" s="4">
        <v>0</v>
      </c>
    </row>
    <row r="2724" spans="1:10" ht="13.2" x14ac:dyDescent="0.25">
      <c r="A2724" s="3">
        <v>45669</v>
      </c>
      <c r="B2724" s="4" t="s">
        <v>13</v>
      </c>
      <c r="C2724" s="3" t="str">
        <f t="shared" si="309"/>
        <v>net sales</v>
      </c>
      <c r="D2724" s="49">
        <v>12.49</v>
      </c>
      <c r="E2724">
        <f t="shared" si="310"/>
        <v>2025</v>
      </c>
      <c r="F2724">
        <f t="shared" si="311"/>
        <v>12</v>
      </c>
      <c r="G2724">
        <f t="shared" si="312"/>
        <v>1</v>
      </c>
      <c r="H2724" s="4" t="str">
        <f t="shared" si="313"/>
        <v>product 3</v>
      </c>
      <c r="I2724" s="5">
        <v>138</v>
      </c>
      <c r="J2724" s="5">
        <v>1723.6200000000001</v>
      </c>
    </row>
    <row r="2725" spans="1:10" ht="13.2" x14ac:dyDescent="0.25">
      <c r="A2725" s="3">
        <v>45670</v>
      </c>
      <c r="B2725" s="4" t="s">
        <v>7</v>
      </c>
      <c r="C2725" s="3" t="str">
        <f t="shared" si="309"/>
        <v>cogs</v>
      </c>
      <c r="D2725" s="49">
        <v>5.49</v>
      </c>
      <c r="E2725">
        <f t="shared" si="310"/>
        <v>2025</v>
      </c>
      <c r="F2725">
        <f t="shared" si="311"/>
        <v>13</v>
      </c>
      <c r="G2725">
        <f t="shared" si="312"/>
        <v>1</v>
      </c>
      <c r="H2725" s="4" t="str">
        <f t="shared" si="313"/>
        <v>product 1</v>
      </c>
      <c r="I2725" s="5">
        <v>93</v>
      </c>
      <c r="J2725" s="5">
        <v>510.57</v>
      </c>
    </row>
    <row r="2726" spans="1:10" ht="13.2" x14ac:dyDescent="0.25">
      <c r="A2726" s="3">
        <v>45670</v>
      </c>
      <c r="B2726" s="4" t="s">
        <v>8</v>
      </c>
      <c r="C2726" s="3" t="str">
        <f t="shared" si="309"/>
        <v>cogs</v>
      </c>
      <c r="D2726" s="49">
        <v>19.989999999999998</v>
      </c>
      <c r="E2726">
        <f t="shared" si="310"/>
        <v>2025</v>
      </c>
      <c r="F2726">
        <f t="shared" si="311"/>
        <v>13</v>
      </c>
      <c r="G2726">
        <f t="shared" si="312"/>
        <v>1</v>
      </c>
      <c r="H2726" s="4" t="str">
        <f t="shared" si="313"/>
        <v>product 2</v>
      </c>
      <c r="I2726" s="5">
        <v>0</v>
      </c>
      <c r="J2726" s="4">
        <v>0</v>
      </c>
    </row>
    <row r="2727" spans="1:10" ht="13.2" x14ac:dyDescent="0.25">
      <c r="A2727" s="3">
        <v>45670</v>
      </c>
      <c r="B2727" s="4" t="s">
        <v>9</v>
      </c>
      <c r="C2727" s="3" t="str">
        <f t="shared" si="309"/>
        <v>cogs</v>
      </c>
      <c r="D2727" s="49">
        <v>8.99</v>
      </c>
      <c r="E2727">
        <f t="shared" si="310"/>
        <v>2025</v>
      </c>
      <c r="F2727">
        <f t="shared" si="311"/>
        <v>13</v>
      </c>
      <c r="G2727">
        <f t="shared" si="312"/>
        <v>1</v>
      </c>
      <c r="H2727" s="4" t="str">
        <f t="shared" si="313"/>
        <v>product 3</v>
      </c>
      <c r="I2727" s="5">
        <v>72</v>
      </c>
      <c r="J2727" s="5">
        <v>647.28</v>
      </c>
    </row>
    <row r="2728" spans="1:10" ht="13.2" x14ac:dyDescent="0.25">
      <c r="A2728" s="3">
        <v>45670</v>
      </c>
      <c r="B2728" s="4" t="s">
        <v>10</v>
      </c>
      <c r="C2728" s="3" t="str">
        <f t="shared" si="309"/>
        <v>marketing</v>
      </c>
      <c r="D2728" s="50" t="s">
        <v>6</v>
      </c>
      <c r="E2728">
        <f t="shared" si="310"/>
        <v>2025</v>
      </c>
      <c r="F2728">
        <f t="shared" si="311"/>
        <v>13</v>
      </c>
      <c r="G2728">
        <f t="shared" si="312"/>
        <v>1</v>
      </c>
      <c r="H2728" s="4" t="str">
        <f t="shared" si="313"/>
        <v>N/A</v>
      </c>
      <c r="I2728" s="4" t="s">
        <v>6</v>
      </c>
      <c r="J2728" s="5">
        <v>107.93</v>
      </c>
    </row>
    <row r="2729" spans="1:10" ht="13.2" x14ac:dyDescent="0.25">
      <c r="A2729" s="3">
        <v>45670</v>
      </c>
      <c r="B2729" s="4" t="s">
        <v>11</v>
      </c>
      <c r="C2729" s="3" t="str">
        <f t="shared" si="309"/>
        <v>net sales</v>
      </c>
      <c r="D2729" s="49">
        <v>9.99</v>
      </c>
      <c r="E2729">
        <f t="shared" si="310"/>
        <v>2025</v>
      </c>
      <c r="F2729">
        <f t="shared" si="311"/>
        <v>13</v>
      </c>
      <c r="G2729">
        <f t="shared" si="312"/>
        <v>1</v>
      </c>
      <c r="H2729" s="4" t="str">
        <f t="shared" si="313"/>
        <v>product 1</v>
      </c>
      <c r="I2729" s="5">
        <v>93</v>
      </c>
      <c r="J2729" s="5">
        <v>929.07</v>
      </c>
    </row>
    <row r="2730" spans="1:10" ht="13.2" x14ac:dyDescent="0.25">
      <c r="A2730" s="3">
        <v>45670</v>
      </c>
      <c r="B2730" s="4" t="s">
        <v>12</v>
      </c>
      <c r="C2730" s="3" t="str">
        <f t="shared" si="309"/>
        <v>net sales</v>
      </c>
      <c r="D2730" s="49">
        <v>24.99</v>
      </c>
      <c r="E2730">
        <f t="shared" si="310"/>
        <v>2025</v>
      </c>
      <c r="F2730">
        <f t="shared" si="311"/>
        <v>13</v>
      </c>
      <c r="G2730">
        <f t="shared" si="312"/>
        <v>1</v>
      </c>
      <c r="H2730" s="4" t="str">
        <f t="shared" si="313"/>
        <v>product 2</v>
      </c>
      <c r="I2730" s="5">
        <v>0</v>
      </c>
      <c r="J2730" s="4">
        <v>0</v>
      </c>
    </row>
    <row r="2731" spans="1:10" ht="13.2" x14ac:dyDescent="0.25">
      <c r="A2731" s="3">
        <v>45670</v>
      </c>
      <c r="B2731" s="4" t="s">
        <v>13</v>
      </c>
      <c r="C2731" s="3" t="str">
        <f t="shared" si="309"/>
        <v>net sales</v>
      </c>
      <c r="D2731" s="49">
        <v>12.49</v>
      </c>
      <c r="E2731">
        <f t="shared" si="310"/>
        <v>2025</v>
      </c>
      <c r="F2731">
        <f t="shared" si="311"/>
        <v>13</v>
      </c>
      <c r="G2731">
        <f t="shared" si="312"/>
        <v>1</v>
      </c>
      <c r="H2731" s="4" t="str">
        <f t="shared" si="313"/>
        <v>product 3</v>
      </c>
      <c r="I2731" s="5">
        <v>72</v>
      </c>
      <c r="J2731" s="5">
        <v>899.28</v>
      </c>
    </row>
    <row r="2732" spans="1:10" ht="13.2" x14ac:dyDescent="0.25">
      <c r="A2732" s="3">
        <v>45671</v>
      </c>
      <c r="B2732" s="4" t="s">
        <v>7</v>
      </c>
      <c r="C2732" s="3" t="str">
        <f t="shared" si="309"/>
        <v>cogs</v>
      </c>
      <c r="D2732" s="49">
        <v>5.49</v>
      </c>
      <c r="E2732">
        <f t="shared" si="310"/>
        <v>2025</v>
      </c>
      <c r="F2732">
        <f t="shared" si="311"/>
        <v>14</v>
      </c>
      <c r="G2732">
        <f t="shared" si="312"/>
        <v>1</v>
      </c>
      <c r="H2732" s="4" t="str">
        <f t="shared" si="313"/>
        <v>product 1</v>
      </c>
      <c r="I2732" s="5">
        <v>44</v>
      </c>
      <c r="J2732" s="5">
        <v>241.56</v>
      </c>
    </row>
    <row r="2733" spans="1:10" ht="13.2" x14ac:dyDescent="0.25">
      <c r="A2733" s="3">
        <v>45671</v>
      </c>
      <c r="B2733" s="4" t="s">
        <v>8</v>
      </c>
      <c r="C2733" s="3" t="str">
        <f t="shared" si="309"/>
        <v>cogs</v>
      </c>
      <c r="D2733" s="49">
        <v>19.989999999999998</v>
      </c>
      <c r="E2733">
        <f t="shared" si="310"/>
        <v>2025</v>
      </c>
      <c r="F2733">
        <f t="shared" si="311"/>
        <v>14</v>
      </c>
      <c r="G2733">
        <f t="shared" si="312"/>
        <v>1</v>
      </c>
      <c r="H2733" s="4" t="str">
        <f t="shared" si="313"/>
        <v>product 2</v>
      </c>
      <c r="I2733" s="5">
        <v>9</v>
      </c>
      <c r="J2733" s="5">
        <v>179.91</v>
      </c>
    </row>
    <row r="2734" spans="1:10" ht="13.2" x14ac:dyDescent="0.25">
      <c r="A2734" s="3">
        <v>45671</v>
      </c>
      <c r="B2734" s="4" t="s">
        <v>9</v>
      </c>
      <c r="C2734" s="3" t="str">
        <f t="shared" si="309"/>
        <v>cogs</v>
      </c>
      <c r="D2734" s="49">
        <v>8.99</v>
      </c>
      <c r="E2734">
        <f t="shared" si="310"/>
        <v>2025</v>
      </c>
      <c r="F2734">
        <f t="shared" si="311"/>
        <v>14</v>
      </c>
      <c r="G2734">
        <f t="shared" si="312"/>
        <v>1</v>
      </c>
      <c r="H2734" s="4" t="str">
        <f t="shared" si="313"/>
        <v>product 3</v>
      </c>
      <c r="I2734" s="5">
        <v>123</v>
      </c>
      <c r="J2734" s="5">
        <v>1105.77</v>
      </c>
    </row>
    <row r="2735" spans="1:10" ht="13.2" x14ac:dyDescent="0.25">
      <c r="A2735" s="3">
        <v>45671</v>
      </c>
      <c r="B2735" s="4" t="s">
        <v>10</v>
      </c>
      <c r="C2735" s="3" t="str">
        <f t="shared" si="309"/>
        <v>marketing</v>
      </c>
      <c r="D2735" s="50" t="s">
        <v>6</v>
      </c>
      <c r="E2735">
        <f t="shared" si="310"/>
        <v>2025</v>
      </c>
      <c r="F2735">
        <f t="shared" si="311"/>
        <v>14</v>
      </c>
      <c r="G2735">
        <f t="shared" si="312"/>
        <v>1</v>
      </c>
      <c r="H2735" s="4" t="str">
        <f t="shared" si="313"/>
        <v>N/A</v>
      </c>
      <c r="I2735" s="4" t="s">
        <v>6</v>
      </c>
      <c r="J2735" s="5">
        <v>115.97</v>
      </c>
    </row>
    <row r="2736" spans="1:10" ht="13.2" x14ac:dyDescent="0.25">
      <c r="A2736" s="3">
        <v>45671</v>
      </c>
      <c r="B2736" s="4" t="s">
        <v>11</v>
      </c>
      <c r="C2736" s="3" t="str">
        <f t="shared" si="309"/>
        <v>net sales</v>
      </c>
      <c r="D2736" s="49">
        <v>9.99</v>
      </c>
      <c r="E2736">
        <f t="shared" si="310"/>
        <v>2025</v>
      </c>
      <c r="F2736">
        <f t="shared" si="311"/>
        <v>14</v>
      </c>
      <c r="G2736">
        <f t="shared" si="312"/>
        <v>1</v>
      </c>
      <c r="H2736" s="4" t="str">
        <f t="shared" si="313"/>
        <v>product 1</v>
      </c>
      <c r="I2736" s="5">
        <v>44</v>
      </c>
      <c r="J2736" s="5">
        <v>439.56</v>
      </c>
    </row>
    <row r="2737" spans="1:10" ht="13.2" x14ac:dyDescent="0.25">
      <c r="A2737" s="3">
        <v>45671</v>
      </c>
      <c r="B2737" s="4" t="s">
        <v>12</v>
      </c>
      <c r="C2737" s="3" t="str">
        <f t="shared" si="309"/>
        <v>net sales</v>
      </c>
      <c r="D2737" s="49">
        <v>24.99</v>
      </c>
      <c r="E2737">
        <f t="shared" si="310"/>
        <v>2025</v>
      </c>
      <c r="F2737">
        <f t="shared" si="311"/>
        <v>14</v>
      </c>
      <c r="G2737">
        <f t="shared" si="312"/>
        <v>1</v>
      </c>
      <c r="H2737" s="4" t="str">
        <f t="shared" si="313"/>
        <v>product 2</v>
      </c>
      <c r="I2737" s="5">
        <v>9</v>
      </c>
      <c r="J2737" s="5">
        <v>224.91</v>
      </c>
    </row>
    <row r="2738" spans="1:10" ht="13.2" x14ac:dyDescent="0.25">
      <c r="A2738" s="3">
        <v>45671</v>
      </c>
      <c r="B2738" s="4" t="s">
        <v>13</v>
      </c>
      <c r="C2738" s="3" t="str">
        <f t="shared" si="309"/>
        <v>net sales</v>
      </c>
      <c r="D2738" s="49">
        <v>12.49</v>
      </c>
      <c r="E2738">
        <f t="shared" si="310"/>
        <v>2025</v>
      </c>
      <c r="F2738">
        <f t="shared" si="311"/>
        <v>14</v>
      </c>
      <c r="G2738">
        <f t="shared" si="312"/>
        <v>1</v>
      </c>
      <c r="H2738" s="4" t="str">
        <f t="shared" si="313"/>
        <v>product 3</v>
      </c>
      <c r="I2738" s="5">
        <v>123</v>
      </c>
      <c r="J2738" s="5">
        <v>1536.27</v>
      </c>
    </row>
    <row r="2739" spans="1:10" ht="13.2" x14ac:dyDescent="0.25">
      <c r="A2739" s="3">
        <v>45672</v>
      </c>
      <c r="B2739" s="4" t="s">
        <v>7</v>
      </c>
      <c r="C2739" s="3" t="str">
        <f t="shared" si="309"/>
        <v>cogs</v>
      </c>
      <c r="D2739" s="49">
        <v>5.49</v>
      </c>
      <c r="E2739">
        <f t="shared" si="310"/>
        <v>2025</v>
      </c>
      <c r="F2739">
        <f t="shared" si="311"/>
        <v>15</v>
      </c>
      <c r="G2739">
        <f t="shared" si="312"/>
        <v>1</v>
      </c>
      <c r="H2739" s="4" t="str">
        <f t="shared" si="313"/>
        <v>product 1</v>
      </c>
      <c r="I2739" s="5">
        <v>58</v>
      </c>
      <c r="J2739" s="5">
        <v>318.42</v>
      </c>
    </row>
    <row r="2740" spans="1:10" ht="13.2" x14ac:dyDescent="0.25">
      <c r="A2740" s="3">
        <v>45672</v>
      </c>
      <c r="B2740" s="4" t="s">
        <v>8</v>
      </c>
      <c r="C2740" s="3" t="str">
        <f t="shared" si="309"/>
        <v>cogs</v>
      </c>
      <c r="D2740" s="49">
        <v>19.989999999999998</v>
      </c>
      <c r="E2740">
        <f t="shared" si="310"/>
        <v>2025</v>
      </c>
      <c r="F2740">
        <f t="shared" si="311"/>
        <v>15</v>
      </c>
      <c r="G2740">
        <f t="shared" si="312"/>
        <v>1</v>
      </c>
      <c r="H2740" s="4" t="str">
        <f t="shared" si="313"/>
        <v>product 2</v>
      </c>
      <c r="I2740" s="5">
        <v>0</v>
      </c>
      <c r="J2740" s="4">
        <v>0</v>
      </c>
    </row>
    <row r="2741" spans="1:10" ht="13.2" x14ac:dyDescent="0.25">
      <c r="A2741" s="3">
        <v>45672</v>
      </c>
      <c r="B2741" s="4" t="s">
        <v>9</v>
      </c>
      <c r="C2741" s="3" t="str">
        <f t="shared" si="309"/>
        <v>cogs</v>
      </c>
      <c r="D2741" s="49">
        <v>8.99</v>
      </c>
      <c r="E2741">
        <f t="shared" si="310"/>
        <v>2025</v>
      </c>
      <c r="F2741">
        <f t="shared" si="311"/>
        <v>15</v>
      </c>
      <c r="G2741">
        <f t="shared" si="312"/>
        <v>1</v>
      </c>
      <c r="H2741" s="4" t="str">
        <f t="shared" si="313"/>
        <v>product 3</v>
      </c>
      <c r="I2741" s="5">
        <v>136</v>
      </c>
      <c r="J2741" s="5">
        <v>1222.6400000000001</v>
      </c>
    </row>
    <row r="2742" spans="1:10" ht="13.2" x14ac:dyDescent="0.25">
      <c r="A2742" s="3">
        <v>45672</v>
      </c>
      <c r="B2742" s="4" t="s">
        <v>16</v>
      </c>
      <c r="C2742" s="3" t="str">
        <f t="shared" si="309"/>
        <v>interest</v>
      </c>
      <c r="D2742" s="50" t="s">
        <v>6</v>
      </c>
      <c r="E2742">
        <f t="shared" si="310"/>
        <v>2025</v>
      </c>
      <c r="F2742">
        <f t="shared" si="311"/>
        <v>15</v>
      </c>
      <c r="G2742">
        <f t="shared" si="312"/>
        <v>1</v>
      </c>
      <c r="H2742" s="4" t="str">
        <f t="shared" si="313"/>
        <v>N/A</v>
      </c>
      <c r="I2742" s="4" t="s">
        <v>6</v>
      </c>
      <c r="J2742" s="5">
        <v>1271.6400000000001</v>
      </c>
    </row>
    <row r="2743" spans="1:10" ht="13.2" x14ac:dyDescent="0.25">
      <c r="A2743" s="3">
        <v>45672</v>
      </c>
      <c r="B2743" s="4" t="s">
        <v>10</v>
      </c>
      <c r="C2743" s="3" t="str">
        <f t="shared" si="309"/>
        <v>marketing</v>
      </c>
      <c r="D2743" s="50" t="s">
        <v>6</v>
      </c>
      <c r="E2743">
        <f t="shared" si="310"/>
        <v>2025</v>
      </c>
      <c r="F2743">
        <f t="shared" si="311"/>
        <v>15</v>
      </c>
      <c r="G2743">
        <f t="shared" si="312"/>
        <v>1</v>
      </c>
      <c r="H2743" s="4" t="str">
        <f t="shared" si="313"/>
        <v>N/A</v>
      </c>
      <c r="I2743" s="4" t="s">
        <v>6</v>
      </c>
      <c r="J2743" s="5">
        <v>117.94</v>
      </c>
    </row>
    <row r="2744" spans="1:10" ht="13.2" x14ac:dyDescent="0.25">
      <c r="A2744" s="3">
        <v>45672</v>
      </c>
      <c r="B2744" s="4" t="s">
        <v>11</v>
      </c>
      <c r="C2744" s="3" t="str">
        <f t="shared" si="309"/>
        <v>net sales</v>
      </c>
      <c r="D2744" s="49">
        <v>9.99</v>
      </c>
      <c r="E2744">
        <f t="shared" si="310"/>
        <v>2025</v>
      </c>
      <c r="F2744">
        <f t="shared" si="311"/>
        <v>15</v>
      </c>
      <c r="G2744">
        <f t="shared" si="312"/>
        <v>1</v>
      </c>
      <c r="H2744" s="4" t="str">
        <f t="shared" si="313"/>
        <v>product 1</v>
      </c>
      <c r="I2744" s="5">
        <v>58</v>
      </c>
      <c r="J2744" s="5">
        <v>579.41999999999996</v>
      </c>
    </row>
    <row r="2745" spans="1:10" ht="13.2" x14ac:dyDescent="0.25">
      <c r="A2745" s="3">
        <v>45672</v>
      </c>
      <c r="B2745" s="4" t="s">
        <v>12</v>
      </c>
      <c r="C2745" s="3" t="str">
        <f t="shared" si="309"/>
        <v>net sales</v>
      </c>
      <c r="D2745" s="49">
        <v>24.99</v>
      </c>
      <c r="E2745">
        <f t="shared" si="310"/>
        <v>2025</v>
      </c>
      <c r="F2745">
        <f t="shared" si="311"/>
        <v>15</v>
      </c>
      <c r="G2745">
        <f t="shared" si="312"/>
        <v>1</v>
      </c>
      <c r="H2745" s="4" t="str">
        <f t="shared" si="313"/>
        <v>product 2</v>
      </c>
      <c r="I2745" s="5">
        <v>0</v>
      </c>
      <c r="J2745" s="4">
        <v>0</v>
      </c>
    </row>
    <row r="2746" spans="1:10" ht="13.2" x14ac:dyDescent="0.25">
      <c r="A2746" s="3">
        <v>45672</v>
      </c>
      <c r="B2746" s="4" t="s">
        <v>13</v>
      </c>
      <c r="C2746" s="3" t="str">
        <f t="shared" si="309"/>
        <v>net sales</v>
      </c>
      <c r="D2746" s="49">
        <v>12.49</v>
      </c>
      <c r="E2746">
        <f t="shared" si="310"/>
        <v>2025</v>
      </c>
      <c r="F2746">
        <f t="shared" si="311"/>
        <v>15</v>
      </c>
      <c r="G2746">
        <f t="shared" si="312"/>
        <v>1</v>
      </c>
      <c r="H2746" s="4" t="str">
        <f t="shared" si="313"/>
        <v>product 3</v>
      </c>
      <c r="I2746" s="5">
        <v>136</v>
      </c>
      <c r="J2746" s="5">
        <v>1698.64</v>
      </c>
    </row>
    <row r="2747" spans="1:10" ht="13.2" x14ac:dyDescent="0.25">
      <c r="A2747" s="3">
        <v>45672</v>
      </c>
      <c r="B2747" s="4" t="s">
        <v>14</v>
      </c>
      <c r="C2747" s="3" t="str">
        <f t="shared" si="309"/>
        <v>overhead</v>
      </c>
      <c r="D2747" s="50" t="s">
        <v>6</v>
      </c>
      <c r="E2747">
        <f t="shared" si="310"/>
        <v>2025</v>
      </c>
      <c r="F2747">
        <f t="shared" si="311"/>
        <v>15</v>
      </c>
      <c r="G2747">
        <f t="shared" si="312"/>
        <v>1</v>
      </c>
      <c r="H2747" s="4" t="str">
        <f t="shared" si="313"/>
        <v>N/A</v>
      </c>
      <c r="I2747" s="4" t="s">
        <v>6</v>
      </c>
      <c r="J2747" s="5">
        <v>317.91000000000003</v>
      </c>
    </row>
    <row r="2748" spans="1:10" ht="13.2" x14ac:dyDescent="0.25">
      <c r="A2748" s="3">
        <v>45673</v>
      </c>
      <c r="B2748" s="4" t="s">
        <v>7</v>
      </c>
      <c r="C2748" s="3" t="str">
        <f t="shared" si="309"/>
        <v>cogs</v>
      </c>
      <c r="D2748" s="49">
        <v>5.49</v>
      </c>
      <c r="E2748">
        <f t="shared" si="310"/>
        <v>2025</v>
      </c>
      <c r="F2748">
        <f t="shared" si="311"/>
        <v>16</v>
      </c>
      <c r="G2748">
        <f t="shared" si="312"/>
        <v>1</v>
      </c>
      <c r="H2748" s="4" t="str">
        <f t="shared" si="313"/>
        <v>product 1</v>
      </c>
      <c r="I2748" s="5">
        <v>14</v>
      </c>
      <c r="J2748" s="5">
        <v>76.86</v>
      </c>
    </row>
    <row r="2749" spans="1:10" ht="13.2" x14ac:dyDescent="0.25">
      <c r="A2749" s="3">
        <v>45673</v>
      </c>
      <c r="B2749" s="4" t="s">
        <v>8</v>
      </c>
      <c r="C2749" s="3" t="str">
        <f t="shared" si="309"/>
        <v>cogs</v>
      </c>
      <c r="D2749" s="49">
        <v>19.989999999999998</v>
      </c>
      <c r="E2749">
        <f t="shared" si="310"/>
        <v>2025</v>
      </c>
      <c r="F2749">
        <f t="shared" si="311"/>
        <v>16</v>
      </c>
      <c r="G2749">
        <f t="shared" si="312"/>
        <v>1</v>
      </c>
      <c r="H2749" s="4" t="str">
        <f t="shared" si="313"/>
        <v>product 2</v>
      </c>
      <c r="I2749" s="5">
        <v>5</v>
      </c>
      <c r="J2749" s="5">
        <v>99.949999999999989</v>
      </c>
    </row>
    <row r="2750" spans="1:10" ht="13.2" x14ac:dyDescent="0.25">
      <c r="A2750" s="3">
        <v>45673</v>
      </c>
      <c r="B2750" s="4" t="s">
        <v>9</v>
      </c>
      <c r="C2750" s="3" t="str">
        <f t="shared" si="309"/>
        <v>cogs</v>
      </c>
      <c r="D2750" s="49">
        <v>8.99</v>
      </c>
      <c r="E2750">
        <f t="shared" si="310"/>
        <v>2025</v>
      </c>
      <c r="F2750">
        <f t="shared" si="311"/>
        <v>16</v>
      </c>
      <c r="G2750">
        <f t="shared" si="312"/>
        <v>1</v>
      </c>
      <c r="H2750" s="4" t="str">
        <f t="shared" si="313"/>
        <v>product 3</v>
      </c>
      <c r="I2750" s="5">
        <v>42</v>
      </c>
      <c r="J2750" s="5">
        <v>377.58</v>
      </c>
    </row>
    <row r="2751" spans="1:10" ht="13.2" x14ac:dyDescent="0.25">
      <c r="A2751" s="3">
        <v>45673</v>
      </c>
      <c r="B2751" s="4" t="s">
        <v>10</v>
      </c>
      <c r="C2751" s="3" t="str">
        <f t="shared" si="309"/>
        <v>marketing</v>
      </c>
      <c r="D2751" s="50" t="s">
        <v>6</v>
      </c>
      <c r="E2751">
        <f t="shared" si="310"/>
        <v>2025</v>
      </c>
      <c r="F2751">
        <f t="shared" si="311"/>
        <v>16</v>
      </c>
      <c r="G2751">
        <f t="shared" si="312"/>
        <v>1</v>
      </c>
      <c r="H2751" s="4" t="str">
        <f t="shared" si="313"/>
        <v>N/A</v>
      </c>
      <c r="I2751" s="4" t="s">
        <v>6</v>
      </c>
      <c r="J2751" s="5">
        <v>117.9</v>
      </c>
    </row>
    <row r="2752" spans="1:10" ht="13.2" x14ac:dyDescent="0.25">
      <c r="A2752" s="3">
        <v>45673</v>
      </c>
      <c r="B2752" s="4" t="s">
        <v>11</v>
      </c>
      <c r="C2752" s="3" t="str">
        <f t="shared" si="309"/>
        <v>net sales</v>
      </c>
      <c r="D2752" s="49">
        <v>9.99</v>
      </c>
      <c r="E2752">
        <f t="shared" si="310"/>
        <v>2025</v>
      </c>
      <c r="F2752">
        <f t="shared" si="311"/>
        <v>16</v>
      </c>
      <c r="G2752">
        <f t="shared" si="312"/>
        <v>1</v>
      </c>
      <c r="H2752" s="4" t="str">
        <f t="shared" si="313"/>
        <v>product 1</v>
      </c>
      <c r="I2752" s="5">
        <v>14</v>
      </c>
      <c r="J2752" s="5">
        <v>139.86000000000001</v>
      </c>
    </row>
    <row r="2753" spans="1:10" ht="13.2" x14ac:dyDescent="0.25">
      <c r="A2753" s="3">
        <v>45673</v>
      </c>
      <c r="B2753" s="4" t="s">
        <v>12</v>
      </c>
      <c r="C2753" s="3" t="str">
        <f t="shared" si="309"/>
        <v>net sales</v>
      </c>
      <c r="D2753" s="49">
        <v>24.99</v>
      </c>
      <c r="E2753">
        <f t="shared" si="310"/>
        <v>2025</v>
      </c>
      <c r="F2753">
        <f t="shared" si="311"/>
        <v>16</v>
      </c>
      <c r="G2753">
        <f t="shared" si="312"/>
        <v>1</v>
      </c>
      <c r="H2753" s="4" t="str">
        <f t="shared" si="313"/>
        <v>product 2</v>
      </c>
      <c r="I2753" s="5">
        <v>5</v>
      </c>
      <c r="J2753" s="5">
        <v>124.94999999999999</v>
      </c>
    </row>
    <row r="2754" spans="1:10" ht="13.2" x14ac:dyDescent="0.25">
      <c r="A2754" s="3">
        <v>45673</v>
      </c>
      <c r="B2754" s="4" t="s">
        <v>13</v>
      </c>
      <c r="C2754" s="3" t="str">
        <f t="shared" ref="C2754:C2817" si="314">IFERROR(LEFT(B2754, FIND(":", B2754) -1),B2754)</f>
        <v>net sales</v>
      </c>
      <c r="D2754" s="49">
        <v>12.49</v>
      </c>
      <c r="E2754">
        <f t="shared" ref="E2754:E2817" si="315">YEAR(A2754)</f>
        <v>2025</v>
      </c>
      <c r="F2754">
        <f t="shared" ref="F2754:F2817" si="316">DAY(A2754)</f>
        <v>16</v>
      </c>
      <c r="G2754">
        <f t="shared" ref="G2754:G2817" si="317">MONTH(A2754)</f>
        <v>1</v>
      </c>
      <c r="H2754" s="4" t="str">
        <f t="shared" si="313"/>
        <v>product 3</v>
      </c>
      <c r="I2754" s="5">
        <v>42</v>
      </c>
      <c r="J2754" s="5">
        <v>524.58000000000004</v>
      </c>
    </row>
    <row r="2755" spans="1:10" ht="13.2" x14ac:dyDescent="0.25">
      <c r="A2755" s="3">
        <v>45674</v>
      </c>
      <c r="B2755" s="4" t="s">
        <v>7</v>
      </c>
      <c r="C2755" s="3" t="str">
        <f t="shared" si="314"/>
        <v>cogs</v>
      </c>
      <c r="D2755" s="49">
        <v>5.49</v>
      </c>
      <c r="E2755">
        <f t="shared" si="315"/>
        <v>2025</v>
      </c>
      <c r="F2755">
        <f t="shared" si="316"/>
        <v>17</v>
      </c>
      <c r="G2755">
        <f t="shared" si="317"/>
        <v>1</v>
      </c>
      <c r="H2755" s="4" t="str">
        <f t="shared" ref="H2755:H2818" si="318">IFERROR(RIGHT(B2755, LEN(B2755) - FIND(":", B2755)),"N/A")</f>
        <v>product 1</v>
      </c>
      <c r="I2755" s="5">
        <v>60</v>
      </c>
      <c r="J2755" s="5">
        <v>329.40000000000003</v>
      </c>
    </row>
    <row r="2756" spans="1:10" ht="13.2" x14ac:dyDescent="0.25">
      <c r="A2756" s="3">
        <v>45674</v>
      </c>
      <c r="B2756" s="4" t="s">
        <v>8</v>
      </c>
      <c r="C2756" s="3" t="str">
        <f t="shared" si="314"/>
        <v>cogs</v>
      </c>
      <c r="D2756" s="49">
        <v>19.989999999999998</v>
      </c>
      <c r="E2756">
        <f t="shared" si="315"/>
        <v>2025</v>
      </c>
      <c r="F2756">
        <f t="shared" si="316"/>
        <v>17</v>
      </c>
      <c r="G2756">
        <f t="shared" si="317"/>
        <v>1</v>
      </c>
      <c r="H2756" s="4" t="str">
        <f t="shared" si="318"/>
        <v>product 2</v>
      </c>
      <c r="I2756" s="5">
        <v>5</v>
      </c>
      <c r="J2756" s="5">
        <v>99.949999999999989</v>
      </c>
    </row>
    <row r="2757" spans="1:10" ht="13.2" x14ac:dyDescent="0.25">
      <c r="A2757" s="3">
        <v>45674</v>
      </c>
      <c r="B2757" s="4" t="s">
        <v>9</v>
      </c>
      <c r="C2757" s="3" t="str">
        <f t="shared" si="314"/>
        <v>cogs</v>
      </c>
      <c r="D2757" s="49">
        <v>8.99</v>
      </c>
      <c r="E2757">
        <f t="shared" si="315"/>
        <v>2025</v>
      </c>
      <c r="F2757">
        <f t="shared" si="316"/>
        <v>17</v>
      </c>
      <c r="G2757">
        <f t="shared" si="317"/>
        <v>1</v>
      </c>
      <c r="H2757" s="4" t="str">
        <f t="shared" si="318"/>
        <v>product 3</v>
      </c>
      <c r="I2757" s="5">
        <v>133</v>
      </c>
      <c r="J2757" s="5">
        <v>1195.67</v>
      </c>
    </row>
    <row r="2758" spans="1:10" ht="13.2" x14ac:dyDescent="0.25">
      <c r="A2758" s="3">
        <v>45674</v>
      </c>
      <c r="B2758" s="4" t="s">
        <v>10</v>
      </c>
      <c r="C2758" s="3" t="str">
        <f t="shared" si="314"/>
        <v>marketing</v>
      </c>
      <c r="D2758" s="50" t="s">
        <v>6</v>
      </c>
      <c r="E2758">
        <f t="shared" si="315"/>
        <v>2025</v>
      </c>
      <c r="F2758">
        <f t="shared" si="316"/>
        <v>17</v>
      </c>
      <c r="G2758">
        <f t="shared" si="317"/>
        <v>1</v>
      </c>
      <c r="H2758" s="4" t="str">
        <f t="shared" si="318"/>
        <v>N/A</v>
      </c>
      <c r="I2758" s="4" t="s">
        <v>6</v>
      </c>
      <c r="J2758" s="5">
        <v>105.09</v>
      </c>
    </row>
    <row r="2759" spans="1:10" ht="13.2" x14ac:dyDescent="0.25">
      <c r="A2759" s="3">
        <v>45674</v>
      </c>
      <c r="B2759" s="4" t="s">
        <v>11</v>
      </c>
      <c r="C2759" s="3" t="str">
        <f t="shared" si="314"/>
        <v>net sales</v>
      </c>
      <c r="D2759" s="49">
        <v>9.99</v>
      </c>
      <c r="E2759">
        <f t="shared" si="315"/>
        <v>2025</v>
      </c>
      <c r="F2759">
        <f t="shared" si="316"/>
        <v>17</v>
      </c>
      <c r="G2759">
        <f t="shared" si="317"/>
        <v>1</v>
      </c>
      <c r="H2759" s="4" t="str">
        <f t="shared" si="318"/>
        <v>product 1</v>
      </c>
      <c r="I2759" s="5">
        <v>60</v>
      </c>
      <c r="J2759" s="5">
        <v>599.4</v>
      </c>
    </row>
    <row r="2760" spans="1:10" ht="13.2" x14ac:dyDescent="0.25">
      <c r="A2760" s="3">
        <v>45674</v>
      </c>
      <c r="B2760" s="4" t="s">
        <v>12</v>
      </c>
      <c r="C2760" s="3" t="str">
        <f t="shared" si="314"/>
        <v>net sales</v>
      </c>
      <c r="D2760" s="49">
        <v>24.99</v>
      </c>
      <c r="E2760">
        <f t="shared" si="315"/>
        <v>2025</v>
      </c>
      <c r="F2760">
        <f t="shared" si="316"/>
        <v>17</v>
      </c>
      <c r="G2760">
        <f t="shared" si="317"/>
        <v>1</v>
      </c>
      <c r="H2760" s="4" t="str">
        <f t="shared" si="318"/>
        <v>product 2</v>
      </c>
      <c r="I2760" s="5">
        <v>5</v>
      </c>
      <c r="J2760" s="5">
        <v>124.94999999999999</v>
      </c>
    </row>
    <row r="2761" spans="1:10" ht="13.2" x14ac:dyDescent="0.25">
      <c r="A2761" s="3">
        <v>45674</v>
      </c>
      <c r="B2761" s="4" t="s">
        <v>13</v>
      </c>
      <c r="C2761" s="3" t="str">
        <f t="shared" si="314"/>
        <v>net sales</v>
      </c>
      <c r="D2761" s="49">
        <v>12.49</v>
      </c>
      <c r="E2761">
        <f t="shared" si="315"/>
        <v>2025</v>
      </c>
      <c r="F2761">
        <f t="shared" si="316"/>
        <v>17</v>
      </c>
      <c r="G2761">
        <f t="shared" si="317"/>
        <v>1</v>
      </c>
      <c r="H2761" s="4" t="str">
        <f t="shared" si="318"/>
        <v>product 3</v>
      </c>
      <c r="I2761" s="5">
        <v>133</v>
      </c>
      <c r="J2761" s="5">
        <v>1661.17</v>
      </c>
    </row>
    <row r="2762" spans="1:10" ht="13.2" x14ac:dyDescent="0.25">
      <c r="A2762" s="3">
        <v>45674</v>
      </c>
      <c r="B2762" s="4" t="s">
        <v>15</v>
      </c>
      <c r="C2762" s="3" t="str">
        <f t="shared" si="314"/>
        <v>payroll</v>
      </c>
      <c r="D2762" s="50" t="s">
        <v>6</v>
      </c>
      <c r="E2762">
        <f t="shared" si="315"/>
        <v>2025</v>
      </c>
      <c r="F2762">
        <f t="shared" si="316"/>
        <v>17</v>
      </c>
      <c r="G2762">
        <f t="shared" si="317"/>
        <v>1</v>
      </c>
      <c r="H2762" s="4" t="str">
        <f t="shared" si="318"/>
        <v>N/A</v>
      </c>
      <c r="I2762" s="4" t="s">
        <v>6</v>
      </c>
      <c r="J2762" s="5">
        <v>1200</v>
      </c>
    </row>
    <row r="2763" spans="1:10" ht="13.2" x14ac:dyDescent="0.25">
      <c r="A2763" s="3">
        <v>45675</v>
      </c>
      <c r="B2763" s="4" t="s">
        <v>7</v>
      </c>
      <c r="C2763" s="3" t="str">
        <f t="shared" si="314"/>
        <v>cogs</v>
      </c>
      <c r="D2763" s="49">
        <v>5.49</v>
      </c>
      <c r="E2763">
        <f t="shared" si="315"/>
        <v>2025</v>
      </c>
      <c r="F2763">
        <f t="shared" si="316"/>
        <v>18</v>
      </c>
      <c r="G2763">
        <f t="shared" si="317"/>
        <v>1</v>
      </c>
      <c r="H2763" s="4" t="str">
        <f t="shared" si="318"/>
        <v>product 1</v>
      </c>
      <c r="I2763" s="5">
        <v>1</v>
      </c>
      <c r="J2763" s="5">
        <v>5.49</v>
      </c>
    </row>
    <row r="2764" spans="1:10" ht="13.2" x14ac:dyDescent="0.25">
      <c r="A2764" s="3">
        <v>45675</v>
      </c>
      <c r="B2764" s="4" t="s">
        <v>8</v>
      </c>
      <c r="C2764" s="3" t="str">
        <f t="shared" si="314"/>
        <v>cogs</v>
      </c>
      <c r="D2764" s="49">
        <v>19.989999999999998</v>
      </c>
      <c r="E2764">
        <f t="shared" si="315"/>
        <v>2025</v>
      </c>
      <c r="F2764">
        <f t="shared" si="316"/>
        <v>18</v>
      </c>
      <c r="G2764">
        <f t="shared" si="317"/>
        <v>1</v>
      </c>
      <c r="H2764" s="4" t="str">
        <f t="shared" si="318"/>
        <v>product 2</v>
      </c>
      <c r="I2764" s="5">
        <v>8</v>
      </c>
      <c r="J2764" s="5">
        <v>159.91999999999999</v>
      </c>
    </row>
    <row r="2765" spans="1:10" ht="13.2" x14ac:dyDescent="0.25">
      <c r="A2765" s="3">
        <v>45675</v>
      </c>
      <c r="B2765" s="4" t="s">
        <v>9</v>
      </c>
      <c r="C2765" s="3" t="str">
        <f t="shared" si="314"/>
        <v>cogs</v>
      </c>
      <c r="D2765" s="49">
        <v>8.99</v>
      </c>
      <c r="E2765">
        <f t="shared" si="315"/>
        <v>2025</v>
      </c>
      <c r="F2765">
        <f t="shared" si="316"/>
        <v>18</v>
      </c>
      <c r="G2765">
        <f t="shared" si="317"/>
        <v>1</v>
      </c>
      <c r="H2765" s="4" t="str">
        <f t="shared" si="318"/>
        <v>product 3</v>
      </c>
      <c r="I2765" s="5">
        <v>157</v>
      </c>
      <c r="J2765" s="5">
        <v>1411.43</v>
      </c>
    </row>
    <row r="2766" spans="1:10" ht="13.2" x14ac:dyDescent="0.25">
      <c r="A2766" s="3">
        <v>45675</v>
      </c>
      <c r="B2766" s="4" t="s">
        <v>10</v>
      </c>
      <c r="C2766" s="3" t="str">
        <f t="shared" si="314"/>
        <v>marketing</v>
      </c>
      <c r="D2766" s="50" t="s">
        <v>6</v>
      </c>
      <c r="E2766">
        <f t="shared" si="315"/>
        <v>2025</v>
      </c>
      <c r="F2766">
        <f t="shared" si="316"/>
        <v>18</v>
      </c>
      <c r="G2766">
        <f t="shared" si="317"/>
        <v>1</v>
      </c>
      <c r="H2766" s="4" t="str">
        <f t="shared" si="318"/>
        <v>N/A</v>
      </c>
      <c r="I2766" s="4" t="s">
        <v>6</v>
      </c>
      <c r="J2766" s="5">
        <v>111</v>
      </c>
    </row>
    <row r="2767" spans="1:10" ht="13.2" x14ac:dyDescent="0.25">
      <c r="A2767" s="3">
        <v>45675</v>
      </c>
      <c r="B2767" s="4" t="s">
        <v>11</v>
      </c>
      <c r="C2767" s="3" t="str">
        <f t="shared" si="314"/>
        <v>net sales</v>
      </c>
      <c r="D2767" s="49">
        <v>9.99</v>
      </c>
      <c r="E2767">
        <f t="shared" si="315"/>
        <v>2025</v>
      </c>
      <c r="F2767">
        <f t="shared" si="316"/>
        <v>18</v>
      </c>
      <c r="G2767">
        <f t="shared" si="317"/>
        <v>1</v>
      </c>
      <c r="H2767" s="4" t="str">
        <f t="shared" si="318"/>
        <v>product 1</v>
      </c>
      <c r="I2767" s="5">
        <v>1</v>
      </c>
      <c r="J2767" s="5">
        <v>9.99</v>
      </c>
    </row>
    <row r="2768" spans="1:10" ht="13.2" x14ac:dyDescent="0.25">
      <c r="A2768" s="3">
        <v>45675</v>
      </c>
      <c r="B2768" s="4" t="s">
        <v>12</v>
      </c>
      <c r="C2768" s="3" t="str">
        <f t="shared" si="314"/>
        <v>net sales</v>
      </c>
      <c r="D2768" s="49">
        <v>24.99</v>
      </c>
      <c r="E2768">
        <f t="shared" si="315"/>
        <v>2025</v>
      </c>
      <c r="F2768">
        <f t="shared" si="316"/>
        <v>18</v>
      </c>
      <c r="G2768">
        <f t="shared" si="317"/>
        <v>1</v>
      </c>
      <c r="H2768" s="4" t="str">
        <f t="shared" si="318"/>
        <v>product 2</v>
      </c>
      <c r="I2768" s="5">
        <v>8</v>
      </c>
      <c r="J2768" s="5">
        <v>199.92</v>
      </c>
    </row>
    <row r="2769" spans="1:10" ht="13.2" x14ac:dyDescent="0.25">
      <c r="A2769" s="3">
        <v>45675</v>
      </c>
      <c r="B2769" s="4" t="s">
        <v>13</v>
      </c>
      <c r="C2769" s="3" t="str">
        <f t="shared" si="314"/>
        <v>net sales</v>
      </c>
      <c r="D2769" s="49">
        <v>12.49</v>
      </c>
      <c r="E2769">
        <f t="shared" si="315"/>
        <v>2025</v>
      </c>
      <c r="F2769">
        <f t="shared" si="316"/>
        <v>18</v>
      </c>
      <c r="G2769">
        <f t="shared" si="317"/>
        <v>1</v>
      </c>
      <c r="H2769" s="4" t="str">
        <f t="shared" si="318"/>
        <v>product 3</v>
      </c>
      <c r="I2769" s="5">
        <v>157</v>
      </c>
      <c r="J2769" s="5">
        <v>1960.93</v>
      </c>
    </row>
    <row r="2770" spans="1:10" ht="13.2" x14ac:dyDescent="0.25">
      <c r="A2770" s="3">
        <v>45676</v>
      </c>
      <c r="B2770" s="4" t="s">
        <v>7</v>
      </c>
      <c r="C2770" s="3" t="str">
        <f t="shared" si="314"/>
        <v>cogs</v>
      </c>
      <c r="D2770" s="49">
        <v>5.49</v>
      </c>
      <c r="E2770">
        <f t="shared" si="315"/>
        <v>2025</v>
      </c>
      <c r="F2770">
        <f t="shared" si="316"/>
        <v>19</v>
      </c>
      <c r="G2770">
        <f t="shared" si="317"/>
        <v>1</v>
      </c>
      <c r="H2770" s="4" t="str">
        <f t="shared" si="318"/>
        <v>product 1</v>
      </c>
      <c r="I2770" s="5">
        <v>37</v>
      </c>
      <c r="J2770" s="5">
        <v>203.13</v>
      </c>
    </row>
    <row r="2771" spans="1:10" ht="13.2" x14ac:dyDescent="0.25">
      <c r="A2771" s="3">
        <v>45676</v>
      </c>
      <c r="B2771" s="4" t="s">
        <v>8</v>
      </c>
      <c r="C2771" s="3" t="str">
        <f t="shared" si="314"/>
        <v>cogs</v>
      </c>
      <c r="D2771" s="49">
        <v>19.989999999999998</v>
      </c>
      <c r="E2771">
        <f t="shared" si="315"/>
        <v>2025</v>
      </c>
      <c r="F2771">
        <f t="shared" si="316"/>
        <v>19</v>
      </c>
      <c r="G2771">
        <f t="shared" si="317"/>
        <v>1</v>
      </c>
      <c r="H2771" s="4" t="str">
        <f t="shared" si="318"/>
        <v>product 2</v>
      </c>
      <c r="I2771" s="5">
        <v>9</v>
      </c>
      <c r="J2771" s="5">
        <v>179.91</v>
      </c>
    </row>
    <row r="2772" spans="1:10" ht="13.2" x14ac:dyDescent="0.25">
      <c r="A2772" s="3">
        <v>45676</v>
      </c>
      <c r="B2772" s="4" t="s">
        <v>9</v>
      </c>
      <c r="C2772" s="3" t="str">
        <f t="shared" si="314"/>
        <v>cogs</v>
      </c>
      <c r="D2772" s="49">
        <v>8.99</v>
      </c>
      <c r="E2772">
        <f t="shared" si="315"/>
        <v>2025</v>
      </c>
      <c r="F2772">
        <f t="shared" si="316"/>
        <v>19</v>
      </c>
      <c r="G2772">
        <f t="shared" si="317"/>
        <v>1</v>
      </c>
      <c r="H2772" s="4" t="str">
        <f t="shared" si="318"/>
        <v>product 3</v>
      </c>
      <c r="I2772" s="5">
        <v>159</v>
      </c>
      <c r="J2772" s="5">
        <v>1429.41</v>
      </c>
    </row>
    <row r="2773" spans="1:10" ht="13.2" x14ac:dyDescent="0.25">
      <c r="A2773" s="3">
        <v>45676</v>
      </c>
      <c r="B2773" s="4" t="s">
        <v>10</v>
      </c>
      <c r="C2773" s="3" t="str">
        <f t="shared" si="314"/>
        <v>marketing</v>
      </c>
      <c r="D2773" s="50" t="s">
        <v>6</v>
      </c>
      <c r="E2773">
        <f t="shared" si="315"/>
        <v>2025</v>
      </c>
      <c r="F2773">
        <f t="shared" si="316"/>
        <v>19</v>
      </c>
      <c r="G2773">
        <f t="shared" si="317"/>
        <v>1</v>
      </c>
      <c r="H2773" s="4" t="str">
        <f t="shared" si="318"/>
        <v>N/A</v>
      </c>
      <c r="I2773" s="4" t="s">
        <v>6</v>
      </c>
      <c r="J2773" s="5">
        <v>107.02</v>
      </c>
    </row>
    <row r="2774" spans="1:10" ht="13.2" x14ac:dyDescent="0.25">
      <c r="A2774" s="3">
        <v>45676</v>
      </c>
      <c r="B2774" s="4" t="s">
        <v>11</v>
      </c>
      <c r="C2774" s="3" t="str">
        <f t="shared" si="314"/>
        <v>net sales</v>
      </c>
      <c r="D2774" s="49">
        <v>9.99</v>
      </c>
      <c r="E2774">
        <f t="shared" si="315"/>
        <v>2025</v>
      </c>
      <c r="F2774">
        <f t="shared" si="316"/>
        <v>19</v>
      </c>
      <c r="G2774">
        <f t="shared" si="317"/>
        <v>1</v>
      </c>
      <c r="H2774" s="4" t="str">
        <f t="shared" si="318"/>
        <v>product 1</v>
      </c>
      <c r="I2774" s="5">
        <v>37</v>
      </c>
      <c r="J2774" s="5">
        <v>369.63</v>
      </c>
    </row>
    <row r="2775" spans="1:10" ht="13.2" x14ac:dyDescent="0.25">
      <c r="A2775" s="3">
        <v>45676</v>
      </c>
      <c r="B2775" s="4" t="s">
        <v>12</v>
      </c>
      <c r="C2775" s="3" t="str">
        <f t="shared" si="314"/>
        <v>net sales</v>
      </c>
      <c r="D2775" s="49">
        <v>24.99</v>
      </c>
      <c r="E2775">
        <f t="shared" si="315"/>
        <v>2025</v>
      </c>
      <c r="F2775">
        <f t="shared" si="316"/>
        <v>19</v>
      </c>
      <c r="G2775">
        <f t="shared" si="317"/>
        <v>1</v>
      </c>
      <c r="H2775" s="4" t="str">
        <f t="shared" si="318"/>
        <v>product 2</v>
      </c>
      <c r="I2775" s="5">
        <v>9</v>
      </c>
      <c r="J2775" s="5">
        <v>224.91</v>
      </c>
    </row>
    <row r="2776" spans="1:10" ht="13.2" x14ac:dyDescent="0.25">
      <c r="A2776" s="3">
        <v>45676</v>
      </c>
      <c r="B2776" s="4" t="s">
        <v>13</v>
      </c>
      <c r="C2776" s="3" t="str">
        <f t="shared" si="314"/>
        <v>net sales</v>
      </c>
      <c r="D2776" s="49">
        <v>12.49</v>
      </c>
      <c r="E2776">
        <f t="shared" si="315"/>
        <v>2025</v>
      </c>
      <c r="F2776">
        <f t="shared" si="316"/>
        <v>19</v>
      </c>
      <c r="G2776">
        <f t="shared" si="317"/>
        <v>1</v>
      </c>
      <c r="H2776" s="4" t="str">
        <f t="shared" si="318"/>
        <v>product 3</v>
      </c>
      <c r="I2776" s="5">
        <v>159</v>
      </c>
      <c r="J2776" s="5">
        <v>1985.91</v>
      </c>
    </row>
    <row r="2777" spans="1:10" ht="13.2" x14ac:dyDescent="0.25">
      <c r="A2777" s="3">
        <v>45677</v>
      </c>
      <c r="B2777" s="4" t="s">
        <v>7</v>
      </c>
      <c r="C2777" s="3" t="str">
        <f t="shared" si="314"/>
        <v>cogs</v>
      </c>
      <c r="D2777" s="49">
        <v>5.49</v>
      </c>
      <c r="E2777">
        <f t="shared" si="315"/>
        <v>2025</v>
      </c>
      <c r="F2777">
        <f t="shared" si="316"/>
        <v>20</v>
      </c>
      <c r="G2777">
        <f t="shared" si="317"/>
        <v>1</v>
      </c>
      <c r="H2777" s="4" t="str">
        <f t="shared" si="318"/>
        <v>product 1</v>
      </c>
      <c r="I2777" s="5">
        <v>31</v>
      </c>
      <c r="J2777" s="5">
        <v>170.19</v>
      </c>
    </row>
    <row r="2778" spans="1:10" ht="13.2" x14ac:dyDescent="0.25">
      <c r="A2778" s="3">
        <v>45677</v>
      </c>
      <c r="B2778" s="4" t="s">
        <v>8</v>
      </c>
      <c r="C2778" s="3" t="str">
        <f t="shared" si="314"/>
        <v>cogs</v>
      </c>
      <c r="D2778" s="49">
        <v>19.989999999999998</v>
      </c>
      <c r="E2778">
        <f t="shared" si="315"/>
        <v>2025</v>
      </c>
      <c r="F2778">
        <f t="shared" si="316"/>
        <v>20</v>
      </c>
      <c r="G2778">
        <f t="shared" si="317"/>
        <v>1</v>
      </c>
      <c r="H2778" s="4" t="str">
        <f t="shared" si="318"/>
        <v>product 2</v>
      </c>
      <c r="I2778" s="5">
        <v>9</v>
      </c>
      <c r="J2778" s="5">
        <v>179.91</v>
      </c>
    </row>
    <row r="2779" spans="1:10" ht="13.2" x14ac:dyDescent="0.25">
      <c r="A2779" s="3">
        <v>45677</v>
      </c>
      <c r="B2779" s="4" t="s">
        <v>9</v>
      </c>
      <c r="C2779" s="3" t="str">
        <f t="shared" si="314"/>
        <v>cogs</v>
      </c>
      <c r="D2779" s="49">
        <v>8.99</v>
      </c>
      <c r="E2779">
        <f t="shared" si="315"/>
        <v>2025</v>
      </c>
      <c r="F2779">
        <f t="shared" si="316"/>
        <v>20</v>
      </c>
      <c r="G2779">
        <f t="shared" si="317"/>
        <v>1</v>
      </c>
      <c r="H2779" s="4" t="str">
        <f t="shared" si="318"/>
        <v>product 3</v>
      </c>
      <c r="I2779" s="5">
        <v>9</v>
      </c>
      <c r="J2779" s="5">
        <v>80.91</v>
      </c>
    </row>
    <row r="2780" spans="1:10" ht="13.2" x14ac:dyDescent="0.25">
      <c r="A2780" s="3">
        <v>45677</v>
      </c>
      <c r="B2780" s="4" t="s">
        <v>10</v>
      </c>
      <c r="C2780" s="3" t="str">
        <f t="shared" si="314"/>
        <v>marketing</v>
      </c>
      <c r="D2780" s="50" t="s">
        <v>6</v>
      </c>
      <c r="E2780">
        <f t="shared" si="315"/>
        <v>2025</v>
      </c>
      <c r="F2780">
        <f t="shared" si="316"/>
        <v>20</v>
      </c>
      <c r="G2780">
        <f t="shared" si="317"/>
        <v>1</v>
      </c>
      <c r="H2780" s="4" t="str">
        <f t="shared" si="318"/>
        <v>N/A</v>
      </c>
      <c r="I2780" s="4" t="s">
        <v>6</v>
      </c>
      <c r="J2780" s="5">
        <v>110.91</v>
      </c>
    </row>
    <row r="2781" spans="1:10" ht="13.2" x14ac:dyDescent="0.25">
      <c r="A2781" s="3">
        <v>45677</v>
      </c>
      <c r="B2781" s="4" t="s">
        <v>11</v>
      </c>
      <c r="C2781" s="3" t="str">
        <f t="shared" si="314"/>
        <v>net sales</v>
      </c>
      <c r="D2781" s="49">
        <v>9.99</v>
      </c>
      <c r="E2781">
        <f t="shared" si="315"/>
        <v>2025</v>
      </c>
      <c r="F2781">
        <f t="shared" si="316"/>
        <v>20</v>
      </c>
      <c r="G2781">
        <f t="shared" si="317"/>
        <v>1</v>
      </c>
      <c r="H2781" s="4" t="str">
        <f t="shared" si="318"/>
        <v>product 1</v>
      </c>
      <c r="I2781" s="5">
        <v>31</v>
      </c>
      <c r="J2781" s="5">
        <v>309.69</v>
      </c>
    </row>
    <row r="2782" spans="1:10" ht="13.2" x14ac:dyDescent="0.25">
      <c r="A2782" s="3">
        <v>45677</v>
      </c>
      <c r="B2782" s="4" t="s">
        <v>12</v>
      </c>
      <c r="C2782" s="3" t="str">
        <f t="shared" si="314"/>
        <v>net sales</v>
      </c>
      <c r="D2782" s="49">
        <v>24.99</v>
      </c>
      <c r="E2782">
        <f t="shared" si="315"/>
        <v>2025</v>
      </c>
      <c r="F2782">
        <f t="shared" si="316"/>
        <v>20</v>
      </c>
      <c r="G2782">
        <f t="shared" si="317"/>
        <v>1</v>
      </c>
      <c r="H2782" s="4" t="str">
        <f t="shared" si="318"/>
        <v>product 2</v>
      </c>
      <c r="I2782" s="5">
        <v>9</v>
      </c>
      <c r="J2782" s="5">
        <v>224.91</v>
      </c>
    </row>
    <row r="2783" spans="1:10" ht="13.2" x14ac:dyDescent="0.25">
      <c r="A2783" s="3">
        <v>45677</v>
      </c>
      <c r="B2783" s="4" t="s">
        <v>13</v>
      </c>
      <c r="C2783" s="3" t="str">
        <f t="shared" si="314"/>
        <v>net sales</v>
      </c>
      <c r="D2783" s="49">
        <v>12.49</v>
      </c>
      <c r="E2783">
        <f t="shared" si="315"/>
        <v>2025</v>
      </c>
      <c r="F2783">
        <f t="shared" si="316"/>
        <v>20</v>
      </c>
      <c r="G2783">
        <f t="shared" si="317"/>
        <v>1</v>
      </c>
      <c r="H2783" s="4" t="str">
        <f t="shared" si="318"/>
        <v>product 3</v>
      </c>
      <c r="I2783" s="5">
        <v>9</v>
      </c>
      <c r="J2783" s="5">
        <v>112.41</v>
      </c>
    </row>
    <row r="2784" spans="1:10" ht="13.2" x14ac:dyDescent="0.25">
      <c r="A2784" s="3">
        <v>45678</v>
      </c>
      <c r="B2784" s="4" t="s">
        <v>7</v>
      </c>
      <c r="C2784" s="3" t="str">
        <f t="shared" si="314"/>
        <v>cogs</v>
      </c>
      <c r="D2784" s="49">
        <v>5.49</v>
      </c>
      <c r="E2784">
        <f t="shared" si="315"/>
        <v>2025</v>
      </c>
      <c r="F2784">
        <f t="shared" si="316"/>
        <v>21</v>
      </c>
      <c r="G2784">
        <f t="shared" si="317"/>
        <v>1</v>
      </c>
      <c r="H2784" s="4" t="str">
        <f t="shared" si="318"/>
        <v>product 1</v>
      </c>
      <c r="I2784" s="5">
        <v>90</v>
      </c>
      <c r="J2784" s="5">
        <v>494.1</v>
      </c>
    </row>
    <row r="2785" spans="1:10" ht="13.2" x14ac:dyDescent="0.25">
      <c r="A2785" s="3">
        <v>45678</v>
      </c>
      <c r="B2785" s="4" t="s">
        <v>8</v>
      </c>
      <c r="C2785" s="3" t="str">
        <f t="shared" si="314"/>
        <v>cogs</v>
      </c>
      <c r="D2785" s="49">
        <v>19.989999999999998</v>
      </c>
      <c r="E2785">
        <f t="shared" si="315"/>
        <v>2025</v>
      </c>
      <c r="F2785">
        <f t="shared" si="316"/>
        <v>21</v>
      </c>
      <c r="G2785">
        <f t="shared" si="317"/>
        <v>1</v>
      </c>
      <c r="H2785" s="4" t="str">
        <f t="shared" si="318"/>
        <v>product 2</v>
      </c>
      <c r="I2785" s="5">
        <v>5</v>
      </c>
      <c r="J2785" s="5">
        <v>99.949999999999989</v>
      </c>
    </row>
    <row r="2786" spans="1:10" ht="13.2" x14ac:dyDescent="0.25">
      <c r="A2786" s="3">
        <v>45678</v>
      </c>
      <c r="B2786" s="4" t="s">
        <v>9</v>
      </c>
      <c r="C2786" s="3" t="str">
        <f t="shared" si="314"/>
        <v>cogs</v>
      </c>
      <c r="D2786" s="49">
        <v>8.99</v>
      </c>
      <c r="E2786">
        <f t="shared" si="315"/>
        <v>2025</v>
      </c>
      <c r="F2786">
        <f t="shared" si="316"/>
        <v>21</v>
      </c>
      <c r="G2786">
        <f t="shared" si="317"/>
        <v>1</v>
      </c>
      <c r="H2786" s="4" t="str">
        <f t="shared" si="318"/>
        <v>product 3</v>
      </c>
      <c r="I2786" s="5">
        <v>237</v>
      </c>
      <c r="J2786" s="5">
        <v>2130.63</v>
      </c>
    </row>
    <row r="2787" spans="1:10" ht="13.2" x14ac:dyDescent="0.25">
      <c r="A2787" s="3">
        <v>45678</v>
      </c>
      <c r="B2787" s="4" t="s">
        <v>10</v>
      </c>
      <c r="C2787" s="3" t="str">
        <f t="shared" si="314"/>
        <v>marketing</v>
      </c>
      <c r="D2787" s="50" t="s">
        <v>6</v>
      </c>
      <c r="E2787">
        <f t="shared" si="315"/>
        <v>2025</v>
      </c>
      <c r="F2787">
        <f t="shared" si="316"/>
        <v>21</v>
      </c>
      <c r="G2787">
        <f t="shared" si="317"/>
        <v>1</v>
      </c>
      <c r="H2787" s="4" t="str">
        <f t="shared" si="318"/>
        <v>N/A</v>
      </c>
      <c r="I2787" s="4" t="s">
        <v>6</v>
      </c>
      <c r="J2787" s="5">
        <v>116.97</v>
      </c>
    </row>
    <row r="2788" spans="1:10" ht="13.2" x14ac:dyDescent="0.25">
      <c r="A2788" s="3">
        <v>45678</v>
      </c>
      <c r="B2788" s="4" t="s">
        <v>11</v>
      </c>
      <c r="C2788" s="3" t="str">
        <f t="shared" si="314"/>
        <v>net sales</v>
      </c>
      <c r="D2788" s="49">
        <v>9.99</v>
      </c>
      <c r="E2788">
        <f t="shared" si="315"/>
        <v>2025</v>
      </c>
      <c r="F2788">
        <f t="shared" si="316"/>
        <v>21</v>
      </c>
      <c r="G2788">
        <f t="shared" si="317"/>
        <v>1</v>
      </c>
      <c r="H2788" s="4" t="str">
        <f t="shared" si="318"/>
        <v>product 1</v>
      </c>
      <c r="I2788" s="5">
        <v>90</v>
      </c>
      <c r="J2788" s="5">
        <v>899.1</v>
      </c>
    </row>
    <row r="2789" spans="1:10" ht="13.2" x14ac:dyDescent="0.25">
      <c r="A2789" s="3">
        <v>45678</v>
      </c>
      <c r="B2789" s="4" t="s">
        <v>12</v>
      </c>
      <c r="C2789" s="3" t="str">
        <f t="shared" si="314"/>
        <v>net sales</v>
      </c>
      <c r="D2789" s="49">
        <v>24.99</v>
      </c>
      <c r="E2789">
        <f t="shared" si="315"/>
        <v>2025</v>
      </c>
      <c r="F2789">
        <f t="shared" si="316"/>
        <v>21</v>
      </c>
      <c r="G2789">
        <f t="shared" si="317"/>
        <v>1</v>
      </c>
      <c r="H2789" s="4" t="str">
        <f t="shared" si="318"/>
        <v>product 2</v>
      </c>
      <c r="I2789" s="5">
        <v>5</v>
      </c>
      <c r="J2789" s="5">
        <v>124.94999999999999</v>
      </c>
    </row>
    <row r="2790" spans="1:10" ht="13.2" x14ac:dyDescent="0.25">
      <c r="A2790" s="3">
        <v>45678</v>
      </c>
      <c r="B2790" s="4" t="s">
        <v>13</v>
      </c>
      <c r="C2790" s="3" t="str">
        <f t="shared" si="314"/>
        <v>net sales</v>
      </c>
      <c r="D2790" s="49">
        <v>12.49</v>
      </c>
      <c r="E2790">
        <f t="shared" si="315"/>
        <v>2025</v>
      </c>
      <c r="F2790">
        <f t="shared" si="316"/>
        <v>21</v>
      </c>
      <c r="G2790">
        <f t="shared" si="317"/>
        <v>1</v>
      </c>
      <c r="H2790" s="4" t="str">
        <f t="shared" si="318"/>
        <v>product 3</v>
      </c>
      <c r="I2790" s="5">
        <v>237</v>
      </c>
      <c r="J2790" s="5">
        <v>2960.13</v>
      </c>
    </row>
    <row r="2791" spans="1:10" ht="13.2" x14ac:dyDescent="0.25">
      <c r="A2791" s="3">
        <v>45679</v>
      </c>
      <c r="B2791" s="4" t="s">
        <v>7</v>
      </c>
      <c r="C2791" s="3" t="str">
        <f t="shared" si="314"/>
        <v>cogs</v>
      </c>
      <c r="D2791" s="49">
        <v>5.49</v>
      </c>
      <c r="E2791">
        <f t="shared" si="315"/>
        <v>2025</v>
      </c>
      <c r="F2791">
        <f t="shared" si="316"/>
        <v>22</v>
      </c>
      <c r="G2791">
        <f t="shared" si="317"/>
        <v>1</v>
      </c>
      <c r="H2791" s="4" t="str">
        <f t="shared" si="318"/>
        <v>product 1</v>
      </c>
      <c r="I2791" s="5">
        <v>56</v>
      </c>
      <c r="J2791" s="5">
        <v>307.44</v>
      </c>
    </row>
    <row r="2792" spans="1:10" ht="13.2" x14ac:dyDescent="0.25">
      <c r="A2792" s="3">
        <v>45679</v>
      </c>
      <c r="B2792" s="4" t="s">
        <v>8</v>
      </c>
      <c r="C2792" s="3" t="str">
        <f t="shared" si="314"/>
        <v>cogs</v>
      </c>
      <c r="D2792" s="49">
        <v>19.989999999999998</v>
      </c>
      <c r="E2792">
        <f t="shared" si="315"/>
        <v>2025</v>
      </c>
      <c r="F2792">
        <f t="shared" si="316"/>
        <v>22</v>
      </c>
      <c r="G2792">
        <f t="shared" si="317"/>
        <v>1</v>
      </c>
      <c r="H2792" s="4" t="str">
        <f t="shared" si="318"/>
        <v>product 2</v>
      </c>
      <c r="I2792" s="5">
        <v>0</v>
      </c>
      <c r="J2792" s="4">
        <v>0</v>
      </c>
    </row>
    <row r="2793" spans="1:10" ht="13.2" x14ac:dyDescent="0.25">
      <c r="A2793" s="3">
        <v>45679</v>
      </c>
      <c r="B2793" s="4" t="s">
        <v>9</v>
      </c>
      <c r="C2793" s="3" t="str">
        <f t="shared" si="314"/>
        <v>cogs</v>
      </c>
      <c r="D2793" s="49">
        <v>8.99</v>
      </c>
      <c r="E2793">
        <f t="shared" si="315"/>
        <v>2025</v>
      </c>
      <c r="F2793">
        <f t="shared" si="316"/>
        <v>22</v>
      </c>
      <c r="G2793">
        <f t="shared" si="317"/>
        <v>1</v>
      </c>
      <c r="H2793" s="4" t="str">
        <f t="shared" si="318"/>
        <v>product 3</v>
      </c>
      <c r="I2793" s="5">
        <v>185</v>
      </c>
      <c r="J2793" s="5">
        <v>1663.15</v>
      </c>
    </row>
    <row r="2794" spans="1:10" ht="13.2" x14ac:dyDescent="0.25">
      <c r="A2794" s="3">
        <v>45679</v>
      </c>
      <c r="B2794" s="4" t="s">
        <v>10</v>
      </c>
      <c r="C2794" s="3" t="str">
        <f t="shared" si="314"/>
        <v>marketing</v>
      </c>
      <c r="D2794" s="50" t="s">
        <v>6</v>
      </c>
      <c r="E2794">
        <f t="shared" si="315"/>
        <v>2025</v>
      </c>
      <c r="F2794">
        <f t="shared" si="316"/>
        <v>22</v>
      </c>
      <c r="G2794">
        <f t="shared" si="317"/>
        <v>1</v>
      </c>
      <c r="H2794" s="4" t="str">
        <f t="shared" si="318"/>
        <v>N/A</v>
      </c>
      <c r="I2794" s="4" t="s">
        <v>6</v>
      </c>
      <c r="J2794" s="5">
        <v>101.97</v>
      </c>
    </row>
    <row r="2795" spans="1:10" ht="13.2" x14ac:dyDescent="0.25">
      <c r="A2795" s="3">
        <v>45679</v>
      </c>
      <c r="B2795" s="4" t="s">
        <v>11</v>
      </c>
      <c r="C2795" s="3" t="str">
        <f t="shared" si="314"/>
        <v>net sales</v>
      </c>
      <c r="D2795" s="49">
        <v>9.99</v>
      </c>
      <c r="E2795">
        <f t="shared" si="315"/>
        <v>2025</v>
      </c>
      <c r="F2795">
        <f t="shared" si="316"/>
        <v>22</v>
      </c>
      <c r="G2795">
        <f t="shared" si="317"/>
        <v>1</v>
      </c>
      <c r="H2795" s="4" t="str">
        <f t="shared" si="318"/>
        <v>product 1</v>
      </c>
      <c r="I2795" s="5">
        <v>56</v>
      </c>
      <c r="J2795" s="5">
        <v>559.44000000000005</v>
      </c>
    </row>
    <row r="2796" spans="1:10" ht="13.2" x14ac:dyDescent="0.25">
      <c r="A2796" s="3">
        <v>45679</v>
      </c>
      <c r="B2796" s="4" t="s">
        <v>12</v>
      </c>
      <c r="C2796" s="3" t="str">
        <f t="shared" si="314"/>
        <v>net sales</v>
      </c>
      <c r="D2796" s="49">
        <v>24.99</v>
      </c>
      <c r="E2796">
        <f t="shared" si="315"/>
        <v>2025</v>
      </c>
      <c r="F2796">
        <f t="shared" si="316"/>
        <v>22</v>
      </c>
      <c r="G2796">
        <f t="shared" si="317"/>
        <v>1</v>
      </c>
      <c r="H2796" s="4" t="str">
        <f t="shared" si="318"/>
        <v>product 2</v>
      </c>
      <c r="I2796" s="5">
        <v>0</v>
      </c>
      <c r="J2796" s="4">
        <v>0</v>
      </c>
    </row>
    <row r="2797" spans="1:10" ht="13.2" x14ac:dyDescent="0.25">
      <c r="A2797" s="3">
        <v>45679</v>
      </c>
      <c r="B2797" s="4" t="s">
        <v>13</v>
      </c>
      <c r="C2797" s="3" t="str">
        <f t="shared" si="314"/>
        <v>net sales</v>
      </c>
      <c r="D2797" s="49">
        <v>12.49</v>
      </c>
      <c r="E2797">
        <f t="shared" si="315"/>
        <v>2025</v>
      </c>
      <c r="F2797">
        <f t="shared" si="316"/>
        <v>22</v>
      </c>
      <c r="G2797">
        <f t="shared" si="317"/>
        <v>1</v>
      </c>
      <c r="H2797" s="4" t="str">
        <f t="shared" si="318"/>
        <v>product 3</v>
      </c>
      <c r="I2797" s="5">
        <v>185</v>
      </c>
      <c r="J2797" s="5">
        <v>2310.65</v>
      </c>
    </row>
    <row r="2798" spans="1:10" ht="13.2" x14ac:dyDescent="0.25">
      <c r="A2798" s="3">
        <v>45680</v>
      </c>
      <c r="B2798" s="4" t="s">
        <v>7</v>
      </c>
      <c r="C2798" s="3" t="str">
        <f t="shared" si="314"/>
        <v>cogs</v>
      </c>
      <c r="D2798" s="49">
        <v>5.49</v>
      </c>
      <c r="E2798">
        <f t="shared" si="315"/>
        <v>2025</v>
      </c>
      <c r="F2798">
        <f t="shared" si="316"/>
        <v>23</v>
      </c>
      <c r="G2798">
        <f t="shared" si="317"/>
        <v>1</v>
      </c>
      <c r="H2798" s="4" t="str">
        <f t="shared" si="318"/>
        <v>product 1</v>
      </c>
      <c r="I2798" s="5">
        <v>58</v>
      </c>
      <c r="J2798" s="5">
        <v>318.42</v>
      </c>
    </row>
    <row r="2799" spans="1:10" ht="13.2" x14ac:dyDescent="0.25">
      <c r="A2799" s="3">
        <v>45680</v>
      </c>
      <c r="B2799" s="4" t="s">
        <v>8</v>
      </c>
      <c r="C2799" s="3" t="str">
        <f t="shared" si="314"/>
        <v>cogs</v>
      </c>
      <c r="D2799" s="49">
        <v>19.989999999999998</v>
      </c>
      <c r="E2799">
        <f t="shared" si="315"/>
        <v>2025</v>
      </c>
      <c r="F2799">
        <f t="shared" si="316"/>
        <v>23</v>
      </c>
      <c r="G2799">
        <f t="shared" si="317"/>
        <v>1</v>
      </c>
      <c r="H2799" s="4" t="str">
        <f t="shared" si="318"/>
        <v>product 2</v>
      </c>
      <c r="I2799" s="5">
        <v>7</v>
      </c>
      <c r="J2799" s="5">
        <v>139.92999999999998</v>
      </c>
    </row>
    <row r="2800" spans="1:10" ht="13.2" x14ac:dyDescent="0.25">
      <c r="A2800" s="3">
        <v>45680</v>
      </c>
      <c r="B2800" s="4" t="s">
        <v>9</v>
      </c>
      <c r="C2800" s="3" t="str">
        <f t="shared" si="314"/>
        <v>cogs</v>
      </c>
      <c r="D2800" s="49">
        <v>8.99</v>
      </c>
      <c r="E2800">
        <f t="shared" si="315"/>
        <v>2025</v>
      </c>
      <c r="F2800">
        <f t="shared" si="316"/>
        <v>23</v>
      </c>
      <c r="G2800">
        <f t="shared" si="317"/>
        <v>1</v>
      </c>
      <c r="H2800" s="4" t="str">
        <f t="shared" si="318"/>
        <v>product 3</v>
      </c>
      <c r="I2800" s="5">
        <v>233</v>
      </c>
      <c r="J2800" s="5">
        <v>2094.67</v>
      </c>
    </row>
    <row r="2801" spans="1:10" ht="13.2" x14ac:dyDescent="0.25">
      <c r="A2801" s="3">
        <v>45680</v>
      </c>
      <c r="B2801" s="4" t="s">
        <v>10</v>
      </c>
      <c r="C2801" s="3" t="str">
        <f t="shared" si="314"/>
        <v>marketing</v>
      </c>
      <c r="D2801" s="50" t="s">
        <v>6</v>
      </c>
      <c r="E2801">
        <f t="shared" si="315"/>
        <v>2025</v>
      </c>
      <c r="F2801">
        <f t="shared" si="316"/>
        <v>23</v>
      </c>
      <c r="G2801">
        <f t="shared" si="317"/>
        <v>1</v>
      </c>
      <c r="H2801" s="4" t="str">
        <f t="shared" si="318"/>
        <v>N/A</v>
      </c>
      <c r="I2801" s="4" t="s">
        <v>6</v>
      </c>
      <c r="J2801" s="5">
        <v>119.93</v>
      </c>
    </row>
    <row r="2802" spans="1:10" ht="13.2" x14ac:dyDescent="0.25">
      <c r="A2802" s="3">
        <v>45680</v>
      </c>
      <c r="B2802" s="4" t="s">
        <v>11</v>
      </c>
      <c r="C2802" s="3" t="str">
        <f t="shared" si="314"/>
        <v>net sales</v>
      </c>
      <c r="D2802" s="49">
        <v>9.99</v>
      </c>
      <c r="E2802">
        <f t="shared" si="315"/>
        <v>2025</v>
      </c>
      <c r="F2802">
        <f t="shared" si="316"/>
        <v>23</v>
      </c>
      <c r="G2802">
        <f t="shared" si="317"/>
        <v>1</v>
      </c>
      <c r="H2802" s="4" t="str">
        <f t="shared" si="318"/>
        <v>product 1</v>
      </c>
      <c r="I2802" s="5">
        <v>58</v>
      </c>
      <c r="J2802" s="5">
        <v>579.41999999999996</v>
      </c>
    </row>
    <row r="2803" spans="1:10" ht="13.2" x14ac:dyDescent="0.25">
      <c r="A2803" s="3">
        <v>45680</v>
      </c>
      <c r="B2803" s="4" t="s">
        <v>12</v>
      </c>
      <c r="C2803" s="3" t="str">
        <f t="shared" si="314"/>
        <v>net sales</v>
      </c>
      <c r="D2803" s="49">
        <v>24.99</v>
      </c>
      <c r="E2803">
        <f t="shared" si="315"/>
        <v>2025</v>
      </c>
      <c r="F2803">
        <f t="shared" si="316"/>
        <v>23</v>
      </c>
      <c r="G2803">
        <f t="shared" si="317"/>
        <v>1</v>
      </c>
      <c r="H2803" s="4" t="str">
        <f t="shared" si="318"/>
        <v>product 2</v>
      </c>
      <c r="I2803" s="5">
        <v>7</v>
      </c>
      <c r="J2803" s="5">
        <v>174.92999999999998</v>
      </c>
    </row>
    <row r="2804" spans="1:10" ht="13.2" x14ac:dyDescent="0.25">
      <c r="A2804" s="3">
        <v>45680</v>
      </c>
      <c r="B2804" s="4" t="s">
        <v>13</v>
      </c>
      <c r="C2804" s="3" t="str">
        <f t="shared" si="314"/>
        <v>net sales</v>
      </c>
      <c r="D2804" s="49">
        <v>12.49</v>
      </c>
      <c r="E2804">
        <f t="shared" si="315"/>
        <v>2025</v>
      </c>
      <c r="F2804">
        <f t="shared" si="316"/>
        <v>23</v>
      </c>
      <c r="G2804">
        <f t="shared" si="317"/>
        <v>1</v>
      </c>
      <c r="H2804" s="4" t="str">
        <f t="shared" si="318"/>
        <v>product 3</v>
      </c>
      <c r="I2804" s="5">
        <v>233</v>
      </c>
      <c r="J2804" s="5">
        <v>2910.17</v>
      </c>
    </row>
    <row r="2805" spans="1:10" ht="13.2" x14ac:dyDescent="0.25">
      <c r="A2805" s="3">
        <v>45681</v>
      </c>
      <c r="B2805" s="4" t="s">
        <v>7</v>
      </c>
      <c r="C2805" s="3" t="str">
        <f t="shared" si="314"/>
        <v>cogs</v>
      </c>
      <c r="D2805" s="49">
        <v>5.49</v>
      </c>
      <c r="E2805">
        <f t="shared" si="315"/>
        <v>2025</v>
      </c>
      <c r="F2805">
        <f t="shared" si="316"/>
        <v>24</v>
      </c>
      <c r="G2805">
        <f t="shared" si="317"/>
        <v>1</v>
      </c>
      <c r="H2805" s="4" t="str">
        <f t="shared" si="318"/>
        <v>product 1</v>
      </c>
      <c r="I2805" s="5">
        <v>2</v>
      </c>
      <c r="J2805" s="5">
        <v>10.98</v>
      </c>
    </row>
    <row r="2806" spans="1:10" ht="13.2" x14ac:dyDescent="0.25">
      <c r="A2806" s="3">
        <v>45681</v>
      </c>
      <c r="B2806" s="4" t="s">
        <v>8</v>
      </c>
      <c r="C2806" s="3" t="str">
        <f t="shared" si="314"/>
        <v>cogs</v>
      </c>
      <c r="D2806" s="49">
        <v>19.989999999999998</v>
      </c>
      <c r="E2806">
        <f t="shared" si="315"/>
        <v>2025</v>
      </c>
      <c r="F2806">
        <f t="shared" si="316"/>
        <v>24</v>
      </c>
      <c r="G2806">
        <f t="shared" si="317"/>
        <v>1</v>
      </c>
      <c r="H2806" s="4" t="str">
        <f t="shared" si="318"/>
        <v>product 2</v>
      </c>
      <c r="I2806" s="5">
        <v>0</v>
      </c>
      <c r="J2806" s="4">
        <v>0</v>
      </c>
    </row>
    <row r="2807" spans="1:10" ht="13.2" x14ac:dyDescent="0.25">
      <c r="A2807" s="3">
        <v>45681</v>
      </c>
      <c r="B2807" s="4" t="s">
        <v>9</v>
      </c>
      <c r="C2807" s="3" t="str">
        <f t="shared" si="314"/>
        <v>cogs</v>
      </c>
      <c r="D2807" s="49">
        <v>8.99</v>
      </c>
      <c r="E2807">
        <f t="shared" si="315"/>
        <v>2025</v>
      </c>
      <c r="F2807">
        <f t="shared" si="316"/>
        <v>24</v>
      </c>
      <c r="G2807">
        <f t="shared" si="317"/>
        <v>1</v>
      </c>
      <c r="H2807" s="4" t="str">
        <f t="shared" si="318"/>
        <v>product 3</v>
      </c>
      <c r="I2807" s="5">
        <v>215</v>
      </c>
      <c r="J2807" s="5">
        <v>1932.8500000000001</v>
      </c>
    </row>
    <row r="2808" spans="1:10" ht="13.2" x14ac:dyDescent="0.25">
      <c r="A2808" s="3">
        <v>45681</v>
      </c>
      <c r="B2808" s="4" t="s">
        <v>10</v>
      </c>
      <c r="C2808" s="3" t="str">
        <f t="shared" si="314"/>
        <v>marketing</v>
      </c>
      <c r="D2808" s="50" t="s">
        <v>6</v>
      </c>
      <c r="E2808">
        <f t="shared" si="315"/>
        <v>2025</v>
      </c>
      <c r="F2808">
        <f t="shared" si="316"/>
        <v>24</v>
      </c>
      <c r="G2808">
        <f t="shared" si="317"/>
        <v>1</v>
      </c>
      <c r="H2808" s="4" t="str">
        <f t="shared" si="318"/>
        <v>N/A</v>
      </c>
      <c r="I2808" s="4" t="s">
        <v>6</v>
      </c>
      <c r="J2808" s="5">
        <v>118.02</v>
      </c>
    </row>
    <row r="2809" spans="1:10" ht="13.2" x14ac:dyDescent="0.25">
      <c r="A2809" s="3">
        <v>45681</v>
      </c>
      <c r="B2809" s="4" t="s">
        <v>11</v>
      </c>
      <c r="C2809" s="3" t="str">
        <f t="shared" si="314"/>
        <v>net sales</v>
      </c>
      <c r="D2809" s="49">
        <v>9.99</v>
      </c>
      <c r="E2809">
        <f t="shared" si="315"/>
        <v>2025</v>
      </c>
      <c r="F2809">
        <f t="shared" si="316"/>
        <v>24</v>
      </c>
      <c r="G2809">
        <f t="shared" si="317"/>
        <v>1</v>
      </c>
      <c r="H2809" s="4" t="str">
        <f t="shared" si="318"/>
        <v>product 1</v>
      </c>
      <c r="I2809" s="5">
        <v>2</v>
      </c>
      <c r="J2809" s="5">
        <v>19.98</v>
      </c>
    </row>
    <row r="2810" spans="1:10" ht="13.2" x14ac:dyDescent="0.25">
      <c r="A2810" s="3">
        <v>45681</v>
      </c>
      <c r="B2810" s="4" t="s">
        <v>12</v>
      </c>
      <c r="C2810" s="3" t="str">
        <f t="shared" si="314"/>
        <v>net sales</v>
      </c>
      <c r="D2810" s="49">
        <v>24.99</v>
      </c>
      <c r="E2810">
        <f t="shared" si="315"/>
        <v>2025</v>
      </c>
      <c r="F2810">
        <f t="shared" si="316"/>
        <v>24</v>
      </c>
      <c r="G2810">
        <f t="shared" si="317"/>
        <v>1</v>
      </c>
      <c r="H2810" s="4" t="str">
        <f t="shared" si="318"/>
        <v>product 2</v>
      </c>
      <c r="I2810" s="5">
        <v>0</v>
      </c>
      <c r="J2810" s="4">
        <v>0</v>
      </c>
    </row>
    <row r="2811" spans="1:10" ht="13.2" x14ac:dyDescent="0.25">
      <c r="A2811" s="3">
        <v>45681</v>
      </c>
      <c r="B2811" s="4" t="s">
        <v>13</v>
      </c>
      <c r="C2811" s="3" t="str">
        <f t="shared" si="314"/>
        <v>net sales</v>
      </c>
      <c r="D2811" s="49">
        <v>12.49</v>
      </c>
      <c r="E2811">
        <f t="shared" si="315"/>
        <v>2025</v>
      </c>
      <c r="F2811">
        <f t="shared" si="316"/>
        <v>24</v>
      </c>
      <c r="G2811">
        <f t="shared" si="317"/>
        <v>1</v>
      </c>
      <c r="H2811" s="4" t="str">
        <f t="shared" si="318"/>
        <v>product 3</v>
      </c>
      <c r="I2811" s="5">
        <v>215</v>
      </c>
      <c r="J2811" s="5">
        <v>2685.35</v>
      </c>
    </row>
    <row r="2812" spans="1:10" ht="13.2" x14ac:dyDescent="0.25">
      <c r="A2812" s="3">
        <v>45682</v>
      </c>
      <c r="B2812" s="4" t="s">
        <v>7</v>
      </c>
      <c r="C2812" s="3" t="str">
        <f t="shared" si="314"/>
        <v>cogs</v>
      </c>
      <c r="D2812" s="49">
        <v>5.49</v>
      </c>
      <c r="E2812">
        <f t="shared" si="315"/>
        <v>2025</v>
      </c>
      <c r="F2812">
        <f t="shared" si="316"/>
        <v>25</v>
      </c>
      <c r="G2812">
        <f t="shared" si="317"/>
        <v>1</v>
      </c>
      <c r="H2812" s="4" t="str">
        <f t="shared" si="318"/>
        <v>product 1</v>
      </c>
      <c r="I2812" s="5">
        <v>70</v>
      </c>
      <c r="J2812" s="5">
        <v>384.3</v>
      </c>
    </row>
    <row r="2813" spans="1:10" ht="13.2" x14ac:dyDescent="0.25">
      <c r="A2813" s="3">
        <v>45682</v>
      </c>
      <c r="B2813" s="4" t="s">
        <v>8</v>
      </c>
      <c r="C2813" s="3" t="str">
        <f t="shared" si="314"/>
        <v>cogs</v>
      </c>
      <c r="D2813" s="49">
        <v>19.989999999999998</v>
      </c>
      <c r="E2813">
        <f t="shared" si="315"/>
        <v>2025</v>
      </c>
      <c r="F2813">
        <f t="shared" si="316"/>
        <v>25</v>
      </c>
      <c r="G2813">
        <f t="shared" si="317"/>
        <v>1</v>
      </c>
      <c r="H2813" s="4" t="str">
        <f t="shared" si="318"/>
        <v>product 2</v>
      </c>
      <c r="I2813" s="5">
        <v>1</v>
      </c>
      <c r="J2813" s="5">
        <v>19.989999999999998</v>
      </c>
    </row>
    <row r="2814" spans="1:10" ht="13.2" x14ac:dyDescent="0.25">
      <c r="A2814" s="3">
        <v>45682</v>
      </c>
      <c r="B2814" s="4" t="s">
        <v>9</v>
      </c>
      <c r="C2814" s="3" t="str">
        <f t="shared" si="314"/>
        <v>cogs</v>
      </c>
      <c r="D2814" s="49">
        <v>8.99</v>
      </c>
      <c r="E2814">
        <f t="shared" si="315"/>
        <v>2025</v>
      </c>
      <c r="F2814">
        <f t="shared" si="316"/>
        <v>25</v>
      </c>
      <c r="G2814">
        <f t="shared" si="317"/>
        <v>1</v>
      </c>
      <c r="H2814" s="4" t="str">
        <f t="shared" si="318"/>
        <v>product 3</v>
      </c>
      <c r="I2814" s="5">
        <v>8</v>
      </c>
      <c r="J2814" s="5">
        <v>71.92</v>
      </c>
    </row>
    <row r="2815" spans="1:10" ht="13.2" x14ac:dyDescent="0.25">
      <c r="A2815" s="3">
        <v>45682</v>
      </c>
      <c r="B2815" s="4" t="s">
        <v>10</v>
      </c>
      <c r="C2815" s="3" t="str">
        <f t="shared" si="314"/>
        <v>marketing</v>
      </c>
      <c r="D2815" s="50" t="s">
        <v>6</v>
      </c>
      <c r="E2815">
        <f t="shared" si="315"/>
        <v>2025</v>
      </c>
      <c r="F2815">
        <f t="shared" si="316"/>
        <v>25</v>
      </c>
      <c r="G2815">
        <f t="shared" si="317"/>
        <v>1</v>
      </c>
      <c r="H2815" s="4" t="str">
        <f t="shared" si="318"/>
        <v>N/A</v>
      </c>
      <c r="I2815" s="4" t="s">
        <v>6</v>
      </c>
      <c r="J2815" s="5">
        <v>116.06</v>
      </c>
    </row>
    <row r="2816" spans="1:10" ht="13.2" x14ac:dyDescent="0.25">
      <c r="A2816" s="3">
        <v>45682</v>
      </c>
      <c r="B2816" s="4" t="s">
        <v>11</v>
      </c>
      <c r="C2816" s="3" t="str">
        <f t="shared" si="314"/>
        <v>net sales</v>
      </c>
      <c r="D2816" s="49">
        <v>9.99</v>
      </c>
      <c r="E2816">
        <f t="shared" si="315"/>
        <v>2025</v>
      </c>
      <c r="F2816">
        <f t="shared" si="316"/>
        <v>25</v>
      </c>
      <c r="G2816">
        <f t="shared" si="317"/>
        <v>1</v>
      </c>
      <c r="H2816" s="4" t="str">
        <f t="shared" si="318"/>
        <v>product 1</v>
      </c>
      <c r="I2816" s="5">
        <v>70</v>
      </c>
      <c r="J2816" s="5">
        <v>699.30000000000007</v>
      </c>
    </row>
    <row r="2817" spans="1:10" ht="13.2" x14ac:dyDescent="0.25">
      <c r="A2817" s="3">
        <v>45682</v>
      </c>
      <c r="B2817" s="4" t="s">
        <v>12</v>
      </c>
      <c r="C2817" s="3" t="str">
        <f t="shared" si="314"/>
        <v>net sales</v>
      </c>
      <c r="D2817" s="49">
        <v>24.99</v>
      </c>
      <c r="E2817">
        <f t="shared" si="315"/>
        <v>2025</v>
      </c>
      <c r="F2817">
        <f t="shared" si="316"/>
        <v>25</v>
      </c>
      <c r="G2817">
        <f t="shared" si="317"/>
        <v>1</v>
      </c>
      <c r="H2817" s="4" t="str">
        <f t="shared" si="318"/>
        <v>product 2</v>
      </c>
      <c r="I2817" s="5">
        <v>1</v>
      </c>
      <c r="J2817" s="5">
        <v>24.99</v>
      </c>
    </row>
    <row r="2818" spans="1:10" ht="13.2" x14ac:dyDescent="0.25">
      <c r="A2818" s="3">
        <v>45682</v>
      </c>
      <c r="B2818" s="4" t="s">
        <v>13</v>
      </c>
      <c r="C2818" s="3" t="str">
        <f t="shared" ref="C2818:C2881" si="319">IFERROR(LEFT(B2818, FIND(":", B2818) -1),B2818)</f>
        <v>net sales</v>
      </c>
      <c r="D2818" s="49">
        <v>12.49</v>
      </c>
      <c r="E2818">
        <f t="shared" ref="E2818:E2881" si="320">YEAR(A2818)</f>
        <v>2025</v>
      </c>
      <c r="F2818">
        <f t="shared" ref="F2818:F2881" si="321">DAY(A2818)</f>
        <v>25</v>
      </c>
      <c r="G2818">
        <f t="shared" ref="G2818:G2881" si="322">MONTH(A2818)</f>
        <v>1</v>
      </c>
      <c r="H2818" s="4" t="str">
        <f t="shared" si="318"/>
        <v>product 3</v>
      </c>
      <c r="I2818" s="5">
        <v>8</v>
      </c>
      <c r="J2818" s="5">
        <v>99.92</v>
      </c>
    </row>
    <row r="2819" spans="1:10" ht="13.2" x14ac:dyDescent="0.25">
      <c r="A2819" s="3">
        <v>45683</v>
      </c>
      <c r="B2819" s="4" t="s">
        <v>7</v>
      </c>
      <c r="C2819" s="3" t="str">
        <f t="shared" si="319"/>
        <v>cogs</v>
      </c>
      <c r="D2819" s="49">
        <v>5.49</v>
      </c>
      <c r="E2819">
        <f t="shared" si="320"/>
        <v>2025</v>
      </c>
      <c r="F2819">
        <f t="shared" si="321"/>
        <v>26</v>
      </c>
      <c r="G2819">
        <f t="shared" si="322"/>
        <v>1</v>
      </c>
      <c r="H2819" s="4" t="str">
        <f t="shared" ref="H2819:H2882" si="323">IFERROR(RIGHT(B2819, LEN(B2819) - FIND(":", B2819)),"N/A")</f>
        <v>product 1</v>
      </c>
      <c r="I2819" s="5">
        <v>89</v>
      </c>
      <c r="J2819" s="5">
        <v>488.61</v>
      </c>
    </row>
    <row r="2820" spans="1:10" ht="13.2" x14ac:dyDescent="0.25">
      <c r="A2820" s="3">
        <v>45683</v>
      </c>
      <c r="B2820" s="4" t="s">
        <v>8</v>
      </c>
      <c r="C2820" s="3" t="str">
        <f t="shared" si="319"/>
        <v>cogs</v>
      </c>
      <c r="D2820" s="49">
        <v>19.989999999999998</v>
      </c>
      <c r="E2820">
        <f t="shared" si="320"/>
        <v>2025</v>
      </c>
      <c r="F2820">
        <f t="shared" si="321"/>
        <v>26</v>
      </c>
      <c r="G2820">
        <f t="shared" si="322"/>
        <v>1</v>
      </c>
      <c r="H2820" s="4" t="str">
        <f t="shared" si="323"/>
        <v>product 2</v>
      </c>
      <c r="I2820" s="5">
        <v>9</v>
      </c>
      <c r="J2820" s="5">
        <v>179.91</v>
      </c>
    </row>
    <row r="2821" spans="1:10" ht="13.2" x14ac:dyDescent="0.25">
      <c r="A2821" s="3">
        <v>45683</v>
      </c>
      <c r="B2821" s="4" t="s">
        <v>9</v>
      </c>
      <c r="C2821" s="3" t="str">
        <f t="shared" si="319"/>
        <v>cogs</v>
      </c>
      <c r="D2821" s="49">
        <v>8.99</v>
      </c>
      <c r="E2821">
        <f t="shared" si="320"/>
        <v>2025</v>
      </c>
      <c r="F2821">
        <f t="shared" si="321"/>
        <v>26</v>
      </c>
      <c r="G2821">
        <f t="shared" si="322"/>
        <v>1</v>
      </c>
      <c r="H2821" s="4" t="str">
        <f t="shared" si="323"/>
        <v>product 3</v>
      </c>
      <c r="I2821" s="5">
        <v>182</v>
      </c>
      <c r="J2821" s="5">
        <v>1636.18</v>
      </c>
    </row>
    <row r="2822" spans="1:10" ht="13.2" x14ac:dyDescent="0.25">
      <c r="A2822" s="3">
        <v>45683</v>
      </c>
      <c r="B2822" s="4" t="s">
        <v>10</v>
      </c>
      <c r="C2822" s="3" t="str">
        <f t="shared" si="319"/>
        <v>marketing</v>
      </c>
      <c r="D2822" s="50" t="s">
        <v>6</v>
      </c>
      <c r="E2822">
        <f t="shared" si="320"/>
        <v>2025</v>
      </c>
      <c r="F2822">
        <f t="shared" si="321"/>
        <v>26</v>
      </c>
      <c r="G2822">
        <f t="shared" si="322"/>
        <v>1</v>
      </c>
      <c r="H2822" s="4" t="str">
        <f t="shared" si="323"/>
        <v>N/A</v>
      </c>
      <c r="I2822" s="4" t="s">
        <v>6</v>
      </c>
      <c r="J2822" s="5">
        <v>114.95</v>
      </c>
    </row>
    <row r="2823" spans="1:10" ht="13.2" x14ac:dyDescent="0.25">
      <c r="A2823" s="3">
        <v>45683</v>
      </c>
      <c r="B2823" s="4" t="s">
        <v>11</v>
      </c>
      <c r="C2823" s="3" t="str">
        <f t="shared" si="319"/>
        <v>net sales</v>
      </c>
      <c r="D2823" s="49">
        <v>9.99</v>
      </c>
      <c r="E2823">
        <f t="shared" si="320"/>
        <v>2025</v>
      </c>
      <c r="F2823">
        <f t="shared" si="321"/>
        <v>26</v>
      </c>
      <c r="G2823">
        <f t="shared" si="322"/>
        <v>1</v>
      </c>
      <c r="H2823" s="4" t="str">
        <f t="shared" si="323"/>
        <v>product 1</v>
      </c>
      <c r="I2823" s="5">
        <v>89</v>
      </c>
      <c r="J2823" s="5">
        <v>889.11</v>
      </c>
    </row>
    <row r="2824" spans="1:10" ht="13.2" x14ac:dyDescent="0.25">
      <c r="A2824" s="3">
        <v>45683</v>
      </c>
      <c r="B2824" s="4" t="s">
        <v>12</v>
      </c>
      <c r="C2824" s="3" t="str">
        <f t="shared" si="319"/>
        <v>net sales</v>
      </c>
      <c r="D2824" s="49">
        <v>24.99</v>
      </c>
      <c r="E2824">
        <f t="shared" si="320"/>
        <v>2025</v>
      </c>
      <c r="F2824">
        <f t="shared" si="321"/>
        <v>26</v>
      </c>
      <c r="G2824">
        <f t="shared" si="322"/>
        <v>1</v>
      </c>
      <c r="H2824" s="4" t="str">
        <f t="shared" si="323"/>
        <v>product 2</v>
      </c>
      <c r="I2824" s="5">
        <v>9</v>
      </c>
      <c r="J2824" s="5">
        <v>224.91</v>
      </c>
    </row>
    <row r="2825" spans="1:10" ht="13.2" x14ac:dyDescent="0.25">
      <c r="A2825" s="3">
        <v>45683</v>
      </c>
      <c r="B2825" s="4" t="s">
        <v>13</v>
      </c>
      <c r="C2825" s="3" t="str">
        <f t="shared" si="319"/>
        <v>net sales</v>
      </c>
      <c r="D2825" s="49">
        <v>12.49</v>
      </c>
      <c r="E2825">
        <f t="shared" si="320"/>
        <v>2025</v>
      </c>
      <c r="F2825">
        <f t="shared" si="321"/>
        <v>26</v>
      </c>
      <c r="G2825">
        <f t="shared" si="322"/>
        <v>1</v>
      </c>
      <c r="H2825" s="4" t="str">
        <f t="shared" si="323"/>
        <v>product 3</v>
      </c>
      <c r="I2825" s="5">
        <v>182</v>
      </c>
      <c r="J2825" s="5">
        <v>2273.1799999999998</v>
      </c>
    </row>
    <row r="2826" spans="1:10" ht="13.2" x14ac:dyDescent="0.25">
      <c r="A2826" s="3">
        <v>45684</v>
      </c>
      <c r="B2826" s="4" t="s">
        <v>7</v>
      </c>
      <c r="C2826" s="3" t="str">
        <f t="shared" si="319"/>
        <v>cogs</v>
      </c>
      <c r="D2826" s="49">
        <v>5.49</v>
      </c>
      <c r="E2826">
        <f t="shared" si="320"/>
        <v>2025</v>
      </c>
      <c r="F2826">
        <f t="shared" si="321"/>
        <v>27</v>
      </c>
      <c r="G2826">
        <f t="shared" si="322"/>
        <v>1</v>
      </c>
      <c r="H2826" s="4" t="str">
        <f t="shared" si="323"/>
        <v>product 1</v>
      </c>
      <c r="I2826" s="5">
        <v>32</v>
      </c>
      <c r="J2826" s="5">
        <v>175.68</v>
      </c>
    </row>
    <row r="2827" spans="1:10" ht="13.2" x14ac:dyDescent="0.25">
      <c r="A2827" s="3">
        <v>45684</v>
      </c>
      <c r="B2827" s="4" t="s">
        <v>8</v>
      </c>
      <c r="C2827" s="3" t="str">
        <f t="shared" si="319"/>
        <v>cogs</v>
      </c>
      <c r="D2827" s="49">
        <v>19.989999999999998</v>
      </c>
      <c r="E2827">
        <f t="shared" si="320"/>
        <v>2025</v>
      </c>
      <c r="F2827">
        <f t="shared" si="321"/>
        <v>27</v>
      </c>
      <c r="G2827">
        <f t="shared" si="322"/>
        <v>1</v>
      </c>
      <c r="H2827" s="4" t="str">
        <f t="shared" si="323"/>
        <v>product 2</v>
      </c>
      <c r="I2827" s="5">
        <v>0</v>
      </c>
      <c r="J2827" s="4">
        <v>0</v>
      </c>
    </row>
    <row r="2828" spans="1:10" ht="13.2" x14ac:dyDescent="0.25">
      <c r="A2828" s="3">
        <v>45684</v>
      </c>
      <c r="B2828" s="4" t="s">
        <v>9</v>
      </c>
      <c r="C2828" s="3" t="str">
        <f t="shared" si="319"/>
        <v>cogs</v>
      </c>
      <c r="D2828" s="49">
        <v>8.99</v>
      </c>
      <c r="E2828">
        <f t="shared" si="320"/>
        <v>2025</v>
      </c>
      <c r="F2828">
        <f t="shared" si="321"/>
        <v>27</v>
      </c>
      <c r="G2828">
        <f t="shared" si="322"/>
        <v>1</v>
      </c>
      <c r="H2828" s="4" t="str">
        <f t="shared" si="323"/>
        <v>product 3</v>
      </c>
      <c r="I2828" s="5">
        <v>17</v>
      </c>
      <c r="J2828" s="5">
        <v>152.83000000000001</v>
      </c>
    </row>
    <row r="2829" spans="1:10" ht="13.2" x14ac:dyDescent="0.25">
      <c r="A2829" s="3">
        <v>45684</v>
      </c>
      <c r="B2829" s="4" t="s">
        <v>10</v>
      </c>
      <c r="C2829" s="3" t="str">
        <f t="shared" si="319"/>
        <v>marketing</v>
      </c>
      <c r="D2829" s="50" t="s">
        <v>6</v>
      </c>
      <c r="E2829">
        <f t="shared" si="320"/>
        <v>2025</v>
      </c>
      <c r="F2829">
        <f t="shared" si="321"/>
        <v>27</v>
      </c>
      <c r="G2829">
        <f t="shared" si="322"/>
        <v>1</v>
      </c>
      <c r="H2829" s="4" t="str">
        <f t="shared" si="323"/>
        <v>N/A</v>
      </c>
      <c r="I2829" s="4" t="s">
        <v>6</v>
      </c>
      <c r="J2829" s="5">
        <v>107.94</v>
      </c>
    </row>
    <row r="2830" spans="1:10" ht="13.2" x14ac:dyDescent="0.25">
      <c r="A2830" s="3">
        <v>45684</v>
      </c>
      <c r="B2830" s="4" t="s">
        <v>11</v>
      </c>
      <c r="C2830" s="3" t="str">
        <f t="shared" si="319"/>
        <v>net sales</v>
      </c>
      <c r="D2830" s="49">
        <v>9.99</v>
      </c>
      <c r="E2830">
        <f t="shared" si="320"/>
        <v>2025</v>
      </c>
      <c r="F2830">
        <f t="shared" si="321"/>
        <v>27</v>
      </c>
      <c r="G2830">
        <f t="shared" si="322"/>
        <v>1</v>
      </c>
      <c r="H2830" s="4" t="str">
        <f t="shared" si="323"/>
        <v>product 1</v>
      </c>
      <c r="I2830" s="5">
        <v>32</v>
      </c>
      <c r="J2830" s="5">
        <v>319.68</v>
      </c>
    </row>
    <row r="2831" spans="1:10" ht="13.2" x14ac:dyDescent="0.25">
      <c r="A2831" s="3">
        <v>45684</v>
      </c>
      <c r="B2831" s="4" t="s">
        <v>12</v>
      </c>
      <c r="C2831" s="3" t="str">
        <f t="shared" si="319"/>
        <v>net sales</v>
      </c>
      <c r="D2831" s="49">
        <v>24.99</v>
      </c>
      <c r="E2831">
        <f t="shared" si="320"/>
        <v>2025</v>
      </c>
      <c r="F2831">
        <f t="shared" si="321"/>
        <v>27</v>
      </c>
      <c r="G2831">
        <f t="shared" si="322"/>
        <v>1</v>
      </c>
      <c r="H2831" s="4" t="str">
        <f t="shared" si="323"/>
        <v>product 2</v>
      </c>
      <c r="I2831" s="5">
        <v>0</v>
      </c>
      <c r="J2831" s="4">
        <v>0</v>
      </c>
    </row>
    <row r="2832" spans="1:10" ht="13.2" x14ac:dyDescent="0.25">
      <c r="A2832" s="3">
        <v>45684</v>
      </c>
      <c r="B2832" s="4" t="s">
        <v>13</v>
      </c>
      <c r="C2832" s="3" t="str">
        <f t="shared" si="319"/>
        <v>net sales</v>
      </c>
      <c r="D2832" s="49">
        <v>12.49</v>
      </c>
      <c r="E2832">
        <f t="shared" si="320"/>
        <v>2025</v>
      </c>
      <c r="F2832">
        <f t="shared" si="321"/>
        <v>27</v>
      </c>
      <c r="G2832">
        <f t="shared" si="322"/>
        <v>1</v>
      </c>
      <c r="H2832" s="4" t="str">
        <f t="shared" si="323"/>
        <v>product 3</v>
      </c>
      <c r="I2832" s="5">
        <v>17</v>
      </c>
      <c r="J2832" s="5">
        <v>212.33</v>
      </c>
    </row>
    <row r="2833" spans="1:10" ht="13.2" x14ac:dyDescent="0.25">
      <c r="A2833" s="3">
        <v>45685</v>
      </c>
      <c r="B2833" s="4" t="s">
        <v>7</v>
      </c>
      <c r="C2833" s="3" t="str">
        <f t="shared" si="319"/>
        <v>cogs</v>
      </c>
      <c r="D2833" s="49">
        <v>5.49</v>
      </c>
      <c r="E2833">
        <f t="shared" si="320"/>
        <v>2025</v>
      </c>
      <c r="F2833">
        <f t="shared" si="321"/>
        <v>28</v>
      </c>
      <c r="G2833">
        <f t="shared" si="322"/>
        <v>1</v>
      </c>
      <c r="H2833" s="4" t="str">
        <f t="shared" si="323"/>
        <v>product 1</v>
      </c>
      <c r="I2833" s="5">
        <v>53</v>
      </c>
      <c r="J2833" s="5">
        <v>290.97000000000003</v>
      </c>
    </row>
    <row r="2834" spans="1:10" ht="13.2" x14ac:dyDescent="0.25">
      <c r="A2834" s="3">
        <v>45685</v>
      </c>
      <c r="B2834" s="4" t="s">
        <v>8</v>
      </c>
      <c r="C2834" s="3" t="str">
        <f t="shared" si="319"/>
        <v>cogs</v>
      </c>
      <c r="D2834" s="49">
        <v>19.989999999999998</v>
      </c>
      <c r="E2834">
        <f t="shared" si="320"/>
        <v>2025</v>
      </c>
      <c r="F2834">
        <f t="shared" si="321"/>
        <v>28</v>
      </c>
      <c r="G2834">
        <f t="shared" si="322"/>
        <v>1</v>
      </c>
      <c r="H2834" s="4" t="str">
        <f t="shared" si="323"/>
        <v>product 2</v>
      </c>
      <c r="I2834" s="5">
        <v>0</v>
      </c>
      <c r="J2834" s="4">
        <v>0</v>
      </c>
    </row>
    <row r="2835" spans="1:10" ht="13.2" x14ac:dyDescent="0.25">
      <c r="A2835" s="3">
        <v>45685</v>
      </c>
      <c r="B2835" s="4" t="s">
        <v>9</v>
      </c>
      <c r="C2835" s="3" t="str">
        <f t="shared" si="319"/>
        <v>cogs</v>
      </c>
      <c r="D2835" s="49">
        <v>8.99</v>
      </c>
      <c r="E2835">
        <f t="shared" si="320"/>
        <v>2025</v>
      </c>
      <c r="F2835">
        <f t="shared" si="321"/>
        <v>28</v>
      </c>
      <c r="G2835">
        <f t="shared" si="322"/>
        <v>1</v>
      </c>
      <c r="H2835" s="4" t="str">
        <f t="shared" si="323"/>
        <v>product 3</v>
      </c>
      <c r="I2835" s="5">
        <v>0</v>
      </c>
      <c r="J2835" s="4">
        <v>0</v>
      </c>
    </row>
    <row r="2836" spans="1:10" ht="13.2" x14ac:dyDescent="0.25">
      <c r="A2836" s="3">
        <v>45685</v>
      </c>
      <c r="B2836" s="4" t="s">
        <v>10</v>
      </c>
      <c r="C2836" s="3" t="str">
        <f t="shared" si="319"/>
        <v>marketing</v>
      </c>
      <c r="D2836" s="50" t="s">
        <v>6</v>
      </c>
      <c r="E2836">
        <f t="shared" si="320"/>
        <v>2025</v>
      </c>
      <c r="F2836">
        <f t="shared" si="321"/>
        <v>28</v>
      </c>
      <c r="G2836">
        <f t="shared" si="322"/>
        <v>1</v>
      </c>
      <c r="H2836" s="4" t="str">
        <f t="shared" si="323"/>
        <v>N/A</v>
      </c>
      <c r="I2836" s="4" t="s">
        <v>6</v>
      </c>
      <c r="J2836" s="5">
        <v>110.95</v>
      </c>
    </row>
    <row r="2837" spans="1:10" ht="13.2" x14ac:dyDescent="0.25">
      <c r="A2837" s="3">
        <v>45685</v>
      </c>
      <c r="B2837" s="4" t="s">
        <v>11</v>
      </c>
      <c r="C2837" s="3" t="str">
        <f t="shared" si="319"/>
        <v>net sales</v>
      </c>
      <c r="D2837" s="49">
        <v>9.99</v>
      </c>
      <c r="E2837">
        <f t="shared" si="320"/>
        <v>2025</v>
      </c>
      <c r="F2837">
        <f t="shared" si="321"/>
        <v>28</v>
      </c>
      <c r="G2837">
        <f t="shared" si="322"/>
        <v>1</v>
      </c>
      <c r="H2837" s="4" t="str">
        <f t="shared" si="323"/>
        <v>product 1</v>
      </c>
      <c r="I2837" s="5">
        <v>53</v>
      </c>
      <c r="J2837" s="5">
        <v>529.47</v>
      </c>
    </row>
    <row r="2838" spans="1:10" ht="13.2" x14ac:dyDescent="0.25">
      <c r="A2838" s="3">
        <v>45685</v>
      </c>
      <c r="B2838" s="4" t="s">
        <v>12</v>
      </c>
      <c r="C2838" s="3" t="str">
        <f t="shared" si="319"/>
        <v>net sales</v>
      </c>
      <c r="D2838" s="49">
        <v>24.99</v>
      </c>
      <c r="E2838">
        <f t="shared" si="320"/>
        <v>2025</v>
      </c>
      <c r="F2838">
        <f t="shared" si="321"/>
        <v>28</v>
      </c>
      <c r="G2838">
        <f t="shared" si="322"/>
        <v>1</v>
      </c>
      <c r="H2838" s="4" t="str">
        <f t="shared" si="323"/>
        <v>product 2</v>
      </c>
      <c r="I2838" s="5">
        <v>0</v>
      </c>
      <c r="J2838" s="4">
        <v>0</v>
      </c>
    </row>
    <row r="2839" spans="1:10" ht="13.2" x14ac:dyDescent="0.25">
      <c r="A2839" s="3">
        <v>45685</v>
      </c>
      <c r="B2839" s="4" t="s">
        <v>13</v>
      </c>
      <c r="C2839" s="3" t="str">
        <f t="shared" si="319"/>
        <v>net sales</v>
      </c>
      <c r="D2839" s="49">
        <v>12.49</v>
      </c>
      <c r="E2839">
        <f t="shared" si="320"/>
        <v>2025</v>
      </c>
      <c r="F2839">
        <f t="shared" si="321"/>
        <v>28</v>
      </c>
      <c r="G2839">
        <f t="shared" si="322"/>
        <v>1</v>
      </c>
      <c r="H2839" s="4" t="str">
        <f t="shared" si="323"/>
        <v>product 3</v>
      </c>
      <c r="I2839" s="5">
        <v>0</v>
      </c>
      <c r="J2839" s="4">
        <v>0</v>
      </c>
    </row>
    <row r="2840" spans="1:10" ht="13.2" x14ac:dyDescent="0.25">
      <c r="A2840" s="3">
        <v>45686</v>
      </c>
      <c r="B2840" s="4" t="s">
        <v>7</v>
      </c>
      <c r="C2840" s="3" t="str">
        <f t="shared" si="319"/>
        <v>cogs</v>
      </c>
      <c r="D2840" s="49">
        <v>5.49</v>
      </c>
      <c r="E2840">
        <f t="shared" si="320"/>
        <v>2025</v>
      </c>
      <c r="F2840">
        <f t="shared" si="321"/>
        <v>29</v>
      </c>
      <c r="G2840">
        <f t="shared" si="322"/>
        <v>1</v>
      </c>
      <c r="H2840" s="4" t="str">
        <f t="shared" si="323"/>
        <v>product 1</v>
      </c>
      <c r="I2840" s="5">
        <v>46</v>
      </c>
      <c r="J2840" s="5">
        <v>252.54000000000002</v>
      </c>
    </row>
    <row r="2841" spans="1:10" ht="13.2" x14ac:dyDescent="0.25">
      <c r="A2841" s="3">
        <v>45686</v>
      </c>
      <c r="B2841" s="4" t="s">
        <v>8</v>
      </c>
      <c r="C2841" s="3" t="str">
        <f t="shared" si="319"/>
        <v>cogs</v>
      </c>
      <c r="D2841" s="49">
        <v>19.989999999999998</v>
      </c>
      <c r="E2841">
        <f t="shared" si="320"/>
        <v>2025</v>
      </c>
      <c r="F2841">
        <f t="shared" si="321"/>
        <v>29</v>
      </c>
      <c r="G2841">
        <f t="shared" si="322"/>
        <v>1</v>
      </c>
      <c r="H2841" s="4" t="str">
        <f t="shared" si="323"/>
        <v>product 2</v>
      </c>
      <c r="I2841" s="5">
        <v>4</v>
      </c>
      <c r="J2841" s="5">
        <v>79.959999999999994</v>
      </c>
    </row>
    <row r="2842" spans="1:10" ht="13.2" x14ac:dyDescent="0.25">
      <c r="A2842" s="3">
        <v>45686</v>
      </c>
      <c r="B2842" s="4" t="s">
        <v>9</v>
      </c>
      <c r="C2842" s="3" t="str">
        <f t="shared" si="319"/>
        <v>cogs</v>
      </c>
      <c r="D2842" s="49">
        <v>8.99</v>
      </c>
      <c r="E2842">
        <f t="shared" si="320"/>
        <v>2025</v>
      </c>
      <c r="F2842">
        <f t="shared" si="321"/>
        <v>29</v>
      </c>
      <c r="G2842">
        <f t="shared" si="322"/>
        <v>1</v>
      </c>
      <c r="H2842" s="4" t="str">
        <f t="shared" si="323"/>
        <v>product 3</v>
      </c>
      <c r="I2842" s="5">
        <v>189</v>
      </c>
      <c r="J2842" s="5">
        <v>1699.1100000000001</v>
      </c>
    </row>
    <row r="2843" spans="1:10" ht="13.2" x14ac:dyDescent="0.25">
      <c r="A2843" s="3">
        <v>45686</v>
      </c>
      <c r="B2843" s="4" t="s">
        <v>10</v>
      </c>
      <c r="C2843" s="3" t="str">
        <f t="shared" si="319"/>
        <v>marketing</v>
      </c>
      <c r="D2843" s="50" t="s">
        <v>6</v>
      </c>
      <c r="E2843">
        <f t="shared" si="320"/>
        <v>2025</v>
      </c>
      <c r="F2843">
        <f t="shared" si="321"/>
        <v>29</v>
      </c>
      <c r="G2843">
        <f t="shared" si="322"/>
        <v>1</v>
      </c>
      <c r="H2843" s="4" t="str">
        <f t="shared" si="323"/>
        <v>N/A</v>
      </c>
      <c r="I2843" s="4" t="s">
        <v>6</v>
      </c>
      <c r="J2843" s="5">
        <v>107.03</v>
      </c>
    </row>
    <row r="2844" spans="1:10" ht="13.2" x14ac:dyDescent="0.25">
      <c r="A2844" s="3">
        <v>45686</v>
      </c>
      <c r="B2844" s="4" t="s">
        <v>11</v>
      </c>
      <c r="C2844" s="3" t="str">
        <f t="shared" si="319"/>
        <v>net sales</v>
      </c>
      <c r="D2844" s="49">
        <v>9.99</v>
      </c>
      <c r="E2844">
        <f t="shared" si="320"/>
        <v>2025</v>
      </c>
      <c r="F2844">
        <f t="shared" si="321"/>
        <v>29</v>
      </c>
      <c r="G2844">
        <f t="shared" si="322"/>
        <v>1</v>
      </c>
      <c r="H2844" s="4" t="str">
        <f t="shared" si="323"/>
        <v>product 1</v>
      </c>
      <c r="I2844" s="5">
        <v>46</v>
      </c>
      <c r="J2844" s="5">
        <v>459.54</v>
      </c>
    </row>
    <row r="2845" spans="1:10" ht="13.2" x14ac:dyDescent="0.25">
      <c r="A2845" s="3">
        <v>45686</v>
      </c>
      <c r="B2845" s="4" t="s">
        <v>12</v>
      </c>
      <c r="C2845" s="3" t="str">
        <f t="shared" si="319"/>
        <v>net sales</v>
      </c>
      <c r="D2845" s="49">
        <v>24.99</v>
      </c>
      <c r="E2845">
        <f t="shared" si="320"/>
        <v>2025</v>
      </c>
      <c r="F2845">
        <f t="shared" si="321"/>
        <v>29</v>
      </c>
      <c r="G2845">
        <f t="shared" si="322"/>
        <v>1</v>
      </c>
      <c r="H2845" s="4" t="str">
        <f t="shared" si="323"/>
        <v>product 2</v>
      </c>
      <c r="I2845" s="5">
        <v>4</v>
      </c>
      <c r="J2845" s="5">
        <v>99.96</v>
      </c>
    </row>
    <row r="2846" spans="1:10" ht="13.2" x14ac:dyDescent="0.25">
      <c r="A2846" s="3">
        <v>45686</v>
      </c>
      <c r="B2846" s="4" t="s">
        <v>13</v>
      </c>
      <c r="C2846" s="3" t="str">
        <f t="shared" si="319"/>
        <v>net sales</v>
      </c>
      <c r="D2846" s="49">
        <v>12.49</v>
      </c>
      <c r="E2846">
        <f t="shared" si="320"/>
        <v>2025</v>
      </c>
      <c r="F2846">
        <f t="shared" si="321"/>
        <v>29</v>
      </c>
      <c r="G2846">
        <f t="shared" si="322"/>
        <v>1</v>
      </c>
      <c r="H2846" s="4" t="str">
        <f t="shared" si="323"/>
        <v>product 3</v>
      </c>
      <c r="I2846" s="5">
        <v>189</v>
      </c>
      <c r="J2846" s="5">
        <v>2360.61</v>
      </c>
    </row>
    <row r="2847" spans="1:10" ht="13.2" x14ac:dyDescent="0.25">
      <c r="A2847" s="3">
        <v>45687</v>
      </c>
      <c r="B2847" s="4" t="s">
        <v>7</v>
      </c>
      <c r="C2847" s="3" t="str">
        <f t="shared" si="319"/>
        <v>cogs</v>
      </c>
      <c r="D2847" s="49">
        <v>5.49</v>
      </c>
      <c r="E2847">
        <f t="shared" si="320"/>
        <v>2025</v>
      </c>
      <c r="F2847">
        <f t="shared" si="321"/>
        <v>30</v>
      </c>
      <c r="G2847">
        <f t="shared" si="322"/>
        <v>1</v>
      </c>
      <c r="H2847" s="4" t="str">
        <f t="shared" si="323"/>
        <v>product 1</v>
      </c>
      <c r="I2847" s="5">
        <v>7</v>
      </c>
      <c r="J2847" s="5">
        <v>38.43</v>
      </c>
    </row>
    <row r="2848" spans="1:10" ht="13.2" x14ac:dyDescent="0.25">
      <c r="A2848" s="3">
        <v>45687</v>
      </c>
      <c r="B2848" s="4" t="s">
        <v>8</v>
      </c>
      <c r="C2848" s="3" t="str">
        <f t="shared" si="319"/>
        <v>cogs</v>
      </c>
      <c r="D2848" s="49">
        <v>19.989999999999998</v>
      </c>
      <c r="E2848">
        <f t="shared" si="320"/>
        <v>2025</v>
      </c>
      <c r="F2848">
        <f t="shared" si="321"/>
        <v>30</v>
      </c>
      <c r="G2848">
        <f t="shared" si="322"/>
        <v>1</v>
      </c>
      <c r="H2848" s="4" t="str">
        <f t="shared" si="323"/>
        <v>product 2</v>
      </c>
      <c r="I2848" s="5">
        <v>6</v>
      </c>
      <c r="J2848" s="5">
        <v>119.94</v>
      </c>
    </row>
    <row r="2849" spans="1:10" ht="13.2" x14ac:dyDescent="0.25">
      <c r="A2849" s="3">
        <v>45687</v>
      </c>
      <c r="B2849" s="4" t="s">
        <v>9</v>
      </c>
      <c r="C2849" s="3" t="str">
        <f t="shared" si="319"/>
        <v>cogs</v>
      </c>
      <c r="D2849" s="49">
        <v>8.99</v>
      </c>
      <c r="E2849">
        <f t="shared" si="320"/>
        <v>2025</v>
      </c>
      <c r="F2849">
        <f t="shared" si="321"/>
        <v>30</v>
      </c>
      <c r="G2849">
        <f t="shared" si="322"/>
        <v>1</v>
      </c>
      <c r="H2849" s="4" t="str">
        <f t="shared" si="323"/>
        <v>product 3</v>
      </c>
      <c r="I2849" s="5">
        <v>16</v>
      </c>
      <c r="J2849" s="5">
        <v>143.84</v>
      </c>
    </row>
    <row r="2850" spans="1:10" ht="13.2" x14ac:dyDescent="0.25">
      <c r="A2850" s="3">
        <v>45687</v>
      </c>
      <c r="B2850" s="4" t="s">
        <v>10</v>
      </c>
      <c r="C2850" s="3" t="str">
        <f t="shared" si="319"/>
        <v>marketing</v>
      </c>
      <c r="D2850" s="50" t="s">
        <v>6</v>
      </c>
      <c r="E2850">
        <f t="shared" si="320"/>
        <v>2025</v>
      </c>
      <c r="F2850">
        <f t="shared" si="321"/>
        <v>30</v>
      </c>
      <c r="G2850">
        <f t="shared" si="322"/>
        <v>1</v>
      </c>
      <c r="H2850" s="4" t="str">
        <f t="shared" si="323"/>
        <v>N/A</v>
      </c>
      <c r="I2850" s="4" t="s">
        <v>6</v>
      </c>
      <c r="J2850" s="5">
        <v>107.97</v>
      </c>
    </row>
    <row r="2851" spans="1:10" ht="13.2" x14ac:dyDescent="0.25">
      <c r="A2851" s="3">
        <v>45687</v>
      </c>
      <c r="B2851" s="4" t="s">
        <v>11</v>
      </c>
      <c r="C2851" s="3" t="str">
        <f t="shared" si="319"/>
        <v>net sales</v>
      </c>
      <c r="D2851" s="49">
        <v>9.99</v>
      </c>
      <c r="E2851">
        <f t="shared" si="320"/>
        <v>2025</v>
      </c>
      <c r="F2851">
        <f t="shared" si="321"/>
        <v>30</v>
      </c>
      <c r="G2851">
        <f t="shared" si="322"/>
        <v>1</v>
      </c>
      <c r="H2851" s="4" t="str">
        <f t="shared" si="323"/>
        <v>product 1</v>
      </c>
      <c r="I2851" s="5">
        <v>7</v>
      </c>
      <c r="J2851" s="5">
        <v>69.930000000000007</v>
      </c>
    </row>
    <row r="2852" spans="1:10" ht="13.2" x14ac:dyDescent="0.25">
      <c r="A2852" s="3">
        <v>45687</v>
      </c>
      <c r="B2852" s="4" t="s">
        <v>12</v>
      </c>
      <c r="C2852" s="3" t="str">
        <f t="shared" si="319"/>
        <v>net sales</v>
      </c>
      <c r="D2852" s="49">
        <v>24.99</v>
      </c>
      <c r="E2852">
        <f t="shared" si="320"/>
        <v>2025</v>
      </c>
      <c r="F2852">
        <f t="shared" si="321"/>
        <v>30</v>
      </c>
      <c r="G2852">
        <f t="shared" si="322"/>
        <v>1</v>
      </c>
      <c r="H2852" s="4" t="str">
        <f t="shared" si="323"/>
        <v>product 2</v>
      </c>
      <c r="I2852" s="5">
        <v>6</v>
      </c>
      <c r="J2852" s="5">
        <v>149.94</v>
      </c>
    </row>
    <row r="2853" spans="1:10" ht="13.2" x14ac:dyDescent="0.25">
      <c r="A2853" s="3">
        <v>45687</v>
      </c>
      <c r="B2853" s="4" t="s">
        <v>13</v>
      </c>
      <c r="C2853" s="3" t="str">
        <f t="shared" si="319"/>
        <v>net sales</v>
      </c>
      <c r="D2853" s="49">
        <v>12.49</v>
      </c>
      <c r="E2853">
        <f t="shared" si="320"/>
        <v>2025</v>
      </c>
      <c r="F2853">
        <f t="shared" si="321"/>
        <v>30</v>
      </c>
      <c r="G2853">
        <f t="shared" si="322"/>
        <v>1</v>
      </c>
      <c r="H2853" s="4" t="str">
        <f t="shared" si="323"/>
        <v>product 3</v>
      </c>
      <c r="I2853" s="5">
        <v>16</v>
      </c>
      <c r="J2853" s="5">
        <v>199.84</v>
      </c>
    </row>
    <row r="2854" spans="1:10" ht="13.2" x14ac:dyDescent="0.25">
      <c r="A2854" s="3">
        <v>45688</v>
      </c>
      <c r="B2854" s="4" t="s">
        <v>7</v>
      </c>
      <c r="C2854" s="3" t="str">
        <f t="shared" si="319"/>
        <v>cogs</v>
      </c>
      <c r="D2854" s="49">
        <v>5.49</v>
      </c>
      <c r="E2854">
        <f t="shared" si="320"/>
        <v>2025</v>
      </c>
      <c r="F2854">
        <f t="shared" si="321"/>
        <v>31</v>
      </c>
      <c r="G2854">
        <f t="shared" si="322"/>
        <v>1</v>
      </c>
      <c r="H2854" s="4" t="str">
        <f t="shared" si="323"/>
        <v>product 1</v>
      </c>
      <c r="I2854" s="5">
        <v>54</v>
      </c>
      <c r="J2854" s="5">
        <v>296.46000000000004</v>
      </c>
    </row>
    <row r="2855" spans="1:10" ht="13.2" x14ac:dyDescent="0.25">
      <c r="A2855" s="3">
        <v>45688</v>
      </c>
      <c r="B2855" s="4" t="s">
        <v>8</v>
      </c>
      <c r="C2855" s="3" t="str">
        <f t="shared" si="319"/>
        <v>cogs</v>
      </c>
      <c r="D2855" s="49">
        <v>19.989999999999998</v>
      </c>
      <c r="E2855">
        <f t="shared" si="320"/>
        <v>2025</v>
      </c>
      <c r="F2855">
        <f t="shared" si="321"/>
        <v>31</v>
      </c>
      <c r="G2855">
        <f t="shared" si="322"/>
        <v>1</v>
      </c>
      <c r="H2855" s="4" t="str">
        <f t="shared" si="323"/>
        <v>product 2</v>
      </c>
      <c r="I2855" s="5">
        <v>6</v>
      </c>
      <c r="J2855" s="5">
        <v>119.94</v>
      </c>
    </row>
    <row r="2856" spans="1:10" ht="13.2" x14ac:dyDescent="0.25">
      <c r="A2856" s="3">
        <v>45688</v>
      </c>
      <c r="B2856" s="4" t="s">
        <v>9</v>
      </c>
      <c r="C2856" s="3" t="str">
        <f t="shared" si="319"/>
        <v>cogs</v>
      </c>
      <c r="D2856" s="49">
        <v>8.99</v>
      </c>
      <c r="E2856">
        <f t="shared" si="320"/>
        <v>2025</v>
      </c>
      <c r="F2856">
        <f t="shared" si="321"/>
        <v>31</v>
      </c>
      <c r="G2856">
        <f t="shared" si="322"/>
        <v>1</v>
      </c>
      <c r="H2856" s="4" t="str">
        <f t="shared" si="323"/>
        <v>product 3</v>
      </c>
      <c r="I2856" s="5">
        <v>64</v>
      </c>
      <c r="J2856" s="5">
        <v>575.36</v>
      </c>
    </row>
    <row r="2857" spans="1:10" ht="13.2" x14ac:dyDescent="0.25">
      <c r="A2857" s="3">
        <v>45688</v>
      </c>
      <c r="B2857" s="4" t="s">
        <v>10</v>
      </c>
      <c r="C2857" s="3" t="str">
        <f t="shared" si="319"/>
        <v>marketing</v>
      </c>
      <c r="D2857" s="50" t="s">
        <v>6</v>
      </c>
      <c r="E2857">
        <f t="shared" si="320"/>
        <v>2025</v>
      </c>
      <c r="F2857">
        <f t="shared" si="321"/>
        <v>31</v>
      </c>
      <c r="G2857">
        <f t="shared" si="322"/>
        <v>1</v>
      </c>
      <c r="H2857" s="4" t="str">
        <f t="shared" si="323"/>
        <v>N/A</v>
      </c>
      <c r="I2857" s="4" t="s">
        <v>6</v>
      </c>
      <c r="J2857" s="5">
        <v>116.05</v>
      </c>
    </row>
    <row r="2858" spans="1:10" ht="13.2" x14ac:dyDescent="0.25">
      <c r="A2858" s="3">
        <v>45688</v>
      </c>
      <c r="B2858" s="4" t="s">
        <v>11</v>
      </c>
      <c r="C2858" s="3" t="str">
        <f t="shared" si="319"/>
        <v>net sales</v>
      </c>
      <c r="D2858" s="49">
        <v>9.99</v>
      </c>
      <c r="E2858">
        <f t="shared" si="320"/>
        <v>2025</v>
      </c>
      <c r="F2858">
        <f t="shared" si="321"/>
        <v>31</v>
      </c>
      <c r="G2858">
        <f t="shared" si="322"/>
        <v>1</v>
      </c>
      <c r="H2858" s="4" t="str">
        <f t="shared" si="323"/>
        <v>product 1</v>
      </c>
      <c r="I2858" s="5">
        <v>54</v>
      </c>
      <c r="J2858" s="5">
        <v>539.46</v>
      </c>
    </row>
    <row r="2859" spans="1:10" ht="13.2" x14ac:dyDescent="0.25">
      <c r="A2859" s="3">
        <v>45688</v>
      </c>
      <c r="B2859" s="4" t="s">
        <v>12</v>
      </c>
      <c r="C2859" s="3" t="str">
        <f t="shared" si="319"/>
        <v>net sales</v>
      </c>
      <c r="D2859" s="49">
        <v>24.99</v>
      </c>
      <c r="E2859">
        <f t="shared" si="320"/>
        <v>2025</v>
      </c>
      <c r="F2859">
        <f t="shared" si="321"/>
        <v>31</v>
      </c>
      <c r="G2859">
        <f t="shared" si="322"/>
        <v>1</v>
      </c>
      <c r="H2859" s="4" t="str">
        <f t="shared" si="323"/>
        <v>product 2</v>
      </c>
      <c r="I2859" s="5">
        <v>6</v>
      </c>
      <c r="J2859" s="5">
        <v>149.94</v>
      </c>
    </row>
    <row r="2860" spans="1:10" ht="13.2" x14ac:dyDescent="0.25">
      <c r="A2860" s="3">
        <v>45688</v>
      </c>
      <c r="B2860" s="4" t="s">
        <v>13</v>
      </c>
      <c r="C2860" s="3" t="str">
        <f t="shared" si="319"/>
        <v>net sales</v>
      </c>
      <c r="D2860" s="49">
        <v>12.49</v>
      </c>
      <c r="E2860">
        <f t="shared" si="320"/>
        <v>2025</v>
      </c>
      <c r="F2860">
        <f t="shared" si="321"/>
        <v>31</v>
      </c>
      <c r="G2860">
        <f t="shared" si="322"/>
        <v>1</v>
      </c>
      <c r="H2860" s="4" t="str">
        <f t="shared" si="323"/>
        <v>product 3</v>
      </c>
      <c r="I2860" s="5">
        <v>64</v>
      </c>
      <c r="J2860" s="5">
        <v>799.36</v>
      </c>
    </row>
    <row r="2861" spans="1:10" ht="13.2" x14ac:dyDescent="0.25">
      <c r="A2861" s="3">
        <v>45688</v>
      </c>
      <c r="B2861" s="4" t="s">
        <v>15</v>
      </c>
      <c r="C2861" s="3" t="str">
        <f t="shared" si="319"/>
        <v>payroll</v>
      </c>
      <c r="D2861" s="50" t="s">
        <v>6</v>
      </c>
      <c r="E2861">
        <f t="shared" si="320"/>
        <v>2025</v>
      </c>
      <c r="F2861">
        <f t="shared" si="321"/>
        <v>31</v>
      </c>
      <c r="G2861">
        <f t="shared" si="322"/>
        <v>1</v>
      </c>
      <c r="H2861" s="4" t="str">
        <f t="shared" si="323"/>
        <v>N/A</v>
      </c>
      <c r="I2861" s="4" t="s">
        <v>6</v>
      </c>
      <c r="J2861" s="5">
        <v>1200</v>
      </c>
    </row>
    <row r="2862" spans="1:10" ht="13.2" x14ac:dyDescent="0.25">
      <c r="A2862" s="3">
        <v>45689</v>
      </c>
      <c r="B2862" s="4" t="s">
        <v>5</v>
      </c>
      <c r="C2862" s="3" t="str">
        <f t="shared" si="319"/>
        <v>amortization</v>
      </c>
      <c r="D2862" s="50" t="s">
        <v>6</v>
      </c>
      <c r="E2862">
        <f t="shared" si="320"/>
        <v>2025</v>
      </c>
      <c r="F2862">
        <f t="shared" si="321"/>
        <v>1</v>
      </c>
      <c r="G2862">
        <f t="shared" si="322"/>
        <v>2</v>
      </c>
      <c r="H2862" s="4" t="str">
        <f t="shared" si="323"/>
        <v>N/A</v>
      </c>
      <c r="I2862" s="4" t="s">
        <v>6</v>
      </c>
      <c r="J2862" s="5">
        <v>50</v>
      </c>
    </row>
    <row r="2863" spans="1:10" ht="13.2" x14ac:dyDescent="0.25">
      <c r="A2863" s="3">
        <v>45689</v>
      </c>
      <c r="B2863" s="4" t="s">
        <v>7</v>
      </c>
      <c r="C2863" s="3" t="str">
        <f t="shared" si="319"/>
        <v>cogs</v>
      </c>
      <c r="D2863" s="49">
        <v>5.49</v>
      </c>
      <c r="E2863">
        <f t="shared" si="320"/>
        <v>2025</v>
      </c>
      <c r="F2863">
        <f t="shared" si="321"/>
        <v>1</v>
      </c>
      <c r="G2863">
        <f t="shared" si="322"/>
        <v>2</v>
      </c>
      <c r="H2863" s="4" t="str">
        <f t="shared" si="323"/>
        <v>product 1</v>
      </c>
      <c r="I2863" s="5">
        <v>23</v>
      </c>
      <c r="J2863" s="5">
        <v>126.27000000000001</v>
      </c>
    </row>
    <row r="2864" spans="1:10" ht="13.2" x14ac:dyDescent="0.25">
      <c r="A2864" s="3">
        <v>45689</v>
      </c>
      <c r="B2864" s="4" t="s">
        <v>8</v>
      </c>
      <c r="C2864" s="3" t="str">
        <f t="shared" si="319"/>
        <v>cogs</v>
      </c>
      <c r="D2864" s="49">
        <v>19.989999999999998</v>
      </c>
      <c r="E2864">
        <f t="shared" si="320"/>
        <v>2025</v>
      </c>
      <c r="F2864">
        <f t="shared" si="321"/>
        <v>1</v>
      </c>
      <c r="G2864">
        <f t="shared" si="322"/>
        <v>2</v>
      </c>
      <c r="H2864" s="4" t="str">
        <f t="shared" si="323"/>
        <v>product 2</v>
      </c>
      <c r="I2864" s="5">
        <v>9</v>
      </c>
      <c r="J2864" s="5">
        <v>179.91</v>
      </c>
    </row>
    <row r="2865" spans="1:10" ht="13.2" x14ac:dyDescent="0.25">
      <c r="A2865" s="3">
        <v>45689</v>
      </c>
      <c r="B2865" s="4" t="s">
        <v>9</v>
      </c>
      <c r="C2865" s="3" t="str">
        <f t="shared" si="319"/>
        <v>cogs</v>
      </c>
      <c r="D2865" s="49">
        <v>8.99</v>
      </c>
      <c r="E2865">
        <f t="shared" si="320"/>
        <v>2025</v>
      </c>
      <c r="F2865">
        <f t="shared" si="321"/>
        <v>1</v>
      </c>
      <c r="G2865">
        <f t="shared" si="322"/>
        <v>2</v>
      </c>
      <c r="H2865" s="4" t="str">
        <f t="shared" si="323"/>
        <v>product 3</v>
      </c>
      <c r="I2865" s="5">
        <v>89</v>
      </c>
      <c r="J2865" s="5">
        <v>800.11</v>
      </c>
    </row>
    <row r="2866" spans="1:10" ht="13.2" x14ac:dyDescent="0.25">
      <c r="A2866" s="3">
        <v>45689</v>
      </c>
      <c r="B2866" s="4" t="s">
        <v>10</v>
      </c>
      <c r="C2866" s="3" t="str">
        <f t="shared" si="319"/>
        <v>marketing</v>
      </c>
      <c r="D2866" s="50" t="s">
        <v>6</v>
      </c>
      <c r="E2866">
        <f t="shared" si="320"/>
        <v>2025</v>
      </c>
      <c r="F2866">
        <f t="shared" si="321"/>
        <v>1</v>
      </c>
      <c r="G2866">
        <f t="shared" si="322"/>
        <v>2</v>
      </c>
      <c r="H2866" s="4" t="str">
        <f t="shared" si="323"/>
        <v>N/A</v>
      </c>
      <c r="I2866" s="4" t="s">
        <v>6</v>
      </c>
      <c r="J2866" s="5">
        <v>112.02</v>
      </c>
    </row>
    <row r="2867" spans="1:10" ht="13.2" x14ac:dyDescent="0.25">
      <c r="A2867" s="3">
        <v>45689</v>
      </c>
      <c r="B2867" s="4" t="s">
        <v>11</v>
      </c>
      <c r="C2867" s="3" t="str">
        <f t="shared" si="319"/>
        <v>net sales</v>
      </c>
      <c r="D2867" s="49">
        <v>9.99</v>
      </c>
      <c r="E2867">
        <f t="shared" si="320"/>
        <v>2025</v>
      </c>
      <c r="F2867">
        <f t="shared" si="321"/>
        <v>1</v>
      </c>
      <c r="G2867">
        <f t="shared" si="322"/>
        <v>2</v>
      </c>
      <c r="H2867" s="4" t="str">
        <f t="shared" si="323"/>
        <v>product 1</v>
      </c>
      <c r="I2867" s="5">
        <v>23</v>
      </c>
      <c r="J2867" s="5">
        <v>229.77</v>
      </c>
    </row>
    <row r="2868" spans="1:10" ht="13.2" x14ac:dyDescent="0.25">
      <c r="A2868" s="3">
        <v>45689</v>
      </c>
      <c r="B2868" s="4" t="s">
        <v>12</v>
      </c>
      <c r="C2868" s="3" t="str">
        <f t="shared" si="319"/>
        <v>net sales</v>
      </c>
      <c r="D2868" s="49">
        <v>24.99</v>
      </c>
      <c r="E2868">
        <f t="shared" si="320"/>
        <v>2025</v>
      </c>
      <c r="F2868">
        <f t="shared" si="321"/>
        <v>1</v>
      </c>
      <c r="G2868">
        <f t="shared" si="322"/>
        <v>2</v>
      </c>
      <c r="H2868" s="4" t="str">
        <f t="shared" si="323"/>
        <v>product 2</v>
      </c>
      <c r="I2868" s="5">
        <v>9</v>
      </c>
      <c r="J2868" s="5">
        <v>224.91</v>
      </c>
    </row>
    <row r="2869" spans="1:10" ht="13.2" x14ac:dyDescent="0.25">
      <c r="A2869" s="3">
        <v>45689</v>
      </c>
      <c r="B2869" s="4" t="s">
        <v>13</v>
      </c>
      <c r="C2869" s="3" t="str">
        <f t="shared" si="319"/>
        <v>net sales</v>
      </c>
      <c r="D2869" s="49">
        <v>12.49</v>
      </c>
      <c r="E2869">
        <f t="shared" si="320"/>
        <v>2025</v>
      </c>
      <c r="F2869">
        <f t="shared" si="321"/>
        <v>1</v>
      </c>
      <c r="G2869">
        <f t="shared" si="322"/>
        <v>2</v>
      </c>
      <c r="H2869" s="4" t="str">
        <f t="shared" si="323"/>
        <v>product 3</v>
      </c>
      <c r="I2869" s="5">
        <v>89</v>
      </c>
      <c r="J2869" s="5">
        <v>1111.6100000000001</v>
      </c>
    </row>
    <row r="2870" spans="1:10" ht="13.2" x14ac:dyDescent="0.25">
      <c r="A2870" s="3">
        <v>45689</v>
      </c>
      <c r="B2870" s="4" t="s">
        <v>14</v>
      </c>
      <c r="C2870" s="3" t="str">
        <f t="shared" si="319"/>
        <v>overhead</v>
      </c>
      <c r="D2870" s="50" t="s">
        <v>6</v>
      </c>
      <c r="E2870">
        <f t="shared" si="320"/>
        <v>2025</v>
      </c>
      <c r="F2870">
        <f t="shared" si="321"/>
        <v>1</v>
      </c>
      <c r="G2870">
        <f t="shared" si="322"/>
        <v>2</v>
      </c>
      <c r="H2870" s="4" t="str">
        <f t="shared" si="323"/>
        <v>N/A</v>
      </c>
      <c r="I2870" s="4" t="s">
        <v>6</v>
      </c>
      <c r="J2870" s="5">
        <v>2000</v>
      </c>
    </row>
    <row r="2871" spans="1:10" ht="13.2" x14ac:dyDescent="0.25">
      <c r="A2871" s="3">
        <v>45690</v>
      </c>
      <c r="B2871" s="4" t="s">
        <v>7</v>
      </c>
      <c r="C2871" s="3" t="str">
        <f t="shared" si="319"/>
        <v>cogs</v>
      </c>
      <c r="D2871" s="49">
        <v>5.49</v>
      </c>
      <c r="E2871">
        <f t="shared" si="320"/>
        <v>2025</v>
      </c>
      <c r="F2871">
        <f t="shared" si="321"/>
        <v>2</v>
      </c>
      <c r="G2871">
        <f t="shared" si="322"/>
        <v>2</v>
      </c>
      <c r="H2871" s="4" t="str">
        <f t="shared" si="323"/>
        <v>product 1</v>
      </c>
      <c r="I2871" s="5">
        <v>82</v>
      </c>
      <c r="J2871" s="5">
        <v>450.18</v>
      </c>
    </row>
    <row r="2872" spans="1:10" ht="13.2" x14ac:dyDescent="0.25">
      <c r="A2872" s="3">
        <v>45690</v>
      </c>
      <c r="B2872" s="4" t="s">
        <v>8</v>
      </c>
      <c r="C2872" s="3" t="str">
        <f t="shared" si="319"/>
        <v>cogs</v>
      </c>
      <c r="D2872" s="49">
        <v>19.989999999999998</v>
      </c>
      <c r="E2872">
        <f t="shared" si="320"/>
        <v>2025</v>
      </c>
      <c r="F2872">
        <f t="shared" si="321"/>
        <v>2</v>
      </c>
      <c r="G2872">
        <f t="shared" si="322"/>
        <v>2</v>
      </c>
      <c r="H2872" s="4" t="str">
        <f t="shared" si="323"/>
        <v>product 2</v>
      </c>
      <c r="I2872" s="5">
        <v>0</v>
      </c>
      <c r="J2872" s="4">
        <v>0</v>
      </c>
    </row>
    <row r="2873" spans="1:10" ht="13.2" x14ac:dyDescent="0.25">
      <c r="A2873" s="3">
        <v>45690</v>
      </c>
      <c r="B2873" s="4" t="s">
        <v>9</v>
      </c>
      <c r="C2873" s="3" t="str">
        <f t="shared" si="319"/>
        <v>cogs</v>
      </c>
      <c r="D2873" s="49">
        <v>8.99</v>
      </c>
      <c r="E2873">
        <f t="shared" si="320"/>
        <v>2025</v>
      </c>
      <c r="F2873">
        <f t="shared" si="321"/>
        <v>2</v>
      </c>
      <c r="G2873">
        <f t="shared" si="322"/>
        <v>2</v>
      </c>
      <c r="H2873" s="4" t="str">
        <f t="shared" si="323"/>
        <v>product 3</v>
      </c>
      <c r="I2873" s="5">
        <v>145</v>
      </c>
      <c r="J2873" s="5">
        <v>1303.55</v>
      </c>
    </row>
    <row r="2874" spans="1:10" ht="13.2" x14ac:dyDescent="0.25">
      <c r="A2874" s="3">
        <v>45690</v>
      </c>
      <c r="B2874" s="4" t="s">
        <v>10</v>
      </c>
      <c r="C2874" s="3" t="str">
        <f t="shared" si="319"/>
        <v>marketing</v>
      </c>
      <c r="D2874" s="50" t="s">
        <v>6</v>
      </c>
      <c r="E2874">
        <f t="shared" si="320"/>
        <v>2025</v>
      </c>
      <c r="F2874">
        <f t="shared" si="321"/>
        <v>2</v>
      </c>
      <c r="G2874">
        <f t="shared" si="322"/>
        <v>2</v>
      </c>
      <c r="H2874" s="4" t="str">
        <f t="shared" si="323"/>
        <v>N/A</v>
      </c>
      <c r="I2874" s="4" t="s">
        <v>6</v>
      </c>
      <c r="J2874" s="5">
        <v>102.07000000000001</v>
      </c>
    </row>
    <row r="2875" spans="1:10" ht="13.2" x14ac:dyDescent="0.25">
      <c r="A2875" s="3">
        <v>45690</v>
      </c>
      <c r="B2875" s="4" t="s">
        <v>11</v>
      </c>
      <c r="C2875" s="3" t="str">
        <f t="shared" si="319"/>
        <v>net sales</v>
      </c>
      <c r="D2875" s="49">
        <v>9.99</v>
      </c>
      <c r="E2875">
        <f t="shared" si="320"/>
        <v>2025</v>
      </c>
      <c r="F2875">
        <f t="shared" si="321"/>
        <v>2</v>
      </c>
      <c r="G2875">
        <f t="shared" si="322"/>
        <v>2</v>
      </c>
      <c r="H2875" s="4" t="str">
        <f t="shared" si="323"/>
        <v>product 1</v>
      </c>
      <c r="I2875" s="5">
        <v>82</v>
      </c>
      <c r="J2875" s="5">
        <v>819.18000000000006</v>
      </c>
    </row>
    <row r="2876" spans="1:10" ht="13.2" x14ac:dyDescent="0.25">
      <c r="A2876" s="3">
        <v>45690</v>
      </c>
      <c r="B2876" s="4" t="s">
        <v>12</v>
      </c>
      <c r="C2876" s="3" t="str">
        <f t="shared" si="319"/>
        <v>net sales</v>
      </c>
      <c r="D2876" s="49">
        <v>24.99</v>
      </c>
      <c r="E2876">
        <f t="shared" si="320"/>
        <v>2025</v>
      </c>
      <c r="F2876">
        <f t="shared" si="321"/>
        <v>2</v>
      </c>
      <c r="G2876">
        <f t="shared" si="322"/>
        <v>2</v>
      </c>
      <c r="H2876" s="4" t="str">
        <f t="shared" si="323"/>
        <v>product 2</v>
      </c>
      <c r="I2876" s="5">
        <v>0</v>
      </c>
      <c r="J2876" s="4">
        <v>0</v>
      </c>
    </row>
    <row r="2877" spans="1:10" ht="13.2" x14ac:dyDescent="0.25">
      <c r="A2877" s="3">
        <v>45690</v>
      </c>
      <c r="B2877" s="4" t="s">
        <v>13</v>
      </c>
      <c r="C2877" s="3" t="str">
        <f t="shared" si="319"/>
        <v>net sales</v>
      </c>
      <c r="D2877" s="49">
        <v>12.49</v>
      </c>
      <c r="E2877">
        <f t="shared" si="320"/>
        <v>2025</v>
      </c>
      <c r="F2877">
        <f t="shared" si="321"/>
        <v>2</v>
      </c>
      <c r="G2877">
        <f t="shared" si="322"/>
        <v>2</v>
      </c>
      <c r="H2877" s="4" t="str">
        <f t="shared" si="323"/>
        <v>product 3</v>
      </c>
      <c r="I2877" s="5">
        <v>145</v>
      </c>
      <c r="J2877" s="5">
        <v>1811.05</v>
      </c>
    </row>
    <row r="2878" spans="1:10" ht="13.2" x14ac:dyDescent="0.25">
      <c r="A2878" s="3">
        <v>45691</v>
      </c>
      <c r="B2878" s="4" t="s">
        <v>7</v>
      </c>
      <c r="C2878" s="3" t="str">
        <f t="shared" si="319"/>
        <v>cogs</v>
      </c>
      <c r="D2878" s="49">
        <v>5.49</v>
      </c>
      <c r="E2878">
        <f t="shared" si="320"/>
        <v>2025</v>
      </c>
      <c r="F2878">
        <f t="shared" si="321"/>
        <v>3</v>
      </c>
      <c r="G2878">
        <f t="shared" si="322"/>
        <v>2</v>
      </c>
      <c r="H2878" s="4" t="str">
        <f t="shared" si="323"/>
        <v>product 1</v>
      </c>
      <c r="I2878" s="5">
        <v>38</v>
      </c>
      <c r="J2878" s="5">
        <v>208.62</v>
      </c>
    </row>
    <row r="2879" spans="1:10" ht="13.2" x14ac:dyDescent="0.25">
      <c r="A2879" s="3">
        <v>45691</v>
      </c>
      <c r="B2879" s="4" t="s">
        <v>8</v>
      </c>
      <c r="C2879" s="3" t="str">
        <f t="shared" si="319"/>
        <v>cogs</v>
      </c>
      <c r="D2879" s="49">
        <v>19.989999999999998</v>
      </c>
      <c r="E2879">
        <f t="shared" si="320"/>
        <v>2025</v>
      </c>
      <c r="F2879">
        <f t="shared" si="321"/>
        <v>3</v>
      </c>
      <c r="G2879">
        <f t="shared" si="322"/>
        <v>2</v>
      </c>
      <c r="H2879" s="4" t="str">
        <f t="shared" si="323"/>
        <v>product 2</v>
      </c>
      <c r="I2879" s="5">
        <v>0</v>
      </c>
      <c r="J2879" s="4">
        <v>0</v>
      </c>
    </row>
    <row r="2880" spans="1:10" ht="13.2" x14ac:dyDescent="0.25">
      <c r="A2880" s="3">
        <v>45691</v>
      </c>
      <c r="B2880" s="4" t="s">
        <v>9</v>
      </c>
      <c r="C2880" s="3" t="str">
        <f t="shared" si="319"/>
        <v>cogs</v>
      </c>
      <c r="D2880" s="49">
        <v>8.99</v>
      </c>
      <c r="E2880">
        <f t="shared" si="320"/>
        <v>2025</v>
      </c>
      <c r="F2880">
        <f t="shared" si="321"/>
        <v>3</v>
      </c>
      <c r="G2880">
        <f t="shared" si="322"/>
        <v>2</v>
      </c>
      <c r="H2880" s="4" t="str">
        <f t="shared" si="323"/>
        <v>product 3</v>
      </c>
      <c r="I2880" s="5">
        <v>95</v>
      </c>
      <c r="J2880" s="5">
        <v>854.05000000000007</v>
      </c>
    </row>
    <row r="2881" spans="1:10" ht="13.2" x14ac:dyDescent="0.25">
      <c r="A2881" s="3">
        <v>45691</v>
      </c>
      <c r="B2881" s="4" t="s">
        <v>10</v>
      </c>
      <c r="C2881" s="3" t="str">
        <f t="shared" si="319"/>
        <v>marketing</v>
      </c>
      <c r="D2881" s="50" t="s">
        <v>6</v>
      </c>
      <c r="E2881">
        <f t="shared" si="320"/>
        <v>2025</v>
      </c>
      <c r="F2881">
        <f t="shared" si="321"/>
        <v>3</v>
      </c>
      <c r="G2881">
        <f t="shared" si="322"/>
        <v>2</v>
      </c>
      <c r="H2881" s="4" t="str">
        <f t="shared" si="323"/>
        <v>N/A</v>
      </c>
      <c r="I2881" s="4" t="s">
        <v>6</v>
      </c>
      <c r="J2881" s="5">
        <v>107.09</v>
      </c>
    </row>
    <row r="2882" spans="1:10" ht="13.2" x14ac:dyDescent="0.25">
      <c r="A2882" s="3">
        <v>45691</v>
      </c>
      <c r="B2882" s="4" t="s">
        <v>11</v>
      </c>
      <c r="C2882" s="3" t="str">
        <f t="shared" ref="C2882:C2945" si="324">IFERROR(LEFT(B2882, FIND(":", B2882) -1),B2882)</f>
        <v>net sales</v>
      </c>
      <c r="D2882" s="49">
        <v>9.99</v>
      </c>
      <c r="E2882">
        <f t="shared" ref="E2882:E2945" si="325">YEAR(A2882)</f>
        <v>2025</v>
      </c>
      <c r="F2882">
        <f t="shared" ref="F2882:F2945" si="326">DAY(A2882)</f>
        <v>3</v>
      </c>
      <c r="G2882">
        <f t="shared" ref="G2882:G2945" si="327">MONTH(A2882)</f>
        <v>2</v>
      </c>
      <c r="H2882" s="4" t="str">
        <f t="shared" si="323"/>
        <v>product 1</v>
      </c>
      <c r="I2882" s="5">
        <v>38</v>
      </c>
      <c r="J2882" s="5">
        <v>379.62</v>
      </c>
    </row>
    <row r="2883" spans="1:10" ht="13.2" x14ac:dyDescent="0.25">
      <c r="A2883" s="3">
        <v>45691</v>
      </c>
      <c r="B2883" s="4" t="s">
        <v>12</v>
      </c>
      <c r="C2883" s="3" t="str">
        <f t="shared" si="324"/>
        <v>net sales</v>
      </c>
      <c r="D2883" s="49">
        <v>24.99</v>
      </c>
      <c r="E2883">
        <f t="shared" si="325"/>
        <v>2025</v>
      </c>
      <c r="F2883">
        <f t="shared" si="326"/>
        <v>3</v>
      </c>
      <c r="G2883">
        <f t="shared" si="327"/>
        <v>2</v>
      </c>
      <c r="H2883" s="4" t="str">
        <f t="shared" ref="H2883:H2946" si="328">IFERROR(RIGHT(B2883, LEN(B2883) - FIND(":", B2883)),"N/A")</f>
        <v>product 2</v>
      </c>
      <c r="I2883" s="5">
        <v>0</v>
      </c>
      <c r="J2883" s="4">
        <v>0</v>
      </c>
    </row>
    <row r="2884" spans="1:10" ht="13.2" x14ac:dyDescent="0.25">
      <c r="A2884" s="3">
        <v>45691</v>
      </c>
      <c r="B2884" s="4" t="s">
        <v>13</v>
      </c>
      <c r="C2884" s="3" t="str">
        <f t="shared" si="324"/>
        <v>net sales</v>
      </c>
      <c r="D2884" s="49">
        <v>12.49</v>
      </c>
      <c r="E2884">
        <f t="shared" si="325"/>
        <v>2025</v>
      </c>
      <c r="F2884">
        <f t="shared" si="326"/>
        <v>3</v>
      </c>
      <c r="G2884">
        <f t="shared" si="327"/>
        <v>2</v>
      </c>
      <c r="H2884" s="4" t="str">
        <f t="shared" si="328"/>
        <v>product 3</v>
      </c>
      <c r="I2884" s="5">
        <v>95</v>
      </c>
      <c r="J2884" s="5">
        <v>1186.55</v>
      </c>
    </row>
    <row r="2885" spans="1:10" ht="13.2" x14ac:dyDescent="0.25">
      <c r="A2885" s="3">
        <v>45692</v>
      </c>
      <c r="B2885" s="4" t="s">
        <v>7</v>
      </c>
      <c r="C2885" s="3" t="str">
        <f t="shared" si="324"/>
        <v>cogs</v>
      </c>
      <c r="D2885" s="49">
        <v>5.49</v>
      </c>
      <c r="E2885">
        <f t="shared" si="325"/>
        <v>2025</v>
      </c>
      <c r="F2885">
        <f t="shared" si="326"/>
        <v>4</v>
      </c>
      <c r="G2885">
        <f t="shared" si="327"/>
        <v>2</v>
      </c>
      <c r="H2885" s="4" t="str">
        <f t="shared" si="328"/>
        <v>product 1</v>
      </c>
      <c r="I2885" s="5">
        <v>12</v>
      </c>
      <c r="J2885" s="5">
        <v>65.88</v>
      </c>
    </row>
    <row r="2886" spans="1:10" ht="13.2" x14ac:dyDescent="0.25">
      <c r="A2886" s="3">
        <v>45692</v>
      </c>
      <c r="B2886" s="4" t="s">
        <v>8</v>
      </c>
      <c r="C2886" s="3" t="str">
        <f t="shared" si="324"/>
        <v>cogs</v>
      </c>
      <c r="D2886" s="49">
        <v>19.989999999999998</v>
      </c>
      <c r="E2886">
        <f t="shared" si="325"/>
        <v>2025</v>
      </c>
      <c r="F2886">
        <f t="shared" si="326"/>
        <v>4</v>
      </c>
      <c r="G2886">
        <f t="shared" si="327"/>
        <v>2</v>
      </c>
      <c r="H2886" s="4" t="str">
        <f t="shared" si="328"/>
        <v>product 2</v>
      </c>
      <c r="I2886" s="5">
        <v>3</v>
      </c>
      <c r="J2886" s="5">
        <v>59.97</v>
      </c>
    </row>
    <row r="2887" spans="1:10" ht="13.2" x14ac:dyDescent="0.25">
      <c r="A2887" s="3">
        <v>45692</v>
      </c>
      <c r="B2887" s="4" t="s">
        <v>9</v>
      </c>
      <c r="C2887" s="3" t="str">
        <f t="shared" si="324"/>
        <v>cogs</v>
      </c>
      <c r="D2887" s="49">
        <v>8.99</v>
      </c>
      <c r="E2887">
        <f t="shared" si="325"/>
        <v>2025</v>
      </c>
      <c r="F2887">
        <f t="shared" si="326"/>
        <v>4</v>
      </c>
      <c r="G2887">
        <f t="shared" si="327"/>
        <v>2</v>
      </c>
      <c r="H2887" s="4" t="str">
        <f t="shared" si="328"/>
        <v>product 3</v>
      </c>
      <c r="I2887" s="5">
        <v>50</v>
      </c>
      <c r="J2887" s="5">
        <v>449.5</v>
      </c>
    </row>
    <row r="2888" spans="1:10" ht="13.2" x14ac:dyDescent="0.25">
      <c r="A2888" s="3">
        <v>45692</v>
      </c>
      <c r="B2888" s="4" t="s">
        <v>10</v>
      </c>
      <c r="C2888" s="3" t="str">
        <f t="shared" si="324"/>
        <v>marketing</v>
      </c>
      <c r="D2888" s="50" t="s">
        <v>6</v>
      </c>
      <c r="E2888">
        <f t="shared" si="325"/>
        <v>2025</v>
      </c>
      <c r="F2888">
        <f t="shared" si="326"/>
        <v>4</v>
      </c>
      <c r="G2888">
        <f t="shared" si="327"/>
        <v>2</v>
      </c>
      <c r="H2888" s="4" t="str">
        <f t="shared" si="328"/>
        <v>N/A</v>
      </c>
      <c r="I2888" s="4" t="s">
        <v>6</v>
      </c>
      <c r="J2888" s="5">
        <v>113.92</v>
      </c>
    </row>
    <row r="2889" spans="1:10" ht="13.2" x14ac:dyDescent="0.25">
      <c r="A2889" s="3">
        <v>45692</v>
      </c>
      <c r="B2889" s="4" t="s">
        <v>11</v>
      </c>
      <c r="C2889" s="3" t="str">
        <f t="shared" si="324"/>
        <v>net sales</v>
      </c>
      <c r="D2889" s="49">
        <v>9.99</v>
      </c>
      <c r="E2889">
        <f t="shared" si="325"/>
        <v>2025</v>
      </c>
      <c r="F2889">
        <f t="shared" si="326"/>
        <v>4</v>
      </c>
      <c r="G2889">
        <f t="shared" si="327"/>
        <v>2</v>
      </c>
      <c r="H2889" s="4" t="str">
        <f t="shared" si="328"/>
        <v>product 1</v>
      </c>
      <c r="I2889" s="5">
        <v>12</v>
      </c>
      <c r="J2889" s="5">
        <v>119.88</v>
      </c>
    </row>
    <row r="2890" spans="1:10" ht="13.2" x14ac:dyDescent="0.25">
      <c r="A2890" s="3">
        <v>45692</v>
      </c>
      <c r="B2890" s="4" t="s">
        <v>12</v>
      </c>
      <c r="C2890" s="3" t="str">
        <f t="shared" si="324"/>
        <v>net sales</v>
      </c>
      <c r="D2890" s="49">
        <v>24.99</v>
      </c>
      <c r="E2890">
        <f t="shared" si="325"/>
        <v>2025</v>
      </c>
      <c r="F2890">
        <f t="shared" si="326"/>
        <v>4</v>
      </c>
      <c r="G2890">
        <f t="shared" si="327"/>
        <v>2</v>
      </c>
      <c r="H2890" s="4" t="str">
        <f t="shared" si="328"/>
        <v>product 2</v>
      </c>
      <c r="I2890" s="5">
        <v>3</v>
      </c>
      <c r="J2890" s="5">
        <v>74.97</v>
      </c>
    </row>
    <row r="2891" spans="1:10" ht="13.2" x14ac:dyDescent="0.25">
      <c r="A2891" s="3">
        <v>45692</v>
      </c>
      <c r="B2891" s="4" t="s">
        <v>13</v>
      </c>
      <c r="C2891" s="3" t="str">
        <f t="shared" si="324"/>
        <v>net sales</v>
      </c>
      <c r="D2891" s="49">
        <v>12.49</v>
      </c>
      <c r="E2891">
        <f t="shared" si="325"/>
        <v>2025</v>
      </c>
      <c r="F2891">
        <f t="shared" si="326"/>
        <v>4</v>
      </c>
      <c r="G2891">
        <f t="shared" si="327"/>
        <v>2</v>
      </c>
      <c r="H2891" s="4" t="str">
        <f t="shared" si="328"/>
        <v>product 3</v>
      </c>
      <c r="I2891" s="5">
        <v>50</v>
      </c>
      <c r="J2891" s="5">
        <v>624.5</v>
      </c>
    </row>
    <row r="2892" spans="1:10" ht="13.2" x14ac:dyDescent="0.25">
      <c r="A2892" s="3">
        <v>45693</v>
      </c>
      <c r="B2892" s="4" t="s">
        <v>7</v>
      </c>
      <c r="C2892" s="3" t="str">
        <f t="shared" si="324"/>
        <v>cogs</v>
      </c>
      <c r="D2892" s="49">
        <v>5.49</v>
      </c>
      <c r="E2892">
        <f t="shared" si="325"/>
        <v>2025</v>
      </c>
      <c r="F2892">
        <f t="shared" si="326"/>
        <v>5</v>
      </c>
      <c r="G2892">
        <f t="shared" si="327"/>
        <v>2</v>
      </c>
      <c r="H2892" s="4" t="str">
        <f t="shared" si="328"/>
        <v>product 1</v>
      </c>
      <c r="I2892" s="5">
        <v>55</v>
      </c>
      <c r="J2892" s="5">
        <v>301.95</v>
      </c>
    </row>
    <row r="2893" spans="1:10" ht="13.2" x14ac:dyDescent="0.25">
      <c r="A2893" s="3">
        <v>45693</v>
      </c>
      <c r="B2893" s="4" t="s">
        <v>8</v>
      </c>
      <c r="C2893" s="3" t="str">
        <f t="shared" si="324"/>
        <v>cogs</v>
      </c>
      <c r="D2893" s="49">
        <v>19.989999999999998</v>
      </c>
      <c r="E2893">
        <f t="shared" si="325"/>
        <v>2025</v>
      </c>
      <c r="F2893">
        <f t="shared" si="326"/>
        <v>5</v>
      </c>
      <c r="G2893">
        <f t="shared" si="327"/>
        <v>2</v>
      </c>
      <c r="H2893" s="4" t="str">
        <f t="shared" si="328"/>
        <v>product 2</v>
      </c>
      <c r="I2893" s="5">
        <v>6</v>
      </c>
      <c r="J2893" s="5">
        <v>119.94</v>
      </c>
    </row>
    <row r="2894" spans="1:10" ht="13.2" x14ac:dyDescent="0.25">
      <c r="A2894" s="3">
        <v>45693</v>
      </c>
      <c r="B2894" s="4" t="s">
        <v>9</v>
      </c>
      <c r="C2894" s="3" t="str">
        <f t="shared" si="324"/>
        <v>cogs</v>
      </c>
      <c r="D2894" s="49">
        <v>8.99</v>
      </c>
      <c r="E2894">
        <f t="shared" si="325"/>
        <v>2025</v>
      </c>
      <c r="F2894">
        <f t="shared" si="326"/>
        <v>5</v>
      </c>
      <c r="G2894">
        <f t="shared" si="327"/>
        <v>2</v>
      </c>
      <c r="H2894" s="4" t="str">
        <f t="shared" si="328"/>
        <v>product 3</v>
      </c>
      <c r="I2894" s="5">
        <v>2</v>
      </c>
      <c r="J2894" s="5">
        <v>17.98</v>
      </c>
    </row>
    <row r="2895" spans="1:10" ht="13.2" x14ac:dyDescent="0.25">
      <c r="A2895" s="3">
        <v>45693</v>
      </c>
      <c r="B2895" s="4" t="s">
        <v>10</v>
      </c>
      <c r="C2895" s="3" t="str">
        <f t="shared" si="324"/>
        <v>marketing</v>
      </c>
      <c r="D2895" s="50" t="s">
        <v>6</v>
      </c>
      <c r="E2895">
        <f t="shared" si="325"/>
        <v>2025</v>
      </c>
      <c r="F2895">
        <f t="shared" si="326"/>
        <v>5</v>
      </c>
      <c r="G2895">
        <f t="shared" si="327"/>
        <v>2</v>
      </c>
      <c r="H2895" s="4" t="str">
        <f t="shared" si="328"/>
        <v>N/A</v>
      </c>
      <c r="I2895" s="4" t="s">
        <v>6</v>
      </c>
      <c r="J2895" s="5">
        <v>104.04</v>
      </c>
    </row>
    <row r="2896" spans="1:10" ht="13.2" x14ac:dyDescent="0.25">
      <c r="A2896" s="3">
        <v>45693</v>
      </c>
      <c r="B2896" s="4" t="s">
        <v>11</v>
      </c>
      <c r="C2896" s="3" t="str">
        <f t="shared" si="324"/>
        <v>net sales</v>
      </c>
      <c r="D2896" s="49">
        <v>9.99</v>
      </c>
      <c r="E2896">
        <f t="shared" si="325"/>
        <v>2025</v>
      </c>
      <c r="F2896">
        <f t="shared" si="326"/>
        <v>5</v>
      </c>
      <c r="G2896">
        <f t="shared" si="327"/>
        <v>2</v>
      </c>
      <c r="H2896" s="4" t="str">
        <f t="shared" si="328"/>
        <v>product 1</v>
      </c>
      <c r="I2896" s="5">
        <v>55</v>
      </c>
      <c r="J2896" s="5">
        <v>549.45000000000005</v>
      </c>
    </row>
    <row r="2897" spans="1:10" ht="13.2" x14ac:dyDescent="0.25">
      <c r="A2897" s="3">
        <v>45693</v>
      </c>
      <c r="B2897" s="4" t="s">
        <v>12</v>
      </c>
      <c r="C2897" s="3" t="str">
        <f t="shared" si="324"/>
        <v>net sales</v>
      </c>
      <c r="D2897" s="49">
        <v>24.99</v>
      </c>
      <c r="E2897">
        <f t="shared" si="325"/>
        <v>2025</v>
      </c>
      <c r="F2897">
        <f t="shared" si="326"/>
        <v>5</v>
      </c>
      <c r="G2897">
        <f t="shared" si="327"/>
        <v>2</v>
      </c>
      <c r="H2897" s="4" t="str">
        <f t="shared" si="328"/>
        <v>product 2</v>
      </c>
      <c r="I2897" s="5">
        <v>6</v>
      </c>
      <c r="J2897" s="5">
        <v>149.94</v>
      </c>
    </row>
    <row r="2898" spans="1:10" ht="13.2" x14ac:dyDescent="0.25">
      <c r="A2898" s="3">
        <v>45693</v>
      </c>
      <c r="B2898" s="4" t="s">
        <v>13</v>
      </c>
      <c r="C2898" s="3" t="str">
        <f t="shared" si="324"/>
        <v>net sales</v>
      </c>
      <c r="D2898" s="49">
        <v>12.49</v>
      </c>
      <c r="E2898">
        <f t="shared" si="325"/>
        <v>2025</v>
      </c>
      <c r="F2898">
        <f t="shared" si="326"/>
        <v>5</v>
      </c>
      <c r="G2898">
        <f t="shared" si="327"/>
        <v>2</v>
      </c>
      <c r="H2898" s="4" t="str">
        <f t="shared" si="328"/>
        <v>product 3</v>
      </c>
      <c r="I2898" s="5">
        <v>2</v>
      </c>
      <c r="J2898" s="5">
        <v>24.98</v>
      </c>
    </row>
    <row r="2899" spans="1:10" ht="13.2" x14ac:dyDescent="0.25">
      <c r="A2899" s="3">
        <v>45694</v>
      </c>
      <c r="B2899" s="4" t="s">
        <v>7</v>
      </c>
      <c r="C2899" s="3" t="str">
        <f t="shared" si="324"/>
        <v>cogs</v>
      </c>
      <c r="D2899" s="49">
        <v>5.49</v>
      </c>
      <c r="E2899">
        <f t="shared" si="325"/>
        <v>2025</v>
      </c>
      <c r="F2899">
        <f t="shared" si="326"/>
        <v>6</v>
      </c>
      <c r="G2899">
        <f t="shared" si="327"/>
        <v>2</v>
      </c>
      <c r="H2899" s="4" t="str">
        <f t="shared" si="328"/>
        <v>product 1</v>
      </c>
      <c r="I2899" s="5">
        <v>38</v>
      </c>
      <c r="J2899" s="5">
        <v>208.62</v>
      </c>
    </row>
    <row r="2900" spans="1:10" ht="13.2" x14ac:dyDescent="0.25">
      <c r="A2900" s="3">
        <v>45694</v>
      </c>
      <c r="B2900" s="4" t="s">
        <v>8</v>
      </c>
      <c r="C2900" s="3" t="str">
        <f t="shared" si="324"/>
        <v>cogs</v>
      </c>
      <c r="D2900" s="49">
        <v>19.989999999999998</v>
      </c>
      <c r="E2900">
        <f t="shared" si="325"/>
        <v>2025</v>
      </c>
      <c r="F2900">
        <f t="shared" si="326"/>
        <v>6</v>
      </c>
      <c r="G2900">
        <f t="shared" si="327"/>
        <v>2</v>
      </c>
      <c r="H2900" s="4" t="str">
        <f t="shared" si="328"/>
        <v>product 2</v>
      </c>
      <c r="I2900" s="5">
        <v>8</v>
      </c>
      <c r="J2900" s="5">
        <v>159.91999999999999</v>
      </c>
    </row>
    <row r="2901" spans="1:10" ht="13.2" x14ac:dyDescent="0.25">
      <c r="A2901" s="3">
        <v>45694</v>
      </c>
      <c r="B2901" s="4" t="s">
        <v>9</v>
      </c>
      <c r="C2901" s="3" t="str">
        <f t="shared" si="324"/>
        <v>cogs</v>
      </c>
      <c r="D2901" s="49">
        <v>8.99</v>
      </c>
      <c r="E2901">
        <f t="shared" si="325"/>
        <v>2025</v>
      </c>
      <c r="F2901">
        <f t="shared" si="326"/>
        <v>6</v>
      </c>
      <c r="G2901">
        <f t="shared" si="327"/>
        <v>2</v>
      </c>
      <c r="H2901" s="4" t="str">
        <f t="shared" si="328"/>
        <v>product 3</v>
      </c>
      <c r="I2901" s="5">
        <v>204</v>
      </c>
      <c r="J2901" s="5">
        <v>1833.96</v>
      </c>
    </row>
    <row r="2902" spans="1:10" ht="13.2" x14ac:dyDescent="0.25">
      <c r="A2902" s="3">
        <v>45694</v>
      </c>
      <c r="B2902" s="4" t="s">
        <v>10</v>
      </c>
      <c r="C2902" s="3" t="str">
        <f t="shared" si="324"/>
        <v>marketing</v>
      </c>
      <c r="D2902" s="50" t="s">
        <v>6</v>
      </c>
      <c r="E2902">
        <f t="shared" si="325"/>
        <v>2025</v>
      </c>
      <c r="F2902">
        <f t="shared" si="326"/>
        <v>6</v>
      </c>
      <c r="G2902">
        <f t="shared" si="327"/>
        <v>2</v>
      </c>
      <c r="H2902" s="4" t="str">
        <f t="shared" si="328"/>
        <v>N/A</v>
      </c>
      <c r="I2902" s="4" t="s">
        <v>6</v>
      </c>
      <c r="J2902" s="5">
        <v>111.9</v>
      </c>
    </row>
    <row r="2903" spans="1:10" ht="13.2" x14ac:dyDescent="0.25">
      <c r="A2903" s="3">
        <v>45694</v>
      </c>
      <c r="B2903" s="4" t="s">
        <v>11</v>
      </c>
      <c r="C2903" s="3" t="str">
        <f t="shared" si="324"/>
        <v>net sales</v>
      </c>
      <c r="D2903" s="49">
        <v>9.99</v>
      </c>
      <c r="E2903">
        <f t="shared" si="325"/>
        <v>2025</v>
      </c>
      <c r="F2903">
        <f t="shared" si="326"/>
        <v>6</v>
      </c>
      <c r="G2903">
        <f t="shared" si="327"/>
        <v>2</v>
      </c>
      <c r="H2903" s="4" t="str">
        <f t="shared" si="328"/>
        <v>product 1</v>
      </c>
      <c r="I2903" s="5">
        <v>38</v>
      </c>
      <c r="J2903" s="5">
        <v>379.62</v>
      </c>
    </row>
    <row r="2904" spans="1:10" ht="13.2" x14ac:dyDescent="0.25">
      <c r="A2904" s="3">
        <v>45694</v>
      </c>
      <c r="B2904" s="4" t="s">
        <v>12</v>
      </c>
      <c r="C2904" s="3" t="str">
        <f t="shared" si="324"/>
        <v>net sales</v>
      </c>
      <c r="D2904" s="49">
        <v>24.99</v>
      </c>
      <c r="E2904">
        <f t="shared" si="325"/>
        <v>2025</v>
      </c>
      <c r="F2904">
        <f t="shared" si="326"/>
        <v>6</v>
      </c>
      <c r="G2904">
        <f t="shared" si="327"/>
        <v>2</v>
      </c>
      <c r="H2904" s="4" t="str">
        <f t="shared" si="328"/>
        <v>product 2</v>
      </c>
      <c r="I2904" s="5">
        <v>8</v>
      </c>
      <c r="J2904" s="5">
        <v>199.92</v>
      </c>
    </row>
    <row r="2905" spans="1:10" ht="13.2" x14ac:dyDescent="0.25">
      <c r="A2905" s="3">
        <v>45694</v>
      </c>
      <c r="B2905" s="4" t="s">
        <v>13</v>
      </c>
      <c r="C2905" s="3" t="str">
        <f t="shared" si="324"/>
        <v>net sales</v>
      </c>
      <c r="D2905" s="49">
        <v>12.49</v>
      </c>
      <c r="E2905">
        <f t="shared" si="325"/>
        <v>2025</v>
      </c>
      <c r="F2905">
        <f t="shared" si="326"/>
        <v>6</v>
      </c>
      <c r="G2905">
        <f t="shared" si="327"/>
        <v>2</v>
      </c>
      <c r="H2905" s="4" t="str">
        <f t="shared" si="328"/>
        <v>product 3</v>
      </c>
      <c r="I2905" s="5">
        <v>204</v>
      </c>
      <c r="J2905" s="5">
        <v>2547.96</v>
      </c>
    </row>
    <row r="2906" spans="1:10" ht="13.2" x14ac:dyDescent="0.25">
      <c r="A2906" s="3">
        <v>45695</v>
      </c>
      <c r="B2906" s="4" t="s">
        <v>7</v>
      </c>
      <c r="C2906" s="3" t="str">
        <f t="shared" si="324"/>
        <v>cogs</v>
      </c>
      <c r="D2906" s="49">
        <v>5.49</v>
      </c>
      <c r="E2906">
        <f t="shared" si="325"/>
        <v>2025</v>
      </c>
      <c r="F2906">
        <f t="shared" si="326"/>
        <v>7</v>
      </c>
      <c r="G2906">
        <f t="shared" si="327"/>
        <v>2</v>
      </c>
      <c r="H2906" s="4" t="str">
        <f t="shared" si="328"/>
        <v>product 1</v>
      </c>
      <c r="I2906" s="5">
        <v>8</v>
      </c>
      <c r="J2906" s="5">
        <v>43.92</v>
      </c>
    </row>
    <row r="2907" spans="1:10" ht="13.2" x14ac:dyDescent="0.25">
      <c r="A2907" s="3">
        <v>45695</v>
      </c>
      <c r="B2907" s="4" t="s">
        <v>8</v>
      </c>
      <c r="C2907" s="3" t="str">
        <f t="shared" si="324"/>
        <v>cogs</v>
      </c>
      <c r="D2907" s="49">
        <v>19.989999999999998</v>
      </c>
      <c r="E2907">
        <f t="shared" si="325"/>
        <v>2025</v>
      </c>
      <c r="F2907">
        <f t="shared" si="326"/>
        <v>7</v>
      </c>
      <c r="G2907">
        <f t="shared" si="327"/>
        <v>2</v>
      </c>
      <c r="H2907" s="4" t="str">
        <f t="shared" si="328"/>
        <v>product 2</v>
      </c>
      <c r="I2907" s="5">
        <v>3</v>
      </c>
      <c r="J2907" s="5">
        <v>59.97</v>
      </c>
    </row>
    <row r="2908" spans="1:10" ht="13.2" x14ac:dyDescent="0.25">
      <c r="A2908" s="3">
        <v>45695</v>
      </c>
      <c r="B2908" s="4" t="s">
        <v>9</v>
      </c>
      <c r="C2908" s="3" t="str">
        <f t="shared" si="324"/>
        <v>cogs</v>
      </c>
      <c r="D2908" s="49">
        <v>8.99</v>
      </c>
      <c r="E2908">
        <f t="shared" si="325"/>
        <v>2025</v>
      </c>
      <c r="F2908">
        <f t="shared" si="326"/>
        <v>7</v>
      </c>
      <c r="G2908">
        <f t="shared" si="327"/>
        <v>2</v>
      </c>
      <c r="H2908" s="4" t="str">
        <f t="shared" si="328"/>
        <v>product 3</v>
      </c>
      <c r="I2908" s="5">
        <v>56</v>
      </c>
      <c r="J2908" s="5">
        <v>503.44</v>
      </c>
    </row>
    <row r="2909" spans="1:10" ht="13.2" x14ac:dyDescent="0.25">
      <c r="A2909" s="3">
        <v>45695</v>
      </c>
      <c r="B2909" s="4" t="s">
        <v>10</v>
      </c>
      <c r="C2909" s="3" t="str">
        <f t="shared" si="324"/>
        <v>marketing</v>
      </c>
      <c r="D2909" s="50" t="s">
        <v>6</v>
      </c>
      <c r="E2909">
        <f t="shared" si="325"/>
        <v>2025</v>
      </c>
      <c r="F2909">
        <f t="shared" si="326"/>
        <v>7</v>
      </c>
      <c r="G2909">
        <f t="shared" si="327"/>
        <v>2</v>
      </c>
      <c r="H2909" s="4" t="str">
        <f t="shared" si="328"/>
        <v>N/A</v>
      </c>
      <c r="I2909" s="4" t="s">
        <v>6</v>
      </c>
      <c r="J2909" s="5">
        <v>100.9</v>
      </c>
    </row>
    <row r="2910" spans="1:10" ht="13.2" x14ac:dyDescent="0.25">
      <c r="A2910" s="3">
        <v>45695</v>
      </c>
      <c r="B2910" s="4" t="s">
        <v>11</v>
      </c>
      <c r="C2910" s="3" t="str">
        <f t="shared" si="324"/>
        <v>net sales</v>
      </c>
      <c r="D2910" s="49">
        <v>9.99</v>
      </c>
      <c r="E2910">
        <f t="shared" si="325"/>
        <v>2025</v>
      </c>
      <c r="F2910">
        <f t="shared" si="326"/>
        <v>7</v>
      </c>
      <c r="G2910">
        <f t="shared" si="327"/>
        <v>2</v>
      </c>
      <c r="H2910" s="4" t="str">
        <f t="shared" si="328"/>
        <v>product 1</v>
      </c>
      <c r="I2910" s="5">
        <v>8</v>
      </c>
      <c r="J2910" s="5">
        <v>79.92</v>
      </c>
    </row>
    <row r="2911" spans="1:10" ht="13.2" x14ac:dyDescent="0.25">
      <c r="A2911" s="3">
        <v>45695</v>
      </c>
      <c r="B2911" s="4" t="s">
        <v>12</v>
      </c>
      <c r="C2911" s="3" t="str">
        <f t="shared" si="324"/>
        <v>net sales</v>
      </c>
      <c r="D2911" s="49">
        <v>24.99</v>
      </c>
      <c r="E2911">
        <f t="shared" si="325"/>
        <v>2025</v>
      </c>
      <c r="F2911">
        <f t="shared" si="326"/>
        <v>7</v>
      </c>
      <c r="G2911">
        <f t="shared" si="327"/>
        <v>2</v>
      </c>
      <c r="H2911" s="4" t="str">
        <f t="shared" si="328"/>
        <v>product 2</v>
      </c>
      <c r="I2911" s="5">
        <v>3</v>
      </c>
      <c r="J2911" s="5">
        <v>74.97</v>
      </c>
    </row>
    <row r="2912" spans="1:10" ht="13.2" x14ac:dyDescent="0.25">
      <c r="A2912" s="3">
        <v>45695</v>
      </c>
      <c r="B2912" s="4" t="s">
        <v>13</v>
      </c>
      <c r="C2912" s="3" t="str">
        <f t="shared" si="324"/>
        <v>net sales</v>
      </c>
      <c r="D2912" s="49">
        <v>12.49</v>
      </c>
      <c r="E2912">
        <f t="shared" si="325"/>
        <v>2025</v>
      </c>
      <c r="F2912">
        <f t="shared" si="326"/>
        <v>7</v>
      </c>
      <c r="G2912">
        <f t="shared" si="327"/>
        <v>2</v>
      </c>
      <c r="H2912" s="4" t="str">
        <f t="shared" si="328"/>
        <v>product 3</v>
      </c>
      <c r="I2912" s="5">
        <v>56</v>
      </c>
      <c r="J2912" s="5">
        <v>699.44</v>
      </c>
    </row>
    <row r="2913" spans="1:10" ht="13.2" x14ac:dyDescent="0.25">
      <c r="A2913" s="3">
        <v>45696</v>
      </c>
      <c r="B2913" s="4" t="s">
        <v>7</v>
      </c>
      <c r="C2913" s="3" t="str">
        <f t="shared" si="324"/>
        <v>cogs</v>
      </c>
      <c r="D2913" s="49">
        <v>5.49</v>
      </c>
      <c r="E2913">
        <f t="shared" si="325"/>
        <v>2025</v>
      </c>
      <c r="F2913">
        <f t="shared" si="326"/>
        <v>8</v>
      </c>
      <c r="G2913">
        <f t="shared" si="327"/>
        <v>2</v>
      </c>
      <c r="H2913" s="4" t="str">
        <f t="shared" si="328"/>
        <v>product 1</v>
      </c>
      <c r="I2913" s="5">
        <v>5</v>
      </c>
      <c r="J2913" s="5">
        <v>27.450000000000003</v>
      </c>
    </row>
    <row r="2914" spans="1:10" ht="13.2" x14ac:dyDescent="0.25">
      <c r="A2914" s="3">
        <v>45696</v>
      </c>
      <c r="B2914" s="4" t="s">
        <v>8</v>
      </c>
      <c r="C2914" s="3" t="str">
        <f t="shared" si="324"/>
        <v>cogs</v>
      </c>
      <c r="D2914" s="49">
        <v>19.989999999999998</v>
      </c>
      <c r="E2914">
        <f t="shared" si="325"/>
        <v>2025</v>
      </c>
      <c r="F2914">
        <f t="shared" si="326"/>
        <v>8</v>
      </c>
      <c r="G2914">
        <f t="shared" si="327"/>
        <v>2</v>
      </c>
      <c r="H2914" s="4" t="str">
        <f t="shared" si="328"/>
        <v>product 2</v>
      </c>
      <c r="I2914" s="5">
        <v>8</v>
      </c>
      <c r="J2914" s="5">
        <v>159.91999999999999</v>
      </c>
    </row>
    <row r="2915" spans="1:10" ht="13.2" x14ac:dyDescent="0.25">
      <c r="A2915" s="3">
        <v>45696</v>
      </c>
      <c r="B2915" s="4" t="s">
        <v>9</v>
      </c>
      <c r="C2915" s="3" t="str">
        <f t="shared" si="324"/>
        <v>cogs</v>
      </c>
      <c r="D2915" s="49">
        <v>8.99</v>
      </c>
      <c r="E2915">
        <f t="shared" si="325"/>
        <v>2025</v>
      </c>
      <c r="F2915">
        <f t="shared" si="326"/>
        <v>8</v>
      </c>
      <c r="G2915">
        <f t="shared" si="327"/>
        <v>2</v>
      </c>
      <c r="H2915" s="4" t="str">
        <f t="shared" si="328"/>
        <v>product 3</v>
      </c>
      <c r="I2915" s="5">
        <v>169</v>
      </c>
      <c r="J2915" s="5">
        <v>1519.31</v>
      </c>
    </row>
    <row r="2916" spans="1:10" ht="13.2" x14ac:dyDescent="0.25">
      <c r="A2916" s="3">
        <v>45696</v>
      </c>
      <c r="B2916" s="4" t="s">
        <v>10</v>
      </c>
      <c r="C2916" s="3" t="str">
        <f t="shared" si="324"/>
        <v>marketing</v>
      </c>
      <c r="D2916" s="50" t="s">
        <v>6</v>
      </c>
      <c r="E2916">
        <f t="shared" si="325"/>
        <v>2025</v>
      </c>
      <c r="F2916">
        <f t="shared" si="326"/>
        <v>8</v>
      </c>
      <c r="G2916">
        <f t="shared" si="327"/>
        <v>2</v>
      </c>
      <c r="H2916" s="4" t="str">
        <f t="shared" si="328"/>
        <v>N/A</v>
      </c>
      <c r="I2916" s="4" t="s">
        <v>6</v>
      </c>
      <c r="J2916" s="5">
        <v>102.99000000000001</v>
      </c>
    </row>
    <row r="2917" spans="1:10" ht="13.2" x14ac:dyDescent="0.25">
      <c r="A2917" s="3">
        <v>45696</v>
      </c>
      <c r="B2917" s="4" t="s">
        <v>11</v>
      </c>
      <c r="C2917" s="3" t="str">
        <f t="shared" si="324"/>
        <v>net sales</v>
      </c>
      <c r="D2917" s="49">
        <v>9.99</v>
      </c>
      <c r="E2917">
        <f t="shared" si="325"/>
        <v>2025</v>
      </c>
      <c r="F2917">
        <f t="shared" si="326"/>
        <v>8</v>
      </c>
      <c r="G2917">
        <f t="shared" si="327"/>
        <v>2</v>
      </c>
      <c r="H2917" s="4" t="str">
        <f t="shared" si="328"/>
        <v>product 1</v>
      </c>
      <c r="I2917" s="5">
        <v>5</v>
      </c>
      <c r="J2917" s="5">
        <v>49.95</v>
      </c>
    </row>
    <row r="2918" spans="1:10" ht="13.2" x14ac:dyDescent="0.25">
      <c r="A2918" s="3">
        <v>45696</v>
      </c>
      <c r="B2918" s="4" t="s">
        <v>12</v>
      </c>
      <c r="C2918" s="3" t="str">
        <f t="shared" si="324"/>
        <v>net sales</v>
      </c>
      <c r="D2918" s="49">
        <v>24.99</v>
      </c>
      <c r="E2918">
        <f t="shared" si="325"/>
        <v>2025</v>
      </c>
      <c r="F2918">
        <f t="shared" si="326"/>
        <v>8</v>
      </c>
      <c r="G2918">
        <f t="shared" si="327"/>
        <v>2</v>
      </c>
      <c r="H2918" s="4" t="str">
        <f t="shared" si="328"/>
        <v>product 2</v>
      </c>
      <c r="I2918" s="5">
        <v>8</v>
      </c>
      <c r="J2918" s="5">
        <v>199.92</v>
      </c>
    </row>
    <row r="2919" spans="1:10" ht="13.2" x14ac:dyDescent="0.25">
      <c r="A2919" s="3">
        <v>45696</v>
      </c>
      <c r="B2919" s="4" t="s">
        <v>13</v>
      </c>
      <c r="C2919" s="3" t="str">
        <f t="shared" si="324"/>
        <v>net sales</v>
      </c>
      <c r="D2919" s="49">
        <v>12.49</v>
      </c>
      <c r="E2919">
        <f t="shared" si="325"/>
        <v>2025</v>
      </c>
      <c r="F2919">
        <f t="shared" si="326"/>
        <v>8</v>
      </c>
      <c r="G2919">
        <f t="shared" si="327"/>
        <v>2</v>
      </c>
      <c r="H2919" s="4" t="str">
        <f t="shared" si="328"/>
        <v>product 3</v>
      </c>
      <c r="I2919" s="5">
        <v>169</v>
      </c>
      <c r="J2919" s="5">
        <v>2110.81</v>
      </c>
    </row>
    <row r="2920" spans="1:10" ht="13.2" x14ac:dyDescent="0.25">
      <c r="A2920" s="3">
        <v>45697</v>
      </c>
      <c r="B2920" s="4" t="s">
        <v>7</v>
      </c>
      <c r="C2920" s="3" t="str">
        <f t="shared" si="324"/>
        <v>cogs</v>
      </c>
      <c r="D2920" s="49">
        <v>5.49</v>
      </c>
      <c r="E2920">
        <f t="shared" si="325"/>
        <v>2025</v>
      </c>
      <c r="F2920">
        <f t="shared" si="326"/>
        <v>9</v>
      </c>
      <c r="G2920">
        <f t="shared" si="327"/>
        <v>2</v>
      </c>
      <c r="H2920" s="4" t="str">
        <f t="shared" si="328"/>
        <v>product 1</v>
      </c>
      <c r="I2920" s="5">
        <v>82</v>
      </c>
      <c r="J2920" s="5">
        <v>450.18</v>
      </c>
    </row>
    <row r="2921" spans="1:10" ht="13.2" x14ac:dyDescent="0.25">
      <c r="A2921" s="3">
        <v>45697</v>
      </c>
      <c r="B2921" s="4" t="s">
        <v>8</v>
      </c>
      <c r="C2921" s="3" t="str">
        <f t="shared" si="324"/>
        <v>cogs</v>
      </c>
      <c r="D2921" s="49">
        <v>19.989999999999998</v>
      </c>
      <c r="E2921">
        <f t="shared" si="325"/>
        <v>2025</v>
      </c>
      <c r="F2921">
        <f t="shared" si="326"/>
        <v>9</v>
      </c>
      <c r="G2921">
        <f t="shared" si="327"/>
        <v>2</v>
      </c>
      <c r="H2921" s="4" t="str">
        <f t="shared" si="328"/>
        <v>product 2</v>
      </c>
      <c r="I2921" s="5">
        <v>4</v>
      </c>
      <c r="J2921" s="5">
        <v>79.959999999999994</v>
      </c>
    </row>
    <row r="2922" spans="1:10" ht="13.2" x14ac:dyDescent="0.25">
      <c r="A2922" s="3">
        <v>45697</v>
      </c>
      <c r="B2922" s="4" t="s">
        <v>9</v>
      </c>
      <c r="C2922" s="3" t="str">
        <f t="shared" si="324"/>
        <v>cogs</v>
      </c>
      <c r="D2922" s="49">
        <v>8.99</v>
      </c>
      <c r="E2922">
        <f t="shared" si="325"/>
        <v>2025</v>
      </c>
      <c r="F2922">
        <f t="shared" si="326"/>
        <v>9</v>
      </c>
      <c r="G2922">
        <f t="shared" si="327"/>
        <v>2</v>
      </c>
      <c r="H2922" s="4" t="str">
        <f t="shared" si="328"/>
        <v>product 3</v>
      </c>
      <c r="I2922" s="5">
        <v>7</v>
      </c>
      <c r="J2922" s="5">
        <v>62.93</v>
      </c>
    </row>
    <row r="2923" spans="1:10" ht="13.2" x14ac:dyDescent="0.25">
      <c r="A2923" s="3">
        <v>45697</v>
      </c>
      <c r="B2923" s="4" t="s">
        <v>10</v>
      </c>
      <c r="C2923" s="3" t="str">
        <f t="shared" si="324"/>
        <v>marketing</v>
      </c>
      <c r="D2923" s="50" t="s">
        <v>6</v>
      </c>
      <c r="E2923">
        <f t="shared" si="325"/>
        <v>2025</v>
      </c>
      <c r="F2923">
        <f t="shared" si="326"/>
        <v>9</v>
      </c>
      <c r="G2923">
        <f t="shared" si="327"/>
        <v>2</v>
      </c>
      <c r="H2923" s="4" t="str">
        <f t="shared" si="328"/>
        <v>N/A</v>
      </c>
      <c r="I2923" s="4" t="s">
        <v>6</v>
      </c>
      <c r="J2923" s="5">
        <v>115.94</v>
      </c>
    </row>
    <row r="2924" spans="1:10" ht="13.2" x14ac:dyDescent="0.25">
      <c r="A2924" s="3">
        <v>45697</v>
      </c>
      <c r="B2924" s="4" t="s">
        <v>11</v>
      </c>
      <c r="C2924" s="3" t="str">
        <f t="shared" si="324"/>
        <v>net sales</v>
      </c>
      <c r="D2924" s="49">
        <v>9.99</v>
      </c>
      <c r="E2924">
        <f t="shared" si="325"/>
        <v>2025</v>
      </c>
      <c r="F2924">
        <f t="shared" si="326"/>
        <v>9</v>
      </c>
      <c r="G2924">
        <f t="shared" si="327"/>
        <v>2</v>
      </c>
      <c r="H2924" s="4" t="str">
        <f t="shared" si="328"/>
        <v>product 1</v>
      </c>
      <c r="I2924" s="5">
        <v>82</v>
      </c>
      <c r="J2924" s="5">
        <v>819.18000000000006</v>
      </c>
    </row>
    <row r="2925" spans="1:10" ht="13.2" x14ac:dyDescent="0.25">
      <c r="A2925" s="3">
        <v>45697</v>
      </c>
      <c r="B2925" s="4" t="s">
        <v>12</v>
      </c>
      <c r="C2925" s="3" t="str">
        <f t="shared" si="324"/>
        <v>net sales</v>
      </c>
      <c r="D2925" s="49">
        <v>24.99</v>
      </c>
      <c r="E2925">
        <f t="shared" si="325"/>
        <v>2025</v>
      </c>
      <c r="F2925">
        <f t="shared" si="326"/>
        <v>9</v>
      </c>
      <c r="G2925">
        <f t="shared" si="327"/>
        <v>2</v>
      </c>
      <c r="H2925" s="4" t="str">
        <f t="shared" si="328"/>
        <v>product 2</v>
      </c>
      <c r="I2925" s="5">
        <v>4</v>
      </c>
      <c r="J2925" s="5">
        <v>99.96</v>
      </c>
    </row>
    <row r="2926" spans="1:10" ht="13.2" x14ac:dyDescent="0.25">
      <c r="A2926" s="3">
        <v>45697</v>
      </c>
      <c r="B2926" s="4" t="s">
        <v>13</v>
      </c>
      <c r="C2926" s="3" t="str">
        <f t="shared" si="324"/>
        <v>net sales</v>
      </c>
      <c r="D2926" s="49">
        <v>12.49</v>
      </c>
      <c r="E2926">
        <f t="shared" si="325"/>
        <v>2025</v>
      </c>
      <c r="F2926">
        <f t="shared" si="326"/>
        <v>9</v>
      </c>
      <c r="G2926">
        <f t="shared" si="327"/>
        <v>2</v>
      </c>
      <c r="H2926" s="4" t="str">
        <f t="shared" si="328"/>
        <v>product 3</v>
      </c>
      <c r="I2926" s="5">
        <v>7</v>
      </c>
      <c r="J2926" s="5">
        <v>87.43</v>
      </c>
    </row>
    <row r="2927" spans="1:10" ht="13.2" x14ac:dyDescent="0.25">
      <c r="A2927" s="3">
        <v>45698</v>
      </c>
      <c r="B2927" s="4" t="s">
        <v>7</v>
      </c>
      <c r="C2927" s="3" t="str">
        <f t="shared" si="324"/>
        <v>cogs</v>
      </c>
      <c r="D2927" s="49">
        <v>5.49</v>
      </c>
      <c r="E2927">
        <f t="shared" si="325"/>
        <v>2025</v>
      </c>
      <c r="F2927">
        <f t="shared" si="326"/>
        <v>10</v>
      </c>
      <c r="G2927">
        <f t="shared" si="327"/>
        <v>2</v>
      </c>
      <c r="H2927" s="4" t="str">
        <f t="shared" si="328"/>
        <v>product 1</v>
      </c>
      <c r="I2927" s="5">
        <v>47</v>
      </c>
      <c r="J2927" s="5">
        <v>258.03000000000003</v>
      </c>
    </row>
    <row r="2928" spans="1:10" ht="13.2" x14ac:dyDescent="0.25">
      <c r="A2928" s="3">
        <v>45698</v>
      </c>
      <c r="B2928" s="4" t="s">
        <v>8</v>
      </c>
      <c r="C2928" s="3" t="str">
        <f t="shared" si="324"/>
        <v>cogs</v>
      </c>
      <c r="D2928" s="49">
        <v>19.989999999999998</v>
      </c>
      <c r="E2928">
        <f t="shared" si="325"/>
        <v>2025</v>
      </c>
      <c r="F2928">
        <f t="shared" si="326"/>
        <v>10</v>
      </c>
      <c r="G2928">
        <f t="shared" si="327"/>
        <v>2</v>
      </c>
      <c r="H2928" s="4" t="str">
        <f t="shared" si="328"/>
        <v>product 2</v>
      </c>
      <c r="I2928" s="5">
        <v>9</v>
      </c>
      <c r="J2928" s="5">
        <v>179.91</v>
      </c>
    </row>
    <row r="2929" spans="1:10" ht="13.2" x14ac:dyDescent="0.25">
      <c r="A2929" s="3">
        <v>45698</v>
      </c>
      <c r="B2929" s="4" t="s">
        <v>9</v>
      </c>
      <c r="C2929" s="3" t="str">
        <f t="shared" si="324"/>
        <v>cogs</v>
      </c>
      <c r="D2929" s="49">
        <v>8.99</v>
      </c>
      <c r="E2929">
        <f t="shared" si="325"/>
        <v>2025</v>
      </c>
      <c r="F2929">
        <f t="shared" si="326"/>
        <v>10</v>
      </c>
      <c r="G2929">
        <f t="shared" si="327"/>
        <v>2</v>
      </c>
      <c r="H2929" s="4" t="str">
        <f t="shared" si="328"/>
        <v>product 3</v>
      </c>
      <c r="I2929" s="5">
        <v>79</v>
      </c>
      <c r="J2929" s="5">
        <v>710.21</v>
      </c>
    </row>
    <row r="2930" spans="1:10" ht="13.2" x14ac:dyDescent="0.25">
      <c r="A2930" s="3">
        <v>45698</v>
      </c>
      <c r="B2930" s="4" t="s">
        <v>10</v>
      </c>
      <c r="C2930" s="3" t="str">
        <f t="shared" si="324"/>
        <v>marketing</v>
      </c>
      <c r="D2930" s="50" t="s">
        <v>6</v>
      </c>
      <c r="E2930">
        <f t="shared" si="325"/>
        <v>2025</v>
      </c>
      <c r="F2930">
        <f t="shared" si="326"/>
        <v>10</v>
      </c>
      <c r="G2930">
        <f t="shared" si="327"/>
        <v>2</v>
      </c>
      <c r="H2930" s="4" t="str">
        <f t="shared" si="328"/>
        <v>N/A</v>
      </c>
      <c r="I2930" s="4" t="s">
        <v>6</v>
      </c>
      <c r="J2930" s="5">
        <v>103.07000000000001</v>
      </c>
    </row>
    <row r="2931" spans="1:10" ht="13.2" x14ac:dyDescent="0.25">
      <c r="A2931" s="3">
        <v>45698</v>
      </c>
      <c r="B2931" s="4" t="s">
        <v>11</v>
      </c>
      <c r="C2931" s="3" t="str">
        <f t="shared" si="324"/>
        <v>net sales</v>
      </c>
      <c r="D2931" s="49">
        <v>9.99</v>
      </c>
      <c r="E2931">
        <f t="shared" si="325"/>
        <v>2025</v>
      </c>
      <c r="F2931">
        <f t="shared" si="326"/>
        <v>10</v>
      </c>
      <c r="G2931">
        <f t="shared" si="327"/>
        <v>2</v>
      </c>
      <c r="H2931" s="4" t="str">
        <f t="shared" si="328"/>
        <v>product 1</v>
      </c>
      <c r="I2931" s="5">
        <v>47</v>
      </c>
      <c r="J2931" s="5">
        <v>469.53000000000003</v>
      </c>
    </row>
    <row r="2932" spans="1:10" ht="13.2" x14ac:dyDescent="0.25">
      <c r="A2932" s="3">
        <v>45698</v>
      </c>
      <c r="B2932" s="4" t="s">
        <v>12</v>
      </c>
      <c r="C2932" s="3" t="str">
        <f t="shared" si="324"/>
        <v>net sales</v>
      </c>
      <c r="D2932" s="49">
        <v>24.99</v>
      </c>
      <c r="E2932">
        <f t="shared" si="325"/>
        <v>2025</v>
      </c>
      <c r="F2932">
        <f t="shared" si="326"/>
        <v>10</v>
      </c>
      <c r="G2932">
        <f t="shared" si="327"/>
        <v>2</v>
      </c>
      <c r="H2932" s="4" t="str">
        <f t="shared" si="328"/>
        <v>product 2</v>
      </c>
      <c r="I2932" s="5">
        <v>9</v>
      </c>
      <c r="J2932" s="5">
        <v>224.91</v>
      </c>
    </row>
    <row r="2933" spans="1:10" ht="13.2" x14ac:dyDescent="0.25">
      <c r="A2933" s="3">
        <v>45698</v>
      </c>
      <c r="B2933" s="4" t="s">
        <v>13</v>
      </c>
      <c r="C2933" s="3" t="str">
        <f t="shared" si="324"/>
        <v>net sales</v>
      </c>
      <c r="D2933" s="49">
        <v>12.49</v>
      </c>
      <c r="E2933">
        <f t="shared" si="325"/>
        <v>2025</v>
      </c>
      <c r="F2933">
        <f t="shared" si="326"/>
        <v>10</v>
      </c>
      <c r="G2933">
        <f t="shared" si="327"/>
        <v>2</v>
      </c>
      <c r="H2933" s="4" t="str">
        <f t="shared" si="328"/>
        <v>product 3</v>
      </c>
      <c r="I2933" s="5">
        <v>79</v>
      </c>
      <c r="J2933" s="5">
        <v>986.71</v>
      </c>
    </row>
    <row r="2934" spans="1:10" ht="13.2" x14ac:dyDescent="0.25">
      <c r="A2934" s="3">
        <v>45699</v>
      </c>
      <c r="B2934" s="4" t="s">
        <v>7</v>
      </c>
      <c r="C2934" s="3" t="str">
        <f t="shared" si="324"/>
        <v>cogs</v>
      </c>
      <c r="D2934" s="49">
        <v>5.49</v>
      </c>
      <c r="E2934">
        <f t="shared" si="325"/>
        <v>2025</v>
      </c>
      <c r="F2934">
        <f t="shared" si="326"/>
        <v>11</v>
      </c>
      <c r="G2934">
        <f t="shared" si="327"/>
        <v>2</v>
      </c>
      <c r="H2934" s="4" t="str">
        <f t="shared" si="328"/>
        <v>product 1</v>
      </c>
      <c r="I2934" s="5">
        <v>72</v>
      </c>
      <c r="J2934" s="5">
        <v>395.28000000000003</v>
      </c>
    </row>
    <row r="2935" spans="1:10" ht="13.2" x14ac:dyDescent="0.25">
      <c r="A2935" s="3">
        <v>45699</v>
      </c>
      <c r="B2935" s="4" t="s">
        <v>8</v>
      </c>
      <c r="C2935" s="3" t="str">
        <f t="shared" si="324"/>
        <v>cogs</v>
      </c>
      <c r="D2935" s="49">
        <v>19.989999999999998</v>
      </c>
      <c r="E2935">
        <f t="shared" si="325"/>
        <v>2025</v>
      </c>
      <c r="F2935">
        <f t="shared" si="326"/>
        <v>11</v>
      </c>
      <c r="G2935">
        <f t="shared" si="327"/>
        <v>2</v>
      </c>
      <c r="H2935" s="4" t="str">
        <f t="shared" si="328"/>
        <v>product 2</v>
      </c>
      <c r="I2935" s="5">
        <v>4</v>
      </c>
      <c r="J2935" s="5">
        <v>79.959999999999994</v>
      </c>
    </row>
    <row r="2936" spans="1:10" ht="13.2" x14ac:dyDescent="0.25">
      <c r="A2936" s="3">
        <v>45699</v>
      </c>
      <c r="B2936" s="4" t="s">
        <v>9</v>
      </c>
      <c r="C2936" s="3" t="str">
        <f t="shared" si="324"/>
        <v>cogs</v>
      </c>
      <c r="D2936" s="49">
        <v>8.99</v>
      </c>
      <c r="E2936">
        <f t="shared" si="325"/>
        <v>2025</v>
      </c>
      <c r="F2936">
        <f t="shared" si="326"/>
        <v>11</v>
      </c>
      <c r="G2936">
        <f t="shared" si="327"/>
        <v>2</v>
      </c>
      <c r="H2936" s="4" t="str">
        <f t="shared" si="328"/>
        <v>product 3</v>
      </c>
      <c r="I2936" s="5">
        <v>2</v>
      </c>
      <c r="J2936" s="5">
        <v>17.98</v>
      </c>
    </row>
    <row r="2937" spans="1:10" ht="13.2" x14ac:dyDescent="0.25">
      <c r="A2937" s="3">
        <v>45699</v>
      </c>
      <c r="B2937" s="4" t="s">
        <v>10</v>
      </c>
      <c r="C2937" s="3" t="str">
        <f t="shared" si="324"/>
        <v>marketing</v>
      </c>
      <c r="D2937" s="50" t="s">
        <v>6</v>
      </c>
      <c r="E2937">
        <f t="shared" si="325"/>
        <v>2025</v>
      </c>
      <c r="F2937">
        <f t="shared" si="326"/>
        <v>11</v>
      </c>
      <c r="G2937">
        <f t="shared" si="327"/>
        <v>2</v>
      </c>
      <c r="H2937" s="4" t="str">
        <f t="shared" si="328"/>
        <v>N/A</v>
      </c>
      <c r="I2937" s="4" t="s">
        <v>6</v>
      </c>
      <c r="J2937" s="5">
        <v>118.94</v>
      </c>
    </row>
    <row r="2938" spans="1:10" ht="13.2" x14ac:dyDescent="0.25">
      <c r="A2938" s="3">
        <v>45699</v>
      </c>
      <c r="B2938" s="4" t="s">
        <v>11</v>
      </c>
      <c r="C2938" s="3" t="str">
        <f t="shared" si="324"/>
        <v>net sales</v>
      </c>
      <c r="D2938" s="49">
        <v>9.99</v>
      </c>
      <c r="E2938">
        <f t="shared" si="325"/>
        <v>2025</v>
      </c>
      <c r="F2938">
        <f t="shared" si="326"/>
        <v>11</v>
      </c>
      <c r="G2938">
        <f t="shared" si="327"/>
        <v>2</v>
      </c>
      <c r="H2938" s="4" t="str">
        <f t="shared" si="328"/>
        <v>product 1</v>
      </c>
      <c r="I2938" s="5">
        <v>72</v>
      </c>
      <c r="J2938" s="5">
        <v>719.28</v>
      </c>
    </row>
    <row r="2939" spans="1:10" ht="13.2" x14ac:dyDescent="0.25">
      <c r="A2939" s="3">
        <v>45699</v>
      </c>
      <c r="B2939" s="4" t="s">
        <v>12</v>
      </c>
      <c r="C2939" s="3" t="str">
        <f t="shared" si="324"/>
        <v>net sales</v>
      </c>
      <c r="D2939" s="49">
        <v>24.99</v>
      </c>
      <c r="E2939">
        <f t="shared" si="325"/>
        <v>2025</v>
      </c>
      <c r="F2939">
        <f t="shared" si="326"/>
        <v>11</v>
      </c>
      <c r="G2939">
        <f t="shared" si="327"/>
        <v>2</v>
      </c>
      <c r="H2939" s="4" t="str">
        <f t="shared" si="328"/>
        <v>product 2</v>
      </c>
      <c r="I2939" s="5">
        <v>4</v>
      </c>
      <c r="J2939" s="5">
        <v>99.96</v>
      </c>
    </row>
    <row r="2940" spans="1:10" ht="13.2" x14ac:dyDescent="0.25">
      <c r="A2940" s="3">
        <v>45699</v>
      </c>
      <c r="B2940" s="4" t="s">
        <v>13</v>
      </c>
      <c r="C2940" s="3" t="str">
        <f t="shared" si="324"/>
        <v>net sales</v>
      </c>
      <c r="D2940" s="49">
        <v>12.49</v>
      </c>
      <c r="E2940">
        <f t="shared" si="325"/>
        <v>2025</v>
      </c>
      <c r="F2940">
        <f t="shared" si="326"/>
        <v>11</v>
      </c>
      <c r="G2940">
        <f t="shared" si="327"/>
        <v>2</v>
      </c>
      <c r="H2940" s="4" t="str">
        <f t="shared" si="328"/>
        <v>product 3</v>
      </c>
      <c r="I2940" s="5">
        <v>2</v>
      </c>
      <c r="J2940" s="5">
        <v>24.98</v>
      </c>
    </row>
    <row r="2941" spans="1:10" ht="13.2" x14ac:dyDescent="0.25">
      <c r="A2941" s="3">
        <v>45700</v>
      </c>
      <c r="B2941" s="4" t="s">
        <v>7</v>
      </c>
      <c r="C2941" s="3" t="str">
        <f t="shared" si="324"/>
        <v>cogs</v>
      </c>
      <c r="D2941" s="49">
        <v>5.49</v>
      </c>
      <c r="E2941">
        <f t="shared" si="325"/>
        <v>2025</v>
      </c>
      <c r="F2941">
        <f t="shared" si="326"/>
        <v>12</v>
      </c>
      <c r="G2941">
        <f t="shared" si="327"/>
        <v>2</v>
      </c>
      <c r="H2941" s="4" t="str">
        <f t="shared" si="328"/>
        <v>product 1</v>
      </c>
      <c r="I2941" s="5">
        <v>32</v>
      </c>
      <c r="J2941" s="5">
        <v>175.68</v>
      </c>
    </row>
    <row r="2942" spans="1:10" ht="13.2" x14ac:dyDescent="0.25">
      <c r="A2942" s="3">
        <v>45700</v>
      </c>
      <c r="B2942" s="4" t="s">
        <v>8</v>
      </c>
      <c r="C2942" s="3" t="str">
        <f t="shared" si="324"/>
        <v>cogs</v>
      </c>
      <c r="D2942" s="49">
        <v>19.989999999999998</v>
      </c>
      <c r="E2942">
        <f t="shared" si="325"/>
        <v>2025</v>
      </c>
      <c r="F2942">
        <f t="shared" si="326"/>
        <v>12</v>
      </c>
      <c r="G2942">
        <f t="shared" si="327"/>
        <v>2</v>
      </c>
      <c r="H2942" s="4" t="str">
        <f t="shared" si="328"/>
        <v>product 2</v>
      </c>
      <c r="I2942" s="5">
        <v>3</v>
      </c>
      <c r="J2942" s="5">
        <v>59.97</v>
      </c>
    </row>
    <row r="2943" spans="1:10" ht="13.2" x14ac:dyDescent="0.25">
      <c r="A2943" s="3">
        <v>45700</v>
      </c>
      <c r="B2943" s="4" t="s">
        <v>9</v>
      </c>
      <c r="C2943" s="3" t="str">
        <f t="shared" si="324"/>
        <v>cogs</v>
      </c>
      <c r="D2943" s="49">
        <v>8.99</v>
      </c>
      <c r="E2943">
        <f t="shared" si="325"/>
        <v>2025</v>
      </c>
      <c r="F2943">
        <f t="shared" si="326"/>
        <v>12</v>
      </c>
      <c r="G2943">
        <f t="shared" si="327"/>
        <v>2</v>
      </c>
      <c r="H2943" s="4" t="str">
        <f t="shared" si="328"/>
        <v>product 3</v>
      </c>
      <c r="I2943" s="5">
        <v>131</v>
      </c>
      <c r="J2943" s="5">
        <v>1177.69</v>
      </c>
    </row>
    <row r="2944" spans="1:10" ht="13.2" x14ac:dyDescent="0.25">
      <c r="A2944" s="3">
        <v>45700</v>
      </c>
      <c r="B2944" s="4" t="s">
        <v>10</v>
      </c>
      <c r="C2944" s="3" t="str">
        <f t="shared" si="324"/>
        <v>marketing</v>
      </c>
      <c r="D2944" s="50" t="s">
        <v>6</v>
      </c>
      <c r="E2944">
        <f t="shared" si="325"/>
        <v>2025</v>
      </c>
      <c r="F2944">
        <f t="shared" si="326"/>
        <v>12</v>
      </c>
      <c r="G2944">
        <f t="shared" si="327"/>
        <v>2</v>
      </c>
      <c r="H2944" s="4" t="str">
        <f t="shared" si="328"/>
        <v>N/A</v>
      </c>
      <c r="I2944" s="4" t="s">
        <v>6</v>
      </c>
      <c r="J2944" s="5">
        <v>100.01</v>
      </c>
    </row>
    <row r="2945" spans="1:10" ht="13.2" x14ac:dyDescent="0.25">
      <c r="A2945" s="3">
        <v>45700</v>
      </c>
      <c r="B2945" s="4" t="s">
        <v>11</v>
      </c>
      <c r="C2945" s="3" t="str">
        <f t="shared" si="324"/>
        <v>net sales</v>
      </c>
      <c r="D2945" s="49">
        <v>9.99</v>
      </c>
      <c r="E2945">
        <f t="shared" si="325"/>
        <v>2025</v>
      </c>
      <c r="F2945">
        <f t="shared" si="326"/>
        <v>12</v>
      </c>
      <c r="G2945">
        <f t="shared" si="327"/>
        <v>2</v>
      </c>
      <c r="H2945" s="4" t="str">
        <f t="shared" si="328"/>
        <v>product 1</v>
      </c>
      <c r="I2945" s="5">
        <v>32</v>
      </c>
      <c r="J2945" s="5">
        <v>319.68</v>
      </c>
    </row>
    <row r="2946" spans="1:10" ht="13.2" x14ac:dyDescent="0.25">
      <c r="A2946" s="3">
        <v>45700</v>
      </c>
      <c r="B2946" s="4" t="s">
        <v>12</v>
      </c>
      <c r="C2946" s="3" t="str">
        <f t="shared" ref="C2946:C3009" si="329">IFERROR(LEFT(B2946, FIND(":", B2946) -1),B2946)</f>
        <v>net sales</v>
      </c>
      <c r="D2946" s="49">
        <v>24.99</v>
      </c>
      <c r="E2946">
        <f t="shared" ref="E2946:E3009" si="330">YEAR(A2946)</f>
        <v>2025</v>
      </c>
      <c r="F2946">
        <f t="shared" ref="F2946:F3009" si="331">DAY(A2946)</f>
        <v>12</v>
      </c>
      <c r="G2946">
        <f t="shared" ref="G2946:G3009" si="332">MONTH(A2946)</f>
        <v>2</v>
      </c>
      <c r="H2946" s="4" t="str">
        <f t="shared" si="328"/>
        <v>product 2</v>
      </c>
      <c r="I2946" s="5">
        <v>3</v>
      </c>
      <c r="J2946" s="5">
        <v>74.97</v>
      </c>
    </row>
    <row r="2947" spans="1:10" ht="13.2" x14ac:dyDescent="0.25">
      <c r="A2947" s="3">
        <v>45700</v>
      </c>
      <c r="B2947" s="4" t="s">
        <v>13</v>
      </c>
      <c r="C2947" s="3" t="str">
        <f t="shared" si="329"/>
        <v>net sales</v>
      </c>
      <c r="D2947" s="49">
        <v>12.49</v>
      </c>
      <c r="E2947">
        <f t="shared" si="330"/>
        <v>2025</v>
      </c>
      <c r="F2947">
        <f t="shared" si="331"/>
        <v>12</v>
      </c>
      <c r="G2947">
        <f t="shared" si="332"/>
        <v>2</v>
      </c>
      <c r="H2947" s="4" t="str">
        <f t="shared" ref="H2947:H3010" si="333">IFERROR(RIGHT(B2947, LEN(B2947) - FIND(":", B2947)),"N/A")</f>
        <v>product 3</v>
      </c>
      <c r="I2947" s="5">
        <v>131</v>
      </c>
      <c r="J2947" s="5">
        <v>1636.19</v>
      </c>
    </row>
    <row r="2948" spans="1:10" ht="13.2" x14ac:dyDescent="0.25">
      <c r="A2948" s="3">
        <v>45701</v>
      </c>
      <c r="B2948" s="4" t="s">
        <v>7</v>
      </c>
      <c r="C2948" s="3" t="str">
        <f t="shared" si="329"/>
        <v>cogs</v>
      </c>
      <c r="D2948" s="49">
        <v>5.49</v>
      </c>
      <c r="E2948">
        <f t="shared" si="330"/>
        <v>2025</v>
      </c>
      <c r="F2948">
        <f t="shared" si="331"/>
        <v>13</v>
      </c>
      <c r="G2948">
        <f t="shared" si="332"/>
        <v>2</v>
      </c>
      <c r="H2948" s="4" t="str">
        <f t="shared" si="333"/>
        <v>product 1</v>
      </c>
      <c r="I2948" s="5">
        <v>83</v>
      </c>
      <c r="J2948" s="5">
        <v>455.67</v>
      </c>
    </row>
    <row r="2949" spans="1:10" ht="13.2" x14ac:dyDescent="0.25">
      <c r="A2949" s="3">
        <v>45701</v>
      </c>
      <c r="B2949" s="4" t="s">
        <v>8</v>
      </c>
      <c r="C2949" s="3" t="str">
        <f t="shared" si="329"/>
        <v>cogs</v>
      </c>
      <c r="D2949" s="49">
        <v>19.989999999999998</v>
      </c>
      <c r="E2949">
        <f t="shared" si="330"/>
        <v>2025</v>
      </c>
      <c r="F2949">
        <f t="shared" si="331"/>
        <v>13</v>
      </c>
      <c r="G2949">
        <f t="shared" si="332"/>
        <v>2</v>
      </c>
      <c r="H2949" s="4" t="str">
        <f t="shared" si="333"/>
        <v>product 2</v>
      </c>
      <c r="I2949" s="5">
        <v>5</v>
      </c>
      <c r="J2949" s="5">
        <v>99.949999999999989</v>
      </c>
    </row>
    <row r="2950" spans="1:10" ht="13.2" x14ac:dyDescent="0.25">
      <c r="A2950" s="3">
        <v>45701</v>
      </c>
      <c r="B2950" s="4" t="s">
        <v>9</v>
      </c>
      <c r="C2950" s="3" t="str">
        <f t="shared" si="329"/>
        <v>cogs</v>
      </c>
      <c r="D2950" s="49">
        <v>8.99</v>
      </c>
      <c r="E2950">
        <f t="shared" si="330"/>
        <v>2025</v>
      </c>
      <c r="F2950">
        <f t="shared" si="331"/>
        <v>13</v>
      </c>
      <c r="G2950">
        <f t="shared" si="332"/>
        <v>2</v>
      </c>
      <c r="H2950" s="4" t="str">
        <f t="shared" si="333"/>
        <v>product 3</v>
      </c>
      <c r="I2950" s="5">
        <v>197</v>
      </c>
      <c r="J2950" s="5">
        <v>1771.03</v>
      </c>
    </row>
    <row r="2951" spans="1:10" ht="13.2" x14ac:dyDescent="0.25">
      <c r="A2951" s="3">
        <v>45701</v>
      </c>
      <c r="B2951" s="4" t="s">
        <v>10</v>
      </c>
      <c r="C2951" s="3" t="str">
        <f t="shared" si="329"/>
        <v>marketing</v>
      </c>
      <c r="D2951" s="50" t="s">
        <v>6</v>
      </c>
      <c r="E2951">
        <f t="shared" si="330"/>
        <v>2025</v>
      </c>
      <c r="F2951">
        <f t="shared" si="331"/>
        <v>13</v>
      </c>
      <c r="G2951">
        <f t="shared" si="332"/>
        <v>2</v>
      </c>
      <c r="H2951" s="4" t="str">
        <f t="shared" si="333"/>
        <v>N/A</v>
      </c>
      <c r="I2951" s="4" t="s">
        <v>6</v>
      </c>
      <c r="J2951" s="5">
        <v>110.96000000000001</v>
      </c>
    </row>
    <row r="2952" spans="1:10" ht="13.2" x14ac:dyDescent="0.25">
      <c r="A2952" s="3">
        <v>45701</v>
      </c>
      <c r="B2952" s="4" t="s">
        <v>11</v>
      </c>
      <c r="C2952" s="3" t="str">
        <f t="shared" si="329"/>
        <v>net sales</v>
      </c>
      <c r="D2952" s="49">
        <v>9.99</v>
      </c>
      <c r="E2952">
        <f t="shared" si="330"/>
        <v>2025</v>
      </c>
      <c r="F2952">
        <f t="shared" si="331"/>
        <v>13</v>
      </c>
      <c r="G2952">
        <f t="shared" si="332"/>
        <v>2</v>
      </c>
      <c r="H2952" s="4" t="str">
        <f t="shared" si="333"/>
        <v>product 1</v>
      </c>
      <c r="I2952" s="5">
        <v>83</v>
      </c>
      <c r="J2952" s="5">
        <v>829.17000000000007</v>
      </c>
    </row>
    <row r="2953" spans="1:10" ht="13.2" x14ac:dyDescent="0.25">
      <c r="A2953" s="3">
        <v>45701</v>
      </c>
      <c r="B2953" s="4" t="s">
        <v>12</v>
      </c>
      <c r="C2953" s="3" t="str">
        <f t="shared" si="329"/>
        <v>net sales</v>
      </c>
      <c r="D2953" s="49">
        <v>24.99</v>
      </c>
      <c r="E2953">
        <f t="shared" si="330"/>
        <v>2025</v>
      </c>
      <c r="F2953">
        <f t="shared" si="331"/>
        <v>13</v>
      </c>
      <c r="G2953">
        <f t="shared" si="332"/>
        <v>2</v>
      </c>
      <c r="H2953" s="4" t="str">
        <f t="shared" si="333"/>
        <v>product 2</v>
      </c>
      <c r="I2953" s="5">
        <v>5</v>
      </c>
      <c r="J2953" s="5">
        <v>124.94999999999999</v>
      </c>
    </row>
    <row r="2954" spans="1:10" ht="13.2" x14ac:dyDescent="0.25">
      <c r="A2954" s="3">
        <v>45701</v>
      </c>
      <c r="B2954" s="4" t="s">
        <v>13</v>
      </c>
      <c r="C2954" s="3" t="str">
        <f t="shared" si="329"/>
        <v>net sales</v>
      </c>
      <c r="D2954" s="49">
        <v>12.49</v>
      </c>
      <c r="E2954">
        <f t="shared" si="330"/>
        <v>2025</v>
      </c>
      <c r="F2954">
        <f t="shared" si="331"/>
        <v>13</v>
      </c>
      <c r="G2954">
        <f t="shared" si="332"/>
        <v>2</v>
      </c>
      <c r="H2954" s="4" t="str">
        <f t="shared" si="333"/>
        <v>product 3</v>
      </c>
      <c r="I2954" s="5">
        <v>197</v>
      </c>
      <c r="J2954" s="5">
        <v>2460.5300000000002</v>
      </c>
    </row>
    <row r="2955" spans="1:10" ht="13.2" x14ac:dyDescent="0.25">
      <c r="A2955" s="3">
        <v>45702</v>
      </c>
      <c r="B2955" s="4" t="s">
        <v>7</v>
      </c>
      <c r="C2955" s="3" t="str">
        <f t="shared" si="329"/>
        <v>cogs</v>
      </c>
      <c r="D2955" s="49">
        <v>5.49</v>
      </c>
      <c r="E2955">
        <f t="shared" si="330"/>
        <v>2025</v>
      </c>
      <c r="F2955">
        <f t="shared" si="331"/>
        <v>14</v>
      </c>
      <c r="G2955">
        <f t="shared" si="332"/>
        <v>2</v>
      </c>
      <c r="H2955" s="4" t="str">
        <f t="shared" si="333"/>
        <v>product 1</v>
      </c>
      <c r="I2955" s="5">
        <v>9</v>
      </c>
      <c r="J2955" s="5">
        <v>49.410000000000004</v>
      </c>
    </row>
    <row r="2956" spans="1:10" ht="13.2" x14ac:dyDescent="0.25">
      <c r="A2956" s="3">
        <v>45702</v>
      </c>
      <c r="B2956" s="4" t="s">
        <v>8</v>
      </c>
      <c r="C2956" s="3" t="str">
        <f t="shared" si="329"/>
        <v>cogs</v>
      </c>
      <c r="D2956" s="49">
        <v>19.989999999999998</v>
      </c>
      <c r="E2956">
        <f t="shared" si="330"/>
        <v>2025</v>
      </c>
      <c r="F2956">
        <f t="shared" si="331"/>
        <v>14</v>
      </c>
      <c r="G2956">
        <f t="shared" si="332"/>
        <v>2</v>
      </c>
      <c r="H2956" s="4" t="str">
        <f t="shared" si="333"/>
        <v>product 2</v>
      </c>
      <c r="I2956" s="5">
        <v>6</v>
      </c>
      <c r="J2956" s="5">
        <v>119.94</v>
      </c>
    </row>
    <row r="2957" spans="1:10" ht="13.2" x14ac:dyDescent="0.25">
      <c r="A2957" s="3">
        <v>45702</v>
      </c>
      <c r="B2957" s="4" t="s">
        <v>9</v>
      </c>
      <c r="C2957" s="3" t="str">
        <f t="shared" si="329"/>
        <v>cogs</v>
      </c>
      <c r="D2957" s="49">
        <v>8.99</v>
      </c>
      <c r="E2957">
        <f t="shared" si="330"/>
        <v>2025</v>
      </c>
      <c r="F2957">
        <f t="shared" si="331"/>
        <v>14</v>
      </c>
      <c r="G2957">
        <f t="shared" si="332"/>
        <v>2</v>
      </c>
      <c r="H2957" s="4" t="str">
        <f t="shared" si="333"/>
        <v>product 3</v>
      </c>
      <c r="I2957" s="5">
        <v>62</v>
      </c>
      <c r="J2957" s="5">
        <v>557.38</v>
      </c>
    </row>
    <row r="2958" spans="1:10" ht="13.2" x14ac:dyDescent="0.25">
      <c r="A2958" s="3">
        <v>45702</v>
      </c>
      <c r="B2958" s="4" t="s">
        <v>10</v>
      </c>
      <c r="C2958" s="3" t="str">
        <f t="shared" si="329"/>
        <v>marketing</v>
      </c>
      <c r="D2958" s="50" t="s">
        <v>6</v>
      </c>
      <c r="E2958">
        <f t="shared" si="330"/>
        <v>2025</v>
      </c>
      <c r="F2958">
        <f t="shared" si="331"/>
        <v>14</v>
      </c>
      <c r="G2958">
        <f t="shared" si="332"/>
        <v>2</v>
      </c>
      <c r="H2958" s="4" t="str">
        <f t="shared" si="333"/>
        <v>N/A</v>
      </c>
      <c r="I2958" s="4" t="s">
        <v>6</v>
      </c>
      <c r="J2958" s="5">
        <v>112.01</v>
      </c>
    </row>
    <row r="2959" spans="1:10" ht="13.2" x14ac:dyDescent="0.25">
      <c r="A2959" s="3">
        <v>45702</v>
      </c>
      <c r="B2959" s="4" t="s">
        <v>11</v>
      </c>
      <c r="C2959" s="3" t="str">
        <f t="shared" si="329"/>
        <v>net sales</v>
      </c>
      <c r="D2959" s="49">
        <v>9.99</v>
      </c>
      <c r="E2959">
        <f t="shared" si="330"/>
        <v>2025</v>
      </c>
      <c r="F2959">
        <f t="shared" si="331"/>
        <v>14</v>
      </c>
      <c r="G2959">
        <f t="shared" si="332"/>
        <v>2</v>
      </c>
      <c r="H2959" s="4" t="str">
        <f t="shared" si="333"/>
        <v>product 1</v>
      </c>
      <c r="I2959" s="5">
        <v>9</v>
      </c>
      <c r="J2959" s="5">
        <v>89.91</v>
      </c>
    </row>
    <row r="2960" spans="1:10" ht="13.2" x14ac:dyDescent="0.25">
      <c r="A2960" s="3">
        <v>45702</v>
      </c>
      <c r="B2960" s="4" t="s">
        <v>12</v>
      </c>
      <c r="C2960" s="3" t="str">
        <f t="shared" si="329"/>
        <v>net sales</v>
      </c>
      <c r="D2960" s="49">
        <v>24.99</v>
      </c>
      <c r="E2960">
        <f t="shared" si="330"/>
        <v>2025</v>
      </c>
      <c r="F2960">
        <f t="shared" si="331"/>
        <v>14</v>
      </c>
      <c r="G2960">
        <f t="shared" si="332"/>
        <v>2</v>
      </c>
      <c r="H2960" s="4" t="str">
        <f t="shared" si="333"/>
        <v>product 2</v>
      </c>
      <c r="I2960" s="5">
        <v>6</v>
      </c>
      <c r="J2960" s="5">
        <v>149.94</v>
      </c>
    </row>
    <row r="2961" spans="1:10" ht="13.2" x14ac:dyDescent="0.25">
      <c r="A2961" s="3">
        <v>45702</v>
      </c>
      <c r="B2961" s="4" t="s">
        <v>13</v>
      </c>
      <c r="C2961" s="3" t="str">
        <f t="shared" si="329"/>
        <v>net sales</v>
      </c>
      <c r="D2961" s="49">
        <v>12.49</v>
      </c>
      <c r="E2961">
        <f t="shared" si="330"/>
        <v>2025</v>
      </c>
      <c r="F2961">
        <f t="shared" si="331"/>
        <v>14</v>
      </c>
      <c r="G2961">
        <f t="shared" si="332"/>
        <v>2</v>
      </c>
      <c r="H2961" s="4" t="str">
        <f t="shared" si="333"/>
        <v>product 3</v>
      </c>
      <c r="I2961" s="5">
        <v>62</v>
      </c>
      <c r="J2961" s="5">
        <v>774.38</v>
      </c>
    </row>
    <row r="2962" spans="1:10" ht="13.2" x14ac:dyDescent="0.25">
      <c r="A2962" s="3">
        <v>45702</v>
      </c>
      <c r="B2962" s="4" t="s">
        <v>15</v>
      </c>
      <c r="C2962" s="3" t="str">
        <f t="shared" si="329"/>
        <v>payroll</v>
      </c>
      <c r="D2962" s="50" t="s">
        <v>6</v>
      </c>
      <c r="E2962">
        <f t="shared" si="330"/>
        <v>2025</v>
      </c>
      <c r="F2962">
        <f t="shared" si="331"/>
        <v>14</v>
      </c>
      <c r="G2962">
        <f t="shared" si="332"/>
        <v>2</v>
      </c>
      <c r="H2962" s="4" t="str">
        <f t="shared" si="333"/>
        <v>N/A</v>
      </c>
      <c r="I2962" s="4" t="s">
        <v>6</v>
      </c>
      <c r="J2962" s="5">
        <v>1200</v>
      </c>
    </row>
    <row r="2963" spans="1:10" ht="13.2" x14ac:dyDescent="0.25">
      <c r="A2963" s="3">
        <v>45703</v>
      </c>
      <c r="B2963" s="4" t="s">
        <v>7</v>
      </c>
      <c r="C2963" s="3" t="str">
        <f t="shared" si="329"/>
        <v>cogs</v>
      </c>
      <c r="D2963" s="49">
        <v>5.49</v>
      </c>
      <c r="E2963">
        <f t="shared" si="330"/>
        <v>2025</v>
      </c>
      <c r="F2963">
        <f t="shared" si="331"/>
        <v>15</v>
      </c>
      <c r="G2963">
        <f t="shared" si="332"/>
        <v>2</v>
      </c>
      <c r="H2963" s="4" t="str">
        <f t="shared" si="333"/>
        <v>product 1</v>
      </c>
      <c r="I2963" s="5">
        <v>76</v>
      </c>
      <c r="J2963" s="5">
        <v>417.24</v>
      </c>
    </row>
    <row r="2964" spans="1:10" ht="13.2" x14ac:dyDescent="0.25">
      <c r="A2964" s="3">
        <v>45703</v>
      </c>
      <c r="B2964" s="4" t="s">
        <v>8</v>
      </c>
      <c r="C2964" s="3" t="str">
        <f t="shared" si="329"/>
        <v>cogs</v>
      </c>
      <c r="D2964" s="49">
        <v>19.989999999999998</v>
      </c>
      <c r="E2964">
        <f t="shared" si="330"/>
        <v>2025</v>
      </c>
      <c r="F2964">
        <f t="shared" si="331"/>
        <v>15</v>
      </c>
      <c r="G2964">
        <f t="shared" si="332"/>
        <v>2</v>
      </c>
      <c r="H2964" s="4" t="str">
        <f t="shared" si="333"/>
        <v>product 2</v>
      </c>
      <c r="I2964" s="5">
        <v>6</v>
      </c>
      <c r="J2964" s="5">
        <v>119.94</v>
      </c>
    </row>
    <row r="2965" spans="1:10" ht="13.2" x14ac:dyDescent="0.25">
      <c r="A2965" s="3">
        <v>45703</v>
      </c>
      <c r="B2965" s="4" t="s">
        <v>9</v>
      </c>
      <c r="C2965" s="3" t="str">
        <f t="shared" si="329"/>
        <v>cogs</v>
      </c>
      <c r="D2965" s="49">
        <v>8.99</v>
      </c>
      <c r="E2965">
        <f t="shared" si="330"/>
        <v>2025</v>
      </c>
      <c r="F2965">
        <f t="shared" si="331"/>
        <v>15</v>
      </c>
      <c r="G2965">
        <f t="shared" si="332"/>
        <v>2</v>
      </c>
      <c r="H2965" s="4" t="str">
        <f t="shared" si="333"/>
        <v>product 3</v>
      </c>
      <c r="I2965" s="5">
        <v>0</v>
      </c>
      <c r="J2965" s="4">
        <v>0</v>
      </c>
    </row>
    <row r="2966" spans="1:10" ht="13.2" x14ac:dyDescent="0.25">
      <c r="A2966" s="3">
        <v>45703</v>
      </c>
      <c r="B2966" s="4" t="s">
        <v>16</v>
      </c>
      <c r="C2966" s="3" t="str">
        <f t="shared" si="329"/>
        <v>interest</v>
      </c>
      <c r="D2966" s="50" t="s">
        <v>6</v>
      </c>
      <c r="E2966">
        <f t="shared" si="330"/>
        <v>2025</v>
      </c>
      <c r="F2966">
        <f t="shared" si="331"/>
        <v>15</v>
      </c>
      <c r="G2966">
        <f t="shared" si="332"/>
        <v>2</v>
      </c>
      <c r="H2966" s="4" t="str">
        <f t="shared" si="333"/>
        <v>N/A</v>
      </c>
      <c r="I2966" s="4" t="s">
        <v>6</v>
      </c>
      <c r="J2966" s="5">
        <v>1243.76</v>
      </c>
    </row>
    <row r="2967" spans="1:10" ht="13.2" x14ac:dyDescent="0.25">
      <c r="A2967" s="3">
        <v>45703</v>
      </c>
      <c r="B2967" s="4" t="s">
        <v>10</v>
      </c>
      <c r="C2967" s="3" t="str">
        <f t="shared" si="329"/>
        <v>marketing</v>
      </c>
      <c r="D2967" s="50" t="s">
        <v>6</v>
      </c>
      <c r="E2967">
        <f t="shared" si="330"/>
        <v>2025</v>
      </c>
      <c r="F2967">
        <f t="shared" si="331"/>
        <v>15</v>
      </c>
      <c r="G2967">
        <f t="shared" si="332"/>
        <v>2</v>
      </c>
      <c r="H2967" s="4" t="str">
        <f t="shared" si="333"/>
        <v>N/A</v>
      </c>
      <c r="I2967" s="4" t="s">
        <v>6</v>
      </c>
      <c r="J2967" s="5">
        <v>120.07000000000001</v>
      </c>
    </row>
    <row r="2968" spans="1:10" ht="13.2" x14ac:dyDescent="0.25">
      <c r="A2968" s="3">
        <v>45703</v>
      </c>
      <c r="B2968" s="4" t="s">
        <v>11</v>
      </c>
      <c r="C2968" s="3" t="str">
        <f t="shared" si="329"/>
        <v>net sales</v>
      </c>
      <c r="D2968" s="49">
        <v>9.99</v>
      </c>
      <c r="E2968">
        <f t="shared" si="330"/>
        <v>2025</v>
      </c>
      <c r="F2968">
        <f t="shared" si="331"/>
        <v>15</v>
      </c>
      <c r="G2968">
        <f t="shared" si="332"/>
        <v>2</v>
      </c>
      <c r="H2968" s="4" t="str">
        <f t="shared" si="333"/>
        <v>product 1</v>
      </c>
      <c r="I2968" s="5">
        <v>76</v>
      </c>
      <c r="J2968" s="5">
        <v>759.24</v>
      </c>
    </row>
    <row r="2969" spans="1:10" ht="13.2" x14ac:dyDescent="0.25">
      <c r="A2969" s="3">
        <v>45703</v>
      </c>
      <c r="B2969" s="4" t="s">
        <v>12</v>
      </c>
      <c r="C2969" s="3" t="str">
        <f t="shared" si="329"/>
        <v>net sales</v>
      </c>
      <c r="D2969" s="49">
        <v>24.99</v>
      </c>
      <c r="E2969">
        <f t="shared" si="330"/>
        <v>2025</v>
      </c>
      <c r="F2969">
        <f t="shared" si="331"/>
        <v>15</v>
      </c>
      <c r="G2969">
        <f t="shared" si="332"/>
        <v>2</v>
      </c>
      <c r="H2969" s="4" t="str">
        <f t="shared" si="333"/>
        <v>product 2</v>
      </c>
      <c r="I2969" s="5">
        <v>6</v>
      </c>
      <c r="J2969" s="5">
        <v>149.94</v>
      </c>
    </row>
    <row r="2970" spans="1:10" ht="13.2" x14ac:dyDescent="0.25">
      <c r="A2970" s="3">
        <v>45703</v>
      </c>
      <c r="B2970" s="4" t="s">
        <v>13</v>
      </c>
      <c r="C2970" s="3" t="str">
        <f t="shared" si="329"/>
        <v>net sales</v>
      </c>
      <c r="D2970" s="49">
        <v>12.49</v>
      </c>
      <c r="E2970">
        <f t="shared" si="330"/>
        <v>2025</v>
      </c>
      <c r="F2970">
        <f t="shared" si="331"/>
        <v>15</v>
      </c>
      <c r="G2970">
        <f t="shared" si="332"/>
        <v>2</v>
      </c>
      <c r="H2970" s="4" t="str">
        <f t="shared" si="333"/>
        <v>product 3</v>
      </c>
      <c r="I2970" s="5">
        <v>0</v>
      </c>
      <c r="J2970" s="4">
        <v>0</v>
      </c>
    </row>
    <row r="2971" spans="1:10" ht="13.2" x14ac:dyDescent="0.25">
      <c r="A2971" s="3">
        <v>45703</v>
      </c>
      <c r="B2971" s="4" t="s">
        <v>14</v>
      </c>
      <c r="C2971" s="3" t="str">
        <f t="shared" si="329"/>
        <v>overhead</v>
      </c>
      <c r="D2971" s="50" t="s">
        <v>6</v>
      </c>
      <c r="E2971">
        <f t="shared" si="330"/>
        <v>2025</v>
      </c>
      <c r="F2971">
        <f t="shared" si="331"/>
        <v>15</v>
      </c>
      <c r="G2971">
        <f t="shared" si="332"/>
        <v>2</v>
      </c>
      <c r="H2971" s="4" t="str">
        <f t="shared" si="333"/>
        <v>N/A</v>
      </c>
      <c r="I2971" s="4" t="s">
        <v>6</v>
      </c>
      <c r="J2971" s="5">
        <v>311.98</v>
      </c>
    </row>
    <row r="2972" spans="1:10" ht="13.2" x14ac:dyDescent="0.25">
      <c r="A2972" s="3">
        <v>45704</v>
      </c>
      <c r="B2972" s="4" t="s">
        <v>7</v>
      </c>
      <c r="C2972" s="3" t="str">
        <f t="shared" si="329"/>
        <v>cogs</v>
      </c>
      <c r="D2972" s="49">
        <v>5.49</v>
      </c>
      <c r="E2972">
        <f t="shared" si="330"/>
        <v>2025</v>
      </c>
      <c r="F2972">
        <f t="shared" si="331"/>
        <v>16</v>
      </c>
      <c r="G2972">
        <f t="shared" si="332"/>
        <v>2</v>
      </c>
      <c r="H2972" s="4" t="str">
        <f t="shared" si="333"/>
        <v>product 1</v>
      </c>
      <c r="I2972" s="5">
        <v>7</v>
      </c>
      <c r="J2972" s="5">
        <v>38.43</v>
      </c>
    </row>
    <row r="2973" spans="1:10" ht="13.2" x14ac:dyDescent="0.25">
      <c r="A2973" s="3">
        <v>45704</v>
      </c>
      <c r="B2973" s="4" t="s">
        <v>8</v>
      </c>
      <c r="C2973" s="3" t="str">
        <f t="shared" si="329"/>
        <v>cogs</v>
      </c>
      <c r="D2973" s="49">
        <v>19.989999999999998</v>
      </c>
      <c r="E2973">
        <f t="shared" si="330"/>
        <v>2025</v>
      </c>
      <c r="F2973">
        <f t="shared" si="331"/>
        <v>16</v>
      </c>
      <c r="G2973">
        <f t="shared" si="332"/>
        <v>2</v>
      </c>
      <c r="H2973" s="4" t="str">
        <f t="shared" si="333"/>
        <v>product 2</v>
      </c>
      <c r="I2973" s="5">
        <v>6</v>
      </c>
      <c r="J2973" s="5">
        <v>119.94</v>
      </c>
    </row>
    <row r="2974" spans="1:10" ht="13.2" x14ac:dyDescent="0.25">
      <c r="A2974" s="3">
        <v>45704</v>
      </c>
      <c r="B2974" s="4" t="s">
        <v>9</v>
      </c>
      <c r="C2974" s="3" t="str">
        <f t="shared" si="329"/>
        <v>cogs</v>
      </c>
      <c r="D2974" s="49">
        <v>8.99</v>
      </c>
      <c r="E2974">
        <f t="shared" si="330"/>
        <v>2025</v>
      </c>
      <c r="F2974">
        <f t="shared" si="331"/>
        <v>16</v>
      </c>
      <c r="G2974">
        <f t="shared" si="332"/>
        <v>2</v>
      </c>
      <c r="H2974" s="4" t="str">
        <f t="shared" si="333"/>
        <v>product 3</v>
      </c>
      <c r="I2974" s="5">
        <v>246</v>
      </c>
      <c r="J2974" s="5">
        <v>2211.54</v>
      </c>
    </row>
    <row r="2975" spans="1:10" ht="13.2" x14ac:dyDescent="0.25">
      <c r="A2975" s="3">
        <v>45704</v>
      </c>
      <c r="B2975" s="4" t="s">
        <v>10</v>
      </c>
      <c r="C2975" s="3" t="str">
        <f t="shared" si="329"/>
        <v>marketing</v>
      </c>
      <c r="D2975" s="50" t="s">
        <v>6</v>
      </c>
      <c r="E2975">
        <f t="shared" si="330"/>
        <v>2025</v>
      </c>
      <c r="F2975">
        <f t="shared" si="331"/>
        <v>16</v>
      </c>
      <c r="G2975">
        <f t="shared" si="332"/>
        <v>2</v>
      </c>
      <c r="H2975" s="4" t="str">
        <f t="shared" si="333"/>
        <v>N/A</v>
      </c>
      <c r="I2975" s="4" t="s">
        <v>6</v>
      </c>
      <c r="J2975" s="5">
        <v>112.97</v>
      </c>
    </row>
    <row r="2976" spans="1:10" ht="13.2" x14ac:dyDescent="0.25">
      <c r="A2976" s="3">
        <v>45704</v>
      </c>
      <c r="B2976" s="4" t="s">
        <v>11</v>
      </c>
      <c r="C2976" s="3" t="str">
        <f t="shared" si="329"/>
        <v>net sales</v>
      </c>
      <c r="D2976" s="49">
        <v>9.99</v>
      </c>
      <c r="E2976">
        <f t="shared" si="330"/>
        <v>2025</v>
      </c>
      <c r="F2976">
        <f t="shared" si="331"/>
        <v>16</v>
      </c>
      <c r="G2976">
        <f t="shared" si="332"/>
        <v>2</v>
      </c>
      <c r="H2976" s="4" t="str">
        <f t="shared" si="333"/>
        <v>product 1</v>
      </c>
      <c r="I2976" s="5">
        <v>7</v>
      </c>
      <c r="J2976" s="5">
        <v>69.930000000000007</v>
      </c>
    </row>
    <row r="2977" spans="1:10" ht="13.2" x14ac:dyDescent="0.25">
      <c r="A2977" s="3">
        <v>45704</v>
      </c>
      <c r="B2977" s="4" t="s">
        <v>12</v>
      </c>
      <c r="C2977" s="3" t="str">
        <f t="shared" si="329"/>
        <v>net sales</v>
      </c>
      <c r="D2977" s="49">
        <v>24.99</v>
      </c>
      <c r="E2977">
        <f t="shared" si="330"/>
        <v>2025</v>
      </c>
      <c r="F2977">
        <f t="shared" si="331"/>
        <v>16</v>
      </c>
      <c r="G2977">
        <f t="shared" si="332"/>
        <v>2</v>
      </c>
      <c r="H2977" s="4" t="str">
        <f t="shared" si="333"/>
        <v>product 2</v>
      </c>
      <c r="I2977" s="5">
        <v>6</v>
      </c>
      <c r="J2977" s="5">
        <v>149.94</v>
      </c>
    </row>
    <row r="2978" spans="1:10" ht="13.2" x14ac:dyDescent="0.25">
      <c r="A2978" s="3">
        <v>45704</v>
      </c>
      <c r="B2978" s="4" t="s">
        <v>13</v>
      </c>
      <c r="C2978" s="3" t="str">
        <f t="shared" si="329"/>
        <v>net sales</v>
      </c>
      <c r="D2978" s="49">
        <v>12.49</v>
      </c>
      <c r="E2978">
        <f t="shared" si="330"/>
        <v>2025</v>
      </c>
      <c r="F2978">
        <f t="shared" si="331"/>
        <v>16</v>
      </c>
      <c r="G2978">
        <f t="shared" si="332"/>
        <v>2</v>
      </c>
      <c r="H2978" s="4" t="str">
        <f t="shared" si="333"/>
        <v>product 3</v>
      </c>
      <c r="I2978" s="5">
        <v>246</v>
      </c>
      <c r="J2978" s="5">
        <v>3072.54</v>
      </c>
    </row>
    <row r="2979" spans="1:10" ht="13.2" x14ac:dyDescent="0.25">
      <c r="A2979" s="3">
        <v>45705</v>
      </c>
      <c r="B2979" s="4" t="s">
        <v>7</v>
      </c>
      <c r="C2979" s="3" t="str">
        <f t="shared" si="329"/>
        <v>cogs</v>
      </c>
      <c r="D2979" s="49">
        <v>5.49</v>
      </c>
      <c r="E2979">
        <f t="shared" si="330"/>
        <v>2025</v>
      </c>
      <c r="F2979">
        <f t="shared" si="331"/>
        <v>17</v>
      </c>
      <c r="G2979">
        <f t="shared" si="332"/>
        <v>2</v>
      </c>
      <c r="H2979" s="4" t="str">
        <f t="shared" si="333"/>
        <v>product 1</v>
      </c>
      <c r="I2979" s="5">
        <v>42</v>
      </c>
      <c r="J2979" s="5">
        <v>230.58</v>
      </c>
    </row>
    <row r="2980" spans="1:10" ht="13.2" x14ac:dyDescent="0.25">
      <c r="A2980" s="3">
        <v>45705</v>
      </c>
      <c r="B2980" s="4" t="s">
        <v>8</v>
      </c>
      <c r="C2980" s="3" t="str">
        <f t="shared" si="329"/>
        <v>cogs</v>
      </c>
      <c r="D2980" s="49">
        <v>19.989999999999998</v>
      </c>
      <c r="E2980">
        <f t="shared" si="330"/>
        <v>2025</v>
      </c>
      <c r="F2980">
        <f t="shared" si="331"/>
        <v>17</v>
      </c>
      <c r="G2980">
        <f t="shared" si="332"/>
        <v>2</v>
      </c>
      <c r="H2980" s="4" t="str">
        <f t="shared" si="333"/>
        <v>product 2</v>
      </c>
      <c r="I2980" s="5">
        <v>2</v>
      </c>
      <c r="J2980" s="5">
        <v>39.979999999999997</v>
      </c>
    </row>
    <row r="2981" spans="1:10" ht="13.2" x14ac:dyDescent="0.25">
      <c r="A2981" s="3">
        <v>45705</v>
      </c>
      <c r="B2981" s="4" t="s">
        <v>9</v>
      </c>
      <c r="C2981" s="3" t="str">
        <f t="shared" si="329"/>
        <v>cogs</v>
      </c>
      <c r="D2981" s="49">
        <v>8.99</v>
      </c>
      <c r="E2981">
        <f t="shared" si="330"/>
        <v>2025</v>
      </c>
      <c r="F2981">
        <f t="shared" si="331"/>
        <v>17</v>
      </c>
      <c r="G2981">
        <f t="shared" si="332"/>
        <v>2</v>
      </c>
      <c r="H2981" s="4" t="str">
        <f t="shared" si="333"/>
        <v>product 3</v>
      </c>
      <c r="I2981" s="5">
        <v>191</v>
      </c>
      <c r="J2981" s="5">
        <v>1717.0900000000001</v>
      </c>
    </row>
    <row r="2982" spans="1:10" ht="13.2" x14ac:dyDescent="0.25">
      <c r="A2982" s="3">
        <v>45705</v>
      </c>
      <c r="B2982" s="4" t="s">
        <v>10</v>
      </c>
      <c r="C2982" s="3" t="str">
        <f t="shared" si="329"/>
        <v>marketing</v>
      </c>
      <c r="D2982" s="50" t="s">
        <v>6</v>
      </c>
      <c r="E2982">
        <f t="shared" si="330"/>
        <v>2025</v>
      </c>
      <c r="F2982">
        <f t="shared" si="331"/>
        <v>17</v>
      </c>
      <c r="G2982">
        <f t="shared" si="332"/>
        <v>2</v>
      </c>
      <c r="H2982" s="4" t="str">
        <f t="shared" si="333"/>
        <v>N/A</v>
      </c>
      <c r="I2982" s="4" t="s">
        <v>6</v>
      </c>
      <c r="J2982" s="5">
        <v>113.07000000000001</v>
      </c>
    </row>
    <row r="2983" spans="1:10" ht="13.2" x14ac:dyDescent="0.25">
      <c r="A2983" s="3">
        <v>45705</v>
      </c>
      <c r="B2983" s="4" t="s">
        <v>11</v>
      </c>
      <c r="C2983" s="3" t="str">
        <f t="shared" si="329"/>
        <v>net sales</v>
      </c>
      <c r="D2983" s="49">
        <v>9.99</v>
      </c>
      <c r="E2983">
        <f t="shared" si="330"/>
        <v>2025</v>
      </c>
      <c r="F2983">
        <f t="shared" si="331"/>
        <v>17</v>
      </c>
      <c r="G2983">
        <f t="shared" si="332"/>
        <v>2</v>
      </c>
      <c r="H2983" s="4" t="str">
        <f t="shared" si="333"/>
        <v>product 1</v>
      </c>
      <c r="I2983" s="5">
        <v>42</v>
      </c>
      <c r="J2983" s="5">
        <v>419.58</v>
      </c>
    </row>
    <row r="2984" spans="1:10" ht="13.2" x14ac:dyDescent="0.25">
      <c r="A2984" s="3">
        <v>45705</v>
      </c>
      <c r="B2984" s="4" t="s">
        <v>12</v>
      </c>
      <c r="C2984" s="3" t="str">
        <f t="shared" si="329"/>
        <v>net sales</v>
      </c>
      <c r="D2984" s="49">
        <v>24.99</v>
      </c>
      <c r="E2984">
        <f t="shared" si="330"/>
        <v>2025</v>
      </c>
      <c r="F2984">
        <f t="shared" si="331"/>
        <v>17</v>
      </c>
      <c r="G2984">
        <f t="shared" si="332"/>
        <v>2</v>
      </c>
      <c r="H2984" s="4" t="str">
        <f t="shared" si="333"/>
        <v>product 2</v>
      </c>
      <c r="I2984" s="5">
        <v>2</v>
      </c>
      <c r="J2984" s="5">
        <v>49.98</v>
      </c>
    </row>
    <row r="2985" spans="1:10" ht="13.2" x14ac:dyDescent="0.25">
      <c r="A2985" s="3">
        <v>45705</v>
      </c>
      <c r="B2985" s="4" t="s">
        <v>13</v>
      </c>
      <c r="C2985" s="3" t="str">
        <f t="shared" si="329"/>
        <v>net sales</v>
      </c>
      <c r="D2985" s="49">
        <v>12.49</v>
      </c>
      <c r="E2985">
        <f t="shared" si="330"/>
        <v>2025</v>
      </c>
      <c r="F2985">
        <f t="shared" si="331"/>
        <v>17</v>
      </c>
      <c r="G2985">
        <f t="shared" si="332"/>
        <v>2</v>
      </c>
      <c r="H2985" s="4" t="str">
        <f t="shared" si="333"/>
        <v>product 3</v>
      </c>
      <c r="I2985" s="5">
        <v>191</v>
      </c>
      <c r="J2985" s="5">
        <v>2385.59</v>
      </c>
    </row>
    <row r="2986" spans="1:10" ht="13.2" x14ac:dyDescent="0.25">
      <c r="A2986" s="3">
        <v>45706</v>
      </c>
      <c r="B2986" s="4" t="s">
        <v>7</v>
      </c>
      <c r="C2986" s="3" t="str">
        <f t="shared" si="329"/>
        <v>cogs</v>
      </c>
      <c r="D2986" s="49">
        <v>5.49</v>
      </c>
      <c r="E2986">
        <f t="shared" si="330"/>
        <v>2025</v>
      </c>
      <c r="F2986">
        <f t="shared" si="331"/>
        <v>18</v>
      </c>
      <c r="G2986">
        <f t="shared" si="332"/>
        <v>2</v>
      </c>
      <c r="H2986" s="4" t="str">
        <f t="shared" si="333"/>
        <v>product 1</v>
      </c>
      <c r="I2986" s="5">
        <v>19</v>
      </c>
      <c r="J2986" s="5">
        <v>104.31</v>
      </c>
    </row>
    <row r="2987" spans="1:10" ht="13.2" x14ac:dyDescent="0.25">
      <c r="A2987" s="3">
        <v>45706</v>
      </c>
      <c r="B2987" s="4" t="s">
        <v>8</v>
      </c>
      <c r="C2987" s="3" t="str">
        <f t="shared" si="329"/>
        <v>cogs</v>
      </c>
      <c r="D2987" s="49">
        <v>19.989999999999998</v>
      </c>
      <c r="E2987">
        <f t="shared" si="330"/>
        <v>2025</v>
      </c>
      <c r="F2987">
        <f t="shared" si="331"/>
        <v>18</v>
      </c>
      <c r="G2987">
        <f t="shared" si="332"/>
        <v>2</v>
      </c>
      <c r="H2987" s="4" t="str">
        <f t="shared" si="333"/>
        <v>product 2</v>
      </c>
      <c r="I2987" s="5">
        <v>6</v>
      </c>
      <c r="J2987" s="5">
        <v>119.94</v>
      </c>
    </row>
    <row r="2988" spans="1:10" ht="13.2" x14ac:dyDescent="0.25">
      <c r="A2988" s="3">
        <v>45706</v>
      </c>
      <c r="B2988" s="4" t="s">
        <v>9</v>
      </c>
      <c r="C2988" s="3" t="str">
        <f t="shared" si="329"/>
        <v>cogs</v>
      </c>
      <c r="D2988" s="49">
        <v>8.99</v>
      </c>
      <c r="E2988">
        <f t="shared" si="330"/>
        <v>2025</v>
      </c>
      <c r="F2988">
        <f t="shared" si="331"/>
        <v>18</v>
      </c>
      <c r="G2988">
        <f t="shared" si="332"/>
        <v>2</v>
      </c>
      <c r="H2988" s="4" t="str">
        <f t="shared" si="333"/>
        <v>product 3</v>
      </c>
      <c r="I2988" s="5">
        <v>160</v>
      </c>
      <c r="J2988" s="5">
        <v>1438.4</v>
      </c>
    </row>
    <row r="2989" spans="1:10" ht="13.2" x14ac:dyDescent="0.25">
      <c r="A2989" s="3">
        <v>45706</v>
      </c>
      <c r="B2989" s="4" t="s">
        <v>10</v>
      </c>
      <c r="C2989" s="3" t="str">
        <f t="shared" si="329"/>
        <v>marketing</v>
      </c>
      <c r="D2989" s="50" t="s">
        <v>6</v>
      </c>
      <c r="E2989">
        <f t="shared" si="330"/>
        <v>2025</v>
      </c>
      <c r="F2989">
        <f t="shared" si="331"/>
        <v>18</v>
      </c>
      <c r="G2989">
        <f t="shared" si="332"/>
        <v>2</v>
      </c>
      <c r="H2989" s="4" t="str">
        <f t="shared" si="333"/>
        <v>N/A</v>
      </c>
      <c r="I2989" s="4" t="s">
        <v>6</v>
      </c>
      <c r="J2989" s="5">
        <v>114.07000000000001</v>
      </c>
    </row>
    <row r="2990" spans="1:10" ht="13.2" x14ac:dyDescent="0.25">
      <c r="A2990" s="3">
        <v>45706</v>
      </c>
      <c r="B2990" s="4" t="s">
        <v>11</v>
      </c>
      <c r="C2990" s="3" t="str">
        <f t="shared" si="329"/>
        <v>net sales</v>
      </c>
      <c r="D2990" s="49">
        <v>9.99</v>
      </c>
      <c r="E2990">
        <f t="shared" si="330"/>
        <v>2025</v>
      </c>
      <c r="F2990">
        <f t="shared" si="331"/>
        <v>18</v>
      </c>
      <c r="G2990">
        <f t="shared" si="332"/>
        <v>2</v>
      </c>
      <c r="H2990" s="4" t="str">
        <f t="shared" si="333"/>
        <v>product 1</v>
      </c>
      <c r="I2990" s="5">
        <v>19</v>
      </c>
      <c r="J2990" s="5">
        <v>189.81</v>
      </c>
    </row>
    <row r="2991" spans="1:10" ht="13.2" x14ac:dyDescent="0.25">
      <c r="A2991" s="3">
        <v>45706</v>
      </c>
      <c r="B2991" s="4" t="s">
        <v>12</v>
      </c>
      <c r="C2991" s="3" t="str">
        <f t="shared" si="329"/>
        <v>net sales</v>
      </c>
      <c r="D2991" s="49">
        <v>24.99</v>
      </c>
      <c r="E2991">
        <f t="shared" si="330"/>
        <v>2025</v>
      </c>
      <c r="F2991">
        <f t="shared" si="331"/>
        <v>18</v>
      </c>
      <c r="G2991">
        <f t="shared" si="332"/>
        <v>2</v>
      </c>
      <c r="H2991" s="4" t="str">
        <f t="shared" si="333"/>
        <v>product 2</v>
      </c>
      <c r="I2991" s="5">
        <v>6</v>
      </c>
      <c r="J2991" s="5">
        <v>149.94</v>
      </c>
    </row>
    <row r="2992" spans="1:10" ht="13.2" x14ac:dyDescent="0.25">
      <c r="A2992" s="3">
        <v>45706</v>
      </c>
      <c r="B2992" s="4" t="s">
        <v>13</v>
      </c>
      <c r="C2992" s="3" t="str">
        <f t="shared" si="329"/>
        <v>net sales</v>
      </c>
      <c r="D2992" s="49">
        <v>12.49</v>
      </c>
      <c r="E2992">
        <f t="shared" si="330"/>
        <v>2025</v>
      </c>
      <c r="F2992">
        <f t="shared" si="331"/>
        <v>18</v>
      </c>
      <c r="G2992">
        <f t="shared" si="332"/>
        <v>2</v>
      </c>
      <c r="H2992" s="4" t="str">
        <f t="shared" si="333"/>
        <v>product 3</v>
      </c>
      <c r="I2992" s="5">
        <v>160</v>
      </c>
      <c r="J2992" s="5">
        <v>1998.4</v>
      </c>
    </row>
    <row r="2993" spans="1:10" ht="13.2" x14ac:dyDescent="0.25">
      <c r="A2993" s="3">
        <v>45707</v>
      </c>
      <c r="B2993" s="4" t="s">
        <v>7</v>
      </c>
      <c r="C2993" s="3" t="str">
        <f t="shared" si="329"/>
        <v>cogs</v>
      </c>
      <c r="D2993" s="49">
        <v>5.49</v>
      </c>
      <c r="E2993">
        <f t="shared" si="330"/>
        <v>2025</v>
      </c>
      <c r="F2993">
        <f t="shared" si="331"/>
        <v>19</v>
      </c>
      <c r="G2993">
        <f t="shared" si="332"/>
        <v>2</v>
      </c>
      <c r="H2993" s="4" t="str">
        <f t="shared" si="333"/>
        <v>product 1</v>
      </c>
      <c r="I2993" s="5">
        <v>43</v>
      </c>
      <c r="J2993" s="5">
        <v>236.07000000000002</v>
      </c>
    </row>
    <row r="2994" spans="1:10" ht="13.2" x14ac:dyDescent="0.25">
      <c r="A2994" s="3">
        <v>45707</v>
      </c>
      <c r="B2994" s="4" t="s">
        <v>8</v>
      </c>
      <c r="C2994" s="3" t="str">
        <f t="shared" si="329"/>
        <v>cogs</v>
      </c>
      <c r="D2994" s="49">
        <v>19.989999999999998</v>
      </c>
      <c r="E2994">
        <f t="shared" si="330"/>
        <v>2025</v>
      </c>
      <c r="F2994">
        <f t="shared" si="331"/>
        <v>19</v>
      </c>
      <c r="G2994">
        <f t="shared" si="332"/>
        <v>2</v>
      </c>
      <c r="H2994" s="4" t="str">
        <f t="shared" si="333"/>
        <v>product 2</v>
      </c>
      <c r="I2994" s="5">
        <v>7</v>
      </c>
      <c r="J2994" s="5">
        <v>139.92999999999998</v>
      </c>
    </row>
    <row r="2995" spans="1:10" ht="13.2" x14ac:dyDescent="0.25">
      <c r="A2995" s="3">
        <v>45707</v>
      </c>
      <c r="B2995" s="4" t="s">
        <v>9</v>
      </c>
      <c r="C2995" s="3" t="str">
        <f t="shared" si="329"/>
        <v>cogs</v>
      </c>
      <c r="D2995" s="49">
        <v>8.99</v>
      </c>
      <c r="E2995">
        <f t="shared" si="330"/>
        <v>2025</v>
      </c>
      <c r="F2995">
        <f t="shared" si="331"/>
        <v>19</v>
      </c>
      <c r="G2995">
        <f t="shared" si="332"/>
        <v>2</v>
      </c>
      <c r="H2995" s="4" t="str">
        <f t="shared" si="333"/>
        <v>product 3</v>
      </c>
      <c r="I2995" s="5">
        <v>149</v>
      </c>
      <c r="J2995" s="5">
        <v>1339.51</v>
      </c>
    </row>
    <row r="2996" spans="1:10" ht="13.2" x14ac:dyDescent="0.25">
      <c r="A2996" s="3">
        <v>45707</v>
      </c>
      <c r="B2996" s="4" t="s">
        <v>10</v>
      </c>
      <c r="C2996" s="3" t="str">
        <f t="shared" si="329"/>
        <v>marketing</v>
      </c>
      <c r="D2996" s="50" t="s">
        <v>6</v>
      </c>
      <c r="E2996">
        <f t="shared" si="330"/>
        <v>2025</v>
      </c>
      <c r="F2996">
        <f t="shared" si="331"/>
        <v>19</v>
      </c>
      <c r="G2996">
        <f t="shared" si="332"/>
        <v>2</v>
      </c>
      <c r="H2996" s="4" t="str">
        <f t="shared" si="333"/>
        <v>N/A</v>
      </c>
      <c r="I2996" s="4" t="s">
        <v>6</v>
      </c>
      <c r="J2996" s="5">
        <v>105.99000000000001</v>
      </c>
    </row>
    <row r="2997" spans="1:10" ht="13.2" x14ac:dyDescent="0.25">
      <c r="A2997" s="3">
        <v>45707</v>
      </c>
      <c r="B2997" s="4" t="s">
        <v>11</v>
      </c>
      <c r="C2997" s="3" t="str">
        <f t="shared" si="329"/>
        <v>net sales</v>
      </c>
      <c r="D2997" s="49">
        <v>9.99</v>
      </c>
      <c r="E2997">
        <f t="shared" si="330"/>
        <v>2025</v>
      </c>
      <c r="F2997">
        <f t="shared" si="331"/>
        <v>19</v>
      </c>
      <c r="G2997">
        <f t="shared" si="332"/>
        <v>2</v>
      </c>
      <c r="H2997" s="4" t="str">
        <f t="shared" si="333"/>
        <v>product 1</v>
      </c>
      <c r="I2997" s="5">
        <v>43</v>
      </c>
      <c r="J2997" s="5">
        <v>429.57</v>
      </c>
    </row>
    <row r="2998" spans="1:10" ht="13.2" x14ac:dyDescent="0.25">
      <c r="A2998" s="3">
        <v>45707</v>
      </c>
      <c r="B2998" s="4" t="s">
        <v>12</v>
      </c>
      <c r="C2998" s="3" t="str">
        <f t="shared" si="329"/>
        <v>net sales</v>
      </c>
      <c r="D2998" s="49">
        <v>24.99</v>
      </c>
      <c r="E2998">
        <f t="shared" si="330"/>
        <v>2025</v>
      </c>
      <c r="F2998">
        <f t="shared" si="331"/>
        <v>19</v>
      </c>
      <c r="G2998">
        <f t="shared" si="332"/>
        <v>2</v>
      </c>
      <c r="H2998" s="4" t="str">
        <f t="shared" si="333"/>
        <v>product 2</v>
      </c>
      <c r="I2998" s="5">
        <v>7</v>
      </c>
      <c r="J2998" s="5">
        <v>174.92999999999998</v>
      </c>
    </row>
    <row r="2999" spans="1:10" ht="13.2" x14ac:dyDescent="0.25">
      <c r="A2999" s="3">
        <v>45707</v>
      </c>
      <c r="B2999" s="4" t="s">
        <v>13</v>
      </c>
      <c r="C2999" s="3" t="str">
        <f t="shared" si="329"/>
        <v>net sales</v>
      </c>
      <c r="D2999" s="49">
        <v>12.49</v>
      </c>
      <c r="E2999">
        <f t="shared" si="330"/>
        <v>2025</v>
      </c>
      <c r="F2999">
        <f t="shared" si="331"/>
        <v>19</v>
      </c>
      <c r="G2999">
        <f t="shared" si="332"/>
        <v>2</v>
      </c>
      <c r="H2999" s="4" t="str">
        <f t="shared" si="333"/>
        <v>product 3</v>
      </c>
      <c r="I2999" s="5">
        <v>149</v>
      </c>
      <c r="J2999" s="5">
        <v>1861.01</v>
      </c>
    </row>
    <row r="3000" spans="1:10" ht="13.2" x14ac:dyDescent="0.25">
      <c r="A3000" s="3">
        <v>45708</v>
      </c>
      <c r="B3000" s="4" t="s">
        <v>7</v>
      </c>
      <c r="C3000" s="3" t="str">
        <f t="shared" si="329"/>
        <v>cogs</v>
      </c>
      <c r="D3000" s="49">
        <v>5.49</v>
      </c>
      <c r="E3000">
        <f t="shared" si="330"/>
        <v>2025</v>
      </c>
      <c r="F3000">
        <f t="shared" si="331"/>
        <v>20</v>
      </c>
      <c r="G3000">
        <f t="shared" si="332"/>
        <v>2</v>
      </c>
      <c r="H3000" s="4" t="str">
        <f t="shared" si="333"/>
        <v>product 1</v>
      </c>
      <c r="I3000" s="5">
        <v>21</v>
      </c>
      <c r="J3000" s="5">
        <v>115.29</v>
      </c>
    </row>
    <row r="3001" spans="1:10" ht="13.2" x14ac:dyDescent="0.25">
      <c r="A3001" s="3">
        <v>45708</v>
      </c>
      <c r="B3001" s="4" t="s">
        <v>8</v>
      </c>
      <c r="C3001" s="3" t="str">
        <f t="shared" si="329"/>
        <v>cogs</v>
      </c>
      <c r="D3001" s="49">
        <v>19.989999999999998</v>
      </c>
      <c r="E3001">
        <f t="shared" si="330"/>
        <v>2025</v>
      </c>
      <c r="F3001">
        <f t="shared" si="331"/>
        <v>20</v>
      </c>
      <c r="G3001">
        <f t="shared" si="332"/>
        <v>2</v>
      </c>
      <c r="H3001" s="4" t="str">
        <f t="shared" si="333"/>
        <v>product 2</v>
      </c>
      <c r="I3001" s="5">
        <v>4</v>
      </c>
      <c r="J3001" s="5">
        <v>79.959999999999994</v>
      </c>
    </row>
    <row r="3002" spans="1:10" ht="13.2" x14ac:dyDescent="0.25">
      <c r="A3002" s="3">
        <v>45708</v>
      </c>
      <c r="B3002" s="4" t="s">
        <v>9</v>
      </c>
      <c r="C3002" s="3" t="str">
        <f t="shared" si="329"/>
        <v>cogs</v>
      </c>
      <c r="D3002" s="49">
        <v>8.99</v>
      </c>
      <c r="E3002">
        <f t="shared" si="330"/>
        <v>2025</v>
      </c>
      <c r="F3002">
        <f t="shared" si="331"/>
        <v>20</v>
      </c>
      <c r="G3002">
        <f t="shared" si="332"/>
        <v>2</v>
      </c>
      <c r="H3002" s="4" t="str">
        <f t="shared" si="333"/>
        <v>product 3</v>
      </c>
      <c r="I3002" s="5">
        <v>187</v>
      </c>
      <c r="J3002" s="5">
        <v>1681.13</v>
      </c>
    </row>
    <row r="3003" spans="1:10" ht="13.2" x14ac:dyDescent="0.25">
      <c r="A3003" s="3">
        <v>45708</v>
      </c>
      <c r="B3003" s="4" t="s">
        <v>10</v>
      </c>
      <c r="C3003" s="3" t="str">
        <f t="shared" si="329"/>
        <v>marketing</v>
      </c>
      <c r="D3003" s="50" t="s">
        <v>6</v>
      </c>
      <c r="E3003">
        <f t="shared" si="330"/>
        <v>2025</v>
      </c>
      <c r="F3003">
        <f t="shared" si="331"/>
        <v>20</v>
      </c>
      <c r="G3003">
        <f t="shared" si="332"/>
        <v>2</v>
      </c>
      <c r="H3003" s="4" t="str">
        <f t="shared" si="333"/>
        <v>N/A</v>
      </c>
      <c r="I3003" s="4" t="s">
        <v>6</v>
      </c>
      <c r="J3003" s="5">
        <v>107.03</v>
      </c>
    </row>
    <row r="3004" spans="1:10" ht="13.2" x14ac:dyDescent="0.25">
      <c r="A3004" s="3">
        <v>45708</v>
      </c>
      <c r="B3004" s="4" t="s">
        <v>11</v>
      </c>
      <c r="C3004" s="3" t="str">
        <f t="shared" si="329"/>
        <v>net sales</v>
      </c>
      <c r="D3004" s="49">
        <v>9.99</v>
      </c>
      <c r="E3004">
        <f t="shared" si="330"/>
        <v>2025</v>
      </c>
      <c r="F3004">
        <f t="shared" si="331"/>
        <v>20</v>
      </c>
      <c r="G3004">
        <f t="shared" si="332"/>
        <v>2</v>
      </c>
      <c r="H3004" s="4" t="str">
        <f t="shared" si="333"/>
        <v>product 1</v>
      </c>
      <c r="I3004" s="5">
        <v>21</v>
      </c>
      <c r="J3004" s="5">
        <v>209.79</v>
      </c>
    </row>
    <row r="3005" spans="1:10" ht="13.2" x14ac:dyDescent="0.25">
      <c r="A3005" s="3">
        <v>45708</v>
      </c>
      <c r="B3005" s="4" t="s">
        <v>12</v>
      </c>
      <c r="C3005" s="3" t="str">
        <f t="shared" si="329"/>
        <v>net sales</v>
      </c>
      <c r="D3005" s="49">
        <v>24.99</v>
      </c>
      <c r="E3005">
        <f t="shared" si="330"/>
        <v>2025</v>
      </c>
      <c r="F3005">
        <f t="shared" si="331"/>
        <v>20</v>
      </c>
      <c r="G3005">
        <f t="shared" si="332"/>
        <v>2</v>
      </c>
      <c r="H3005" s="4" t="str">
        <f t="shared" si="333"/>
        <v>product 2</v>
      </c>
      <c r="I3005" s="5">
        <v>4</v>
      </c>
      <c r="J3005" s="5">
        <v>99.96</v>
      </c>
    </row>
    <row r="3006" spans="1:10" ht="13.2" x14ac:dyDescent="0.25">
      <c r="A3006" s="3">
        <v>45708</v>
      </c>
      <c r="B3006" s="4" t="s">
        <v>13</v>
      </c>
      <c r="C3006" s="3" t="str">
        <f t="shared" si="329"/>
        <v>net sales</v>
      </c>
      <c r="D3006" s="49">
        <v>12.49</v>
      </c>
      <c r="E3006">
        <f t="shared" si="330"/>
        <v>2025</v>
      </c>
      <c r="F3006">
        <f t="shared" si="331"/>
        <v>20</v>
      </c>
      <c r="G3006">
        <f t="shared" si="332"/>
        <v>2</v>
      </c>
      <c r="H3006" s="4" t="str">
        <f t="shared" si="333"/>
        <v>product 3</v>
      </c>
      <c r="I3006" s="5">
        <v>187</v>
      </c>
      <c r="J3006" s="5">
        <v>2335.63</v>
      </c>
    </row>
    <row r="3007" spans="1:10" ht="13.2" x14ac:dyDescent="0.25">
      <c r="A3007" s="3">
        <v>45709</v>
      </c>
      <c r="B3007" s="4" t="s">
        <v>7</v>
      </c>
      <c r="C3007" s="3" t="str">
        <f t="shared" si="329"/>
        <v>cogs</v>
      </c>
      <c r="D3007" s="49">
        <v>5.49</v>
      </c>
      <c r="E3007">
        <f t="shared" si="330"/>
        <v>2025</v>
      </c>
      <c r="F3007">
        <f t="shared" si="331"/>
        <v>21</v>
      </c>
      <c r="G3007">
        <f t="shared" si="332"/>
        <v>2</v>
      </c>
      <c r="H3007" s="4" t="str">
        <f t="shared" si="333"/>
        <v>product 1</v>
      </c>
      <c r="I3007" s="5">
        <v>30</v>
      </c>
      <c r="J3007" s="5">
        <v>164.70000000000002</v>
      </c>
    </row>
    <row r="3008" spans="1:10" ht="13.2" x14ac:dyDescent="0.25">
      <c r="A3008" s="3">
        <v>45709</v>
      </c>
      <c r="B3008" s="4" t="s">
        <v>8</v>
      </c>
      <c r="C3008" s="3" t="str">
        <f t="shared" si="329"/>
        <v>cogs</v>
      </c>
      <c r="D3008" s="49">
        <v>19.989999999999998</v>
      </c>
      <c r="E3008">
        <f t="shared" si="330"/>
        <v>2025</v>
      </c>
      <c r="F3008">
        <f t="shared" si="331"/>
        <v>21</v>
      </c>
      <c r="G3008">
        <f t="shared" si="332"/>
        <v>2</v>
      </c>
      <c r="H3008" s="4" t="str">
        <f t="shared" si="333"/>
        <v>product 2</v>
      </c>
      <c r="I3008" s="5">
        <v>7</v>
      </c>
      <c r="J3008" s="5">
        <v>139.92999999999998</v>
      </c>
    </row>
    <row r="3009" spans="1:10" ht="13.2" x14ac:dyDescent="0.25">
      <c r="A3009" s="3">
        <v>45709</v>
      </c>
      <c r="B3009" s="4" t="s">
        <v>9</v>
      </c>
      <c r="C3009" s="3" t="str">
        <f t="shared" si="329"/>
        <v>cogs</v>
      </c>
      <c r="D3009" s="49">
        <v>8.99</v>
      </c>
      <c r="E3009">
        <f t="shared" si="330"/>
        <v>2025</v>
      </c>
      <c r="F3009">
        <f t="shared" si="331"/>
        <v>21</v>
      </c>
      <c r="G3009">
        <f t="shared" si="332"/>
        <v>2</v>
      </c>
      <c r="H3009" s="4" t="str">
        <f t="shared" si="333"/>
        <v>product 3</v>
      </c>
      <c r="I3009" s="5">
        <v>119</v>
      </c>
      <c r="J3009" s="5">
        <v>1069.81</v>
      </c>
    </row>
    <row r="3010" spans="1:10" ht="13.2" x14ac:dyDescent="0.25">
      <c r="A3010" s="3">
        <v>45709</v>
      </c>
      <c r="B3010" s="4" t="s">
        <v>10</v>
      </c>
      <c r="C3010" s="3" t="str">
        <f t="shared" ref="C3010:C3073" si="334">IFERROR(LEFT(B3010, FIND(":", B3010) -1),B3010)</f>
        <v>marketing</v>
      </c>
      <c r="D3010" s="50" t="s">
        <v>6</v>
      </c>
      <c r="E3010">
        <f t="shared" ref="E3010:E3073" si="335">YEAR(A3010)</f>
        <v>2025</v>
      </c>
      <c r="F3010">
        <f t="shared" ref="F3010:F3073" si="336">DAY(A3010)</f>
        <v>21</v>
      </c>
      <c r="G3010">
        <f t="shared" ref="G3010:G3073" si="337">MONTH(A3010)</f>
        <v>2</v>
      </c>
      <c r="H3010" s="4" t="str">
        <f t="shared" si="333"/>
        <v>N/A</v>
      </c>
      <c r="I3010" s="4" t="s">
        <v>6</v>
      </c>
      <c r="J3010" s="5">
        <v>103.07000000000001</v>
      </c>
    </row>
    <row r="3011" spans="1:10" ht="13.2" x14ac:dyDescent="0.25">
      <c r="A3011" s="3">
        <v>45709</v>
      </c>
      <c r="B3011" s="4" t="s">
        <v>11</v>
      </c>
      <c r="C3011" s="3" t="str">
        <f t="shared" si="334"/>
        <v>net sales</v>
      </c>
      <c r="D3011" s="49">
        <v>9.99</v>
      </c>
      <c r="E3011">
        <f t="shared" si="335"/>
        <v>2025</v>
      </c>
      <c r="F3011">
        <f t="shared" si="336"/>
        <v>21</v>
      </c>
      <c r="G3011">
        <f t="shared" si="337"/>
        <v>2</v>
      </c>
      <c r="H3011" s="4" t="str">
        <f t="shared" ref="H3011:H3074" si="338">IFERROR(RIGHT(B3011, LEN(B3011) - FIND(":", B3011)),"N/A")</f>
        <v>product 1</v>
      </c>
      <c r="I3011" s="5">
        <v>30</v>
      </c>
      <c r="J3011" s="5">
        <v>299.7</v>
      </c>
    </row>
    <row r="3012" spans="1:10" ht="13.2" x14ac:dyDescent="0.25">
      <c r="A3012" s="3">
        <v>45709</v>
      </c>
      <c r="B3012" s="4" t="s">
        <v>12</v>
      </c>
      <c r="C3012" s="3" t="str">
        <f t="shared" si="334"/>
        <v>net sales</v>
      </c>
      <c r="D3012" s="49">
        <v>24.99</v>
      </c>
      <c r="E3012">
        <f t="shared" si="335"/>
        <v>2025</v>
      </c>
      <c r="F3012">
        <f t="shared" si="336"/>
        <v>21</v>
      </c>
      <c r="G3012">
        <f t="shared" si="337"/>
        <v>2</v>
      </c>
      <c r="H3012" s="4" t="str">
        <f t="shared" si="338"/>
        <v>product 2</v>
      </c>
      <c r="I3012" s="5">
        <v>7</v>
      </c>
      <c r="J3012" s="5">
        <v>174.92999999999998</v>
      </c>
    </row>
    <row r="3013" spans="1:10" ht="13.2" x14ac:dyDescent="0.25">
      <c r="A3013" s="3">
        <v>45709</v>
      </c>
      <c r="B3013" s="4" t="s">
        <v>13</v>
      </c>
      <c r="C3013" s="3" t="str">
        <f t="shared" si="334"/>
        <v>net sales</v>
      </c>
      <c r="D3013" s="49">
        <v>12.49</v>
      </c>
      <c r="E3013">
        <f t="shared" si="335"/>
        <v>2025</v>
      </c>
      <c r="F3013">
        <f t="shared" si="336"/>
        <v>21</v>
      </c>
      <c r="G3013">
        <f t="shared" si="337"/>
        <v>2</v>
      </c>
      <c r="H3013" s="4" t="str">
        <f t="shared" si="338"/>
        <v>product 3</v>
      </c>
      <c r="I3013" s="5">
        <v>119</v>
      </c>
      <c r="J3013" s="5">
        <v>1486.31</v>
      </c>
    </row>
    <row r="3014" spans="1:10" ht="13.2" x14ac:dyDescent="0.25">
      <c r="A3014" s="3">
        <v>45710</v>
      </c>
      <c r="B3014" s="4" t="s">
        <v>7</v>
      </c>
      <c r="C3014" s="3" t="str">
        <f t="shared" si="334"/>
        <v>cogs</v>
      </c>
      <c r="D3014" s="49">
        <v>5.49</v>
      </c>
      <c r="E3014">
        <f t="shared" si="335"/>
        <v>2025</v>
      </c>
      <c r="F3014">
        <f t="shared" si="336"/>
        <v>22</v>
      </c>
      <c r="G3014">
        <f t="shared" si="337"/>
        <v>2</v>
      </c>
      <c r="H3014" s="4" t="str">
        <f t="shared" si="338"/>
        <v>product 1</v>
      </c>
      <c r="I3014" s="5">
        <v>71</v>
      </c>
      <c r="J3014" s="5">
        <v>389.79</v>
      </c>
    </row>
    <row r="3015" spans="1:10" ht="13.2" x14ac:dyDescent="0.25">
      <c r="A3015" s="3">
        <v>45710</v>
      </c>
      <c r="B3015" s="4" t="s">
        <v>8</v>
      </c>
      <c r="C3015" s="3" t="str">
        <f t="shared" si="334"/>
        <v>cogs</v>
      </c>
      <c r="D3015" s="49">
        <v>19.989999999999998</v>
      </c>
      <c r="E3015">
        <f t="shared" si="335"/>
        <v>2025</v>
      </c>
      <c r="F3015">
        <f t="shared" si="336"/>
        <v>22</v>
      </c>
      <c r="G3015">
        <f t="shared" si="337"/>
        <v>2</v>
      </c>
      <c r="H3015" s="4" t="str">
        <f t="shared" si="338"/>
        <v>product 2</v>
      </c>
      <c r="I3015" s="5">
        <v>9</v>
      </c>
      <c r="J3015" s="5">
        <v>179.91</v>
      </c>
    </row>
    <row r="3016" spans="1:10" ht="13.2" x14ac:dyDescent="0.25">
      <c r="A3016" s="3">
        <v>45710</v>
      </c>
      <c r="B3016" s="4" t="s">
        <v>9</v>
      </c>
      <c r="C3016" s="3" t="str">
        <f t="shared" si="334"/>
        <v>cogs</v>
      </c>
      <c r="D3016" s="49">
        <v>8.99</v>
      </c>
      <c r="E3016">
        <f t="shared" si="335"/>
        <v>2025</v>
      </c>
      <c r="F3016">
        <f t="shared" si="336"/>
        <v>22</v>
      </c>
      <c r="G3016">
        <f t="shared" si="337"/>
        <v>2</v>
      </c>
      <c r="H3016" s="4" t="str">
        <f t="shared" si="338"/>
        <v>product 3</v>
      </c>
      <c r="I3016" s="5">
        <v>124</v>
      </c>
      <c r="J3016" s="5">
        <v>1114.76</v>
      </c>
    </row>
    <row r="3017" spans="1:10" ht="13.2" x14ac:dyDescent="0.25">
      <c r="A3017" s="3">
        <v>45710</v>
      </c>
      <c r="B3017" s="4" t="s">
        <v>10</v>
      </c>
      <c r="C3017" s="3" t="str">
        <f t="shared" si="334"/>
        <v>marketing</v>
      </c>
      <c r="D3017" s="50" t="s">
        <v>6</v>
      </c>
      <c r="E3017">
        <f t="shared" si="335"/>
        <v>2025</v>
      </c>
      <c r="F3017">
        <f t="shared" si="336"/>
        <v>22</v>
      </c>
      <c r="G3017">
        <f t="shared" si="337"/>
        <v>2</v>
      </c>
      <c r="H3017" s="4" t="str">
        <f t="shared" si="338"/>
        <v>N/A</v>
      </c>
      <c r="I3017" s="4" t="s">
        <v>6</v>
      </c>
      <c r="J3017" s="5">
        <v>117.02</v>
      </c>
    </row>
    <row r="3018" spans="1:10" ht="13.2" x14ac:dyDescent="0.25">
      <c r="A3018" s="3">
        <v>45710</v>
      </c>
      <c r="B3018" s="4" t="s">
        <v>11</v>
      </c>
      <c r="C3018" s="3" t="str">
        <f t="shared" si="334"/>
        <v>net sales</v>
      </c>
      <c r="D3018" s="49">
        <v>9.99</v>
      </c>
      <c r="E3018">
        <f t="shared" si="335"/>
        <v>2025</v>
      </c>
      <c r="F3018">
        <f t="shared" si="336"/>
        <v>22</v>
      </c>
      <c r="G3018">
        <f t="shared" si="337"/>
        <v>2</v>
      </c>
      <c r="H3018" s="4" t="str">
        <f t="shared" si="338"/>
        <v>product 1</v>
      </c>
      <c r="I3018" s="5">
        <v>71</v>
      </c>
      <c r="J3018" s="5">
        <v>709.29</v>
      </c>
    </row>
    <row r="3019" spans="1:10" ht="13.2" x14ac:dyDescent="0.25">
      <c r="A3019" s="3">
        <v>45710</v>
      </c>
      <c r="B3019" s="4" t="s">
        <v>12</v>
      </c>
      <c r="C3019" s="3" t="str">
        <f t="shared" si="334"/>
        <v>net sales</v>
      </c>
      <c r="D3019" s="49">
        <v>24.99</v>
      </c>
      <c r="E3019">
        <f t="shared" si="335"/>
        <v>2025</v>
      </c>
      <c r="F3019">
        <f t="shared" si="336"/>
        <v>22</v>
      </c>
      <c r="G3019">
        <f t="shared" si="337"/>
        <v>2</v>
      </c>
      <c r="H3019" s="4" t="str">
        <f t="shared" si="338"/>
        <v>product 2</v>
      </c>
      <c r="I3019" s="5">
        <v>9</v>
      </c>
      <c r="J3019" s="5">
        <v>224.91</v>
      </c>
    </row>
    <row r="3020" spans="1:10" ht="13.2" x14ac:dyDescent="0.25">
      <c r="A3020" s="3">
        <v>45710</v>
      </c>
      <c r="B3020" s="4" t="s">
        <v>13</v>
      </c>
      <c r="C3020" s="3" t="str">
        <f t="shared" si="334"/>
        <v>net sales</v>
      </c>
      <c r="D3020" s="49">
        <v>12.49</v>
      </c>
      <c r="E3020">
        <f t="shared" si="335"/>
        <v>2025</v>
      </c>
      <c r="F3020">
        <f t="shared" si="336"/>
        <v>22</v>
      </c>
      <c r="G3020">
        <f t="shared" si="337"/>
        <v>2</v>
      </c>
      <c r="H3020" s="4" t="str">
        <f t="shared" si="338"/>
        <v>product 3</v>
      </c>
      <c r="I3020" s="5">
        <v>124</v>
      </c>
      <c r="J3020" s="5">
        <v>1548.76</v>
      </c>
    </row>
    <row r="3021" spans="1:10" ht="13.2" x14ac:dyDescent="0.25">
      <c r="A3021" s="3">
        <v>45711</v>
      </c>
      <c r="B3021" s="4" t="s">
        <v>7</v>
      </c>
      <c r="C3021" s="3" t="str">
        <f t="shared" si="334"/>
        <v>cogs</v>
      </c>
      <c r="D3021" s="49">
        <v>5.49</v>
      </c>
      <c r="E3021">
        <f t="shared" si="335"/>
        <v>2025</v>
      </c>
      <c r="F3021">
        <f t="shared" si="336"/>
        <v>23</v>
      </c>
      <c r="G3021">
        <f t="shared" si="337"/>
        <v>2</v>
      </c>
      <c r="H3021" s="4" t="str">
        <f t="shared" si="338"/>
        <v>product 1</v>
      </c>
      <c r="I3021" s="5">
        <v>86</v>
      </c>
      <c r="J3021" s="5">
        <v>472.14000000000004</v>
      </c>
    </row>
    <row r="3022" spans="1:10" ht="13.2" x14ac:dyDescent="0.25">
      <c r="A3022" s="3">
        <v>45711</v>
      </c>
      <c r="B3022" s="4" t="s">
        <v>8</v>
      </c>
      <c r="C3022" s="3" t="str">
        <f t="shared" si="334"/>
        <v>cogs</v>
      </c>
      <c r="D3022" s="49">
        <v>19.989999999999998</v>
      </c>
      <c r="E3022">
        <f t="shared" si="335"/>
        <v>2025</v>
      </c>
      <c r="F3022">
        <f t="shared" si="336"/>
        <v>23</v>
      </c>
      <c r="G3022">
        <f t="shared" si="337"/>
        <v>2</v>
      </c>
      <c r="H3022" s="4" t="str">
        <f t="shared" si="338"/>
        <v>product 2</v>
      </c>
      <c r="I3022" s="5">
        <v>2</v>
      </c>
      <c r="J3022" s="5">
        <v>39.979999999999997</v>
      </c>
    </row>
    <row r="3023" spans="1:10" ht="13.2" x14ac:dyDescent="0.25">
      <c r="A3023" s="3">
        <v>45711</v>
      </c>
      <c r="B3023" s="4" t="s">
        <v>9</v>
      </c>
      <c r="C3023" s="3" t="str">
        <f t="shared" si="334"/>
        <v>cogs</v>
      </c>
      <c r="D3023" s="49">
        <v>8.99</v>
      </c>
      <c r="E3023">
        <f t="shared" si="335"/>
        <v>2025</v>
      </c>
      <c r="F3023">
        <f t="shared" si="336"/>
        <v>23</v>
      </c>
      <c r="G3023">
        <f t="shared" si="337"/>
        <v>2</v>
      </c>
      <c r="H3023" s="4" t="str">
        <f t="shared" si="338"/>
        <v>product 3</v>
      </c>
      <c r="I3023" s="5">
        <v>15</v>
      </c>
      <c r="J3023" s="5">
        <v>134.85</v>
      </c>
    </row>
    <row r="3024" spans="1:10" ht="13.2" x14ac:dyDescent="0.25">
      <c r="A3024" s="3">
        <v>45711</v>
      </c>
      <c r="B3024" s="4" t="s">
        <v>10</v>
      </c>
      <c r="C3024" s="3" t="str">
        <f t="shared" si="334"/>
        <v>marketing</v>
      </c>
      <c r="D3024" s="50" t="s">
        <v>6</v>
      </c>
      <c r="E3024">
        <f t="shared" si="335"/>
        <v>2025</v>
      </c>
      <c r="F3024">
        <f t="shared" si="336"/>
        <v>23</v>
      </c>
      <c r="G3024">
        <f t="shared" si="337"/>
        <v>2</v>
      </c>
      <c r="H3024" s="4" t="str">
        <f t="shared" si="338"/>
        <v>N/A</v>
      </c>
      <c r="I3024" s="4" t="s">
        <v>6</v>
      </c>
      <c r="J3024" s="5">
        <v>105.94</v>
      </c>
    </row>
    <row r="3025" spans="1:10" ht="13.2" x14ac:dyDescent="0.25">
      <c r="A3025" s="3">
        <v>45711</v>
      </c>
      <c r="B3025" s="4" t="s">
        <v>11</v>
      </c>
      <c r="C3025" s="3" t="str">
        <f t="shared" si="334"/>
        <v>net sales</v>
      </c>
      <c r="D3025" s="49">
        <v>9.99</v>
      </c>
      <c r="E3025">
        <f t="shared" si="335"/>
        <v>2025</v>
      </c>
      <c r="F3025">
        <f t="shared" si="336"/>
        <v>23</v>
      </c>
      <c r="G3025">
        <f t="shared" si="337"/>
        <v>2</v>
      </c>
      <c r="H3025" s="4" t="str">
        <f t="shared" si="338"/>
        <v>product 1</v>
      </c>
      <c r="I3025" s="5">
        <v>86</v>
      </c>
      <c r="J3025" s="5">
        <v>859.14</v>
      </c>
    </row>
    <row r="3026" spans="1:10" ht="13.2" x14ac:dyDescent="0.25">
      <c r="A3026" s="3">
        <v>45711</v>
      </c>
      <c r="B3026" s="4" t="s">
        <v>12</v>
      </c>
      <c r="C3026" s="3" t="str">
        <f t="shared" si="334"/>
        <v>net sales</v>
      </c>
      <c r="D3026" s="49">
        <v>24.99</v>
      </c>
      <c r="E3026">
        <f t="shared" si="335"/>
        <v>2025</v>
      </c>
      <c r="F3026">
        <f t="shared" si="336"/>
        <v>23</v>
      </c>
      <c r="G3026">
        <f t="shared" si="337"/>
        <v>2</v>
      </c>
      <c r="H3026" s="4" t="str">
        <f t="shared" si="338"/>
        <v>product 2</v>
      </c>
      <c r="I3026" s="5">
        <v>2</v>
      </c>
      <c r="J3026" s="5">
        <v>49.98</v>
      </c>
    </row>
    <row r="3027" spans="1:10" ht="13.2" x14ac:dyDescent="0.25">
      <c r="A3027" s="3">
        <v>45711</v>
      </c>
      <c r="B3027" s="4" t="s">
        <v>13</v>
      </c>
      <c r="C3027" s="3" t="str">
        <f t="shared" si="334"/>
        <v>net sales</v>
      </c>
      <c r="D3027" s="49">
        <v>12.49</v>
      </c>
      <c r="E3027">
        <f t="shared" si="335"/>
        <v>2025</v>
      </c>
      <c r="F3027">
        <f t="shared" si="336"/>
        <v>23</v>
      </c>
      <c r="G3027">
        <f t="shared" si="337"/>
        <v>2</v>
      </c>
      <c r="H3027" s="4" t="str">
        <f t="shared" si="338"/>
        <v>product 3</v>
      </c>
      <c r="I3027" s="5">
        <v>15</v>
      </c>
      <c r="J3027" s="5">
        <v>187.35</v>
      </c>
    </row>
    <row r="3028" spans="1:10" ht="13.2" x14ac:dyDescent="0.25">
      <c r="A3028" s="3">
        <v>45712</v>
      </c>
      <c r="B3028" s="4" t="s">
        <v>7</v>
      </c>
      <c r="C3028" s="3" t="str">
        <f t="shared" si="334"/>
        <v>cogs</v>
      </c>
      <c r="D3028" s="49">
        <v>5.49</v>
      </c>
      <c r="E3028">
        <f t="shared" si="335"/>
        <v>2025</v>
      </c>
      <c r="F3028">
        <f t="shared" si="336"/>
        <v>24</v>
      </c>
      <c r="G3028">
        <f t="shared" si="337"/>
        <v>2</v>
      </c>
      <c r="H3028" s="4" t="str">
        <f t="shared" si="338"/>
        <v>product 1</v>
      </c>
      <c r="I3028" s="5">
        <v>35</v>
      </c>
      <c r="J3028" s="5">
        <v>192.15</v>
      </c>
    </row>
    <row r="3029" spans="1:10" ht="13.2" x14ac:dyDescent="0.25">
      <c r="A3029" s="3">
        <v>45712</v>
      </c>
      <c r="B3029" s="4" t="s">
        <v>8</v>
      </c>
      <c r="C3029" s="3" t="str">
        <f t="shared" si="334"/>
        <v>cogs</v>
      </c>
      <c r="D3029" s="49">
        <v>19.989999999999998</v>
      </c>
      <c r="E3029">
        <f t="shared" si="335"/>
        <v>2025</v>
      </c>
      <c r="F3029">
        <f t="shared" si="336"/>
        <v>24</v>
      </c>
      <c r="G3029">
        <f t="shared" si="337"/>
        <v>2</v>
      </c>
      <c r="H3029" s="4" t="str">
        <f t="shared" si="338"/>
        <v>product 2</v>
      </c>
      <c r="I3029" s="5">
        <v>5</v>
      </c>
      <c r="J3029" s="5">
        <v>99.949999999999989</v>
      </c>
    </row>
    <row r="3030" spans="1:10" ht="13.2" x14ac:dyDescent="0.25">
      <c r="A3030" s="3">
        <v>45712</v>
      </c>
      <c r="B3030" s="4" t="s">
        <v>9</v>
      </c>
      <c r="C3030" s="3" t="str">
        <f t="shared" si="334"/>
        <v>cogs</v>
      </c>
      <c r="D3030" s="49">
        <v>8.99</v>
      </c>
      <c r="E3030">
        <f t="shared" si="335"/>
        <v>2025</v>
      </c>
      <c r="F3030">
        <f t="shared" si="336"/>
        <v>24</v>
      </c>
      <c r="G3030">
        <f t="shared" si="337"/>
        <v>2</v>
      </c>
      <c r="H3030" s="4" t="str">
        <f t="shared" si="338"/>
        <v>product 3</v>
      </c>
      <c r="I3030" s="5">
        <v>151</v>
      </c>
      <c r="J3030" s="5">
        <v>1357.49</v>
      </c>
    </row>
    <row r="3031" spans="1:10" ht="13.2" x14ac:dyDescent="0.25">
      <c r="A3031" s="3">
        <v>45712</v>
      </c>
      <c r="B3031" s="4" t="s">
        <v>10</v>
      </c>
      <c r="C3031" s="3" t="str">
        <f t="shared" si="334"/>
        <v>marketing</v>
      </c>
      <c r="D3031" s="50" t="s">
        <v>6</v>
      </c>
      <c r="E3031">
        <f t="shared" si="335"/>
        <v>2025</v>
      </c>
      <c r="F3031">
        <f t="shared" si="336"/>
        <v>24</v>
      </c>
      <c r="G3031">
        <f t="shared" si="337"/>
        <v>2</v>
      </c>
      <c r="H3031" s="4" t="str">
        <f t="shared" si="338"/>
        <v>N/A</v>
      </c>
      <c r="I3031" s="4" t="s">
        <v>6</v>
      </c>
      <c r="J3031" s="5">
        <v>117.94</v>
      </c>
    </row>
    <row r="3032" spans="1:10" ht="13.2" x14ac:dyDescent="0.25">
      <c r="A3032" s="3">
        <v>45712</v>
      </c>
      <c r="B3032" s="4" t="s">
        <v>11</v>
      </c>
      <c r="C3032" s="3" t="str">
        <f t="shared" si="334"/>
        <v>net sales</v>
      </c>
      <c r="D3032" s="49">
        <v>9.99</v>
      </c>
      <c r="E3032">
        <f t="shared" si="335"/>
        <v>2025</v>
      </c>
      <c r="F3032">
        <f t="shared" si="336"/>
        <v>24</v>
      </c>
      <c r="G3032">
        <f t="shared" si="337"/>
        <v>2</v>
      </c>
      <c r="H3032" s="4" t="str">
        <f t="shared" si="338"/>
        <v>product 1</v>
      </c>
      <c r="I3032" s="5">
        <v>35</v>
      </c>
      <c r="J3032" s="5">
        <v>349.65000000000003</v>
      </c>
    </row>
    <row r="3033" spans="1:10" ht="13.2" x14ac:dyDescent="0.25">
      <c r="A3033" s="3">
        <v>45712</v>
      </c>
      <c r="B3033" s="4" t="s">
        <v>12</v>
      </c>
      <c r="C3033" s="3" t="str">
        <f t="shared" si="334"/>
        <v>net sales</v>
      </c>
      <c r="D3033" s="49">
        <v>24.99</v>
      </c>
      <c r="E3033">
        <f t="shared" si="335"/>
        <v>2025</v>
      </c>
      <c r="F3033">
        <f t="shared" si="336"/>
        <v>24</v>
      </c>
      <c r="G3033">
        <f t="shared" si="337"/>
        <v>2</v>
      </c>
      <c r="H3033" s="4" t="str">
        <f t="shared" si="338"/>
        <v>product 2</v>
      </c>
      <c r="I3033" s="5">
        <v>5</v>
      </c>
      <c r="J3033" s="5">
        <v>124.94999999999999</v>
      </c>
    </row>
    <row r="3034" spans="1:10" ht="13.2" x14ac:dyDescent="0.25">
      <c r="A3034" s="3">
        <v>45712</v>
      </c>
      <c r="B3034" s="4" t="s">
        <v>13</v>
      </c>
      <c r="C3034" s="3" t="str">
        <f t="shared" si="334"/>
        <v>net sales</v>
      </c>
      <c r="D3034" s="49">
        <v>12.49</v>
      </c>
      <c r="E3034">
        <f t="shared" si="335"/>
        <v>2025</v>
      </c>
      <c r="F3034">
        <f t="shared" si="336"/>
        <v>24</v>
      </c>
      <c r="G3034">
        <f t="shared" si="337"/>
        <v>2</v>
      </c>
      <c r="H3034" s="4" t="str">
        <f t="shared" si="338"/>
        <v>product 3</v>
      </c>
      <c r="I3034" s="5">
        <v>151</v>
      </c>
      <c r="J3034" s="5">
        <v>1885.99</v>
      </c>
    </row>
    <row r="3035" spans="1:10" ht="13.2" x14ac:dyDescent="0.25">
      <c r="A3035" s="3">
        <v>45713</v>
      </c>
      <c r="B3035" s="4" t="s">
        <v>7</v>
      </c>
      <c r="C3035" s="3" t="str">
        <f t="shared" si="334"/>
        <v>cogs</v>
      </c>
      <c r="D3035" s="49">
        <v>5.49</v>
      </c>
      <c r="E3035">
        <f t="shared" si="335"/>
        <v>2025</v>
      </c>
      <c r="F3035">
        <f t="shared" si="336"/>
        <v>25</v>
      </c>
      <c r="G3035">
        <f t="shared" si="337"/>
        <v>2</v>
      </c>
      <c r="H3035" s="4" t="str">
        <f t="shared" si="338"/>
        <v>product 1</v>
      </c>
      <c r="I3035" s="5">
        <v>34</v>
      </c>
      <c r="J3035" s="5">
        <v>186.66</v>
      </c>
    </row>
    <row r="3036" spans="1:10" ht="13.2" x14ac:dyDescent="0.25">
      <c r="A3036" s="3">
        <v>45713</v>
      </c>
      <c r="B3036" s="4" t="s">
        <v>8</v>
      </c>
      <c r="C3036" s="3" t="str">
        <f t="shared" si="334"/>
        <v>cogs</v>
      </c>
      <c r="D3036" s="49">
        <v>19.989999999999998</v>
      </c>
      <c r="E3036">
        <f t="shared" si="335"/>
        <v>2025</v>
      </c>
      <c r="F3036">
        <f t="shared" si="336"/>
        <v>25</v>
      </c>
      <c r="G3036">
        <f t="shared" si="337"/>
        <v>2</v>
      </c>
      <c r="H3036" s="4" t="str">
        <f t="shared" si="338"/>
        <v>product 2</v>
      </c>
      <c r="I3036" s="5">
        <v>0</v>
      </c>
      <c r="J3036" s="4">
        <v>0</v>
      </c>
    </row>
    <row r="3037" spans="1:10" ht="13.2" x14ac:dyDescent="0.25">
      <c r="A3037" s="3">
        <v>45713</v>
      </c>
      <c r="B3037" s="4" t="s">
        <v>9</v>
      </c>
      <c r="C3037" s="3" t="str">
        <f t="shared" si="334"/>
        <v>cogs</v>
      </c>
      <c r="D3037" s="49">
        <v>8.99</v>
      </c>
      <c r="E3037">
        <f t="shared" si="335"/>
        <v>2025</v>
      </c>
      <c r="F3037">
        <f t="shared" si="336"/>
        <v>25</v>
      </c>
      <c r="G3037">
        <f t="shared" si="337"/>
        <v>2</v>
      </c>
      <c r="H3037" s="4" t="str">
        <f t="shared" si="338"/>
        <v>product 3</v>
      </c>
      <c r="I3037" s="5">
        <v>78</v>
      </c>
      <c r="J3037" s="5">
        <v>701.22</v>
      </c>
    </row>
    <row r="3038" spans="1:10" ht="13.2" x14ac:dyDescent="0.25">
      <c r="A3038" s="3">
        <v>45713</v>
      </c>
      <c r="B3038" s="4" t="s">
        <v>10</v>
      </c>
      <c r="C3038" s="3" t="str">
        <f t="shared" si="334"/>
        <v>marketing</v>
      </c>
      <c r="D3038" s="50" t="s">
        <v>6</v>
      </c>
      <c r="E3038">
        <f t="shared" si="335"/>
        <v>2025</v>
      </c>
      <c r="F3038">
        <f t="shared" si="336"/>
        <v>25</v>
      </c>
      <c r="G3038">
        <f t="shared" si="337"/>
        <v>2</v>
      </c>
      <c r="H3038" s="4" t="str">
        <f t="shared" si="338"/>
        <v>N/A</v>
      </c>
      <c r="I3038" s="4" t="s">
        <v>6</v>
      </c>
      <c r="J3038" s="5">
        <v>106.03</v>
      </c>
    </row>
    <row r="3039" spans="1:10" ht="13.2" x14ac:dyDescent="0.25">
      <c r="A3039" s="3">
        <v>45713</v>
      </c>
      <c r="B3039" s="4" t="s">
        <v>11</v>
      </c>
      <c r="C3039" s="3" t="str">
        <f t="shared" si="334"/>
        <v>net sales</v>
      </c>
      <c r="D3039" s="49">
        <v>9.99</v>
      </c>
      <c r="E3039">
        <f t="shared" si="335"/>
        <v>2025</v>
      </c>
      <c r="F3039">
        <f t="shared" si="336"/>
        <v>25</v>
      </c>
      <c r="G3039">
        <f t="shared" si="337"/>
        <v>2</v>
      </c>
      <c r="H3039" s="4" t="str">
        <f t="shared" si="338"/>
        <v>product 1</v>
      </c>
      <c r="I3039" s="5">
        <v>34</v>
      </c>
      <c r="J3039" s="5">
        <v>339.66</v>
      </c>
    </row>
    <row r="3040" spans="1:10" ht="13.2" x14ac:dyDescent="0.25">
      <c r="A3040" s="3">
        <v>45713</v>
      </c>
      <c r="B3040" s="4" t="s">
        <v>12</v>
      </c>
      <c r="C3040" s="3" t="str">
        <f t="shared" si="334"/>
        <v>net sales</v>
      </c>
      <c r="D3040" s="49">
        <v>24.99</v>
      </c>
      <c r="E3040">
        <f t="shared" si="335"/>
        <v>2025</v>
      </c>
      <c r="F3040">
        <f t="shared" si="336"/>
        <v>25</v>
      </c>
      <c r="G3040">
        <f t="shared" si="337"/>
        <v>2</v>
      </c>
      <c r="H3040" s="4" t="str">
        <f t="shared" si="338"/>
        <v>product 2</v>
      </c>
      <c r="I3040" s="5">
        <v>0</v>
      </c>
      <c r="J3040" s="4">
        <v>0</v>
      </c>
    </row>
    <row r="3041" spans="1:10" ht="13.2" x14ac:dyDescent="0.25">
      <c r="A3041" s="3">
        <v>45713</v>
      </c>
      <c r="B3041" s="4" t="s">
        <v>13</v>
      </c>
      <c r="C3041" s="3" t="str">
        <f t="shared" si="334"/>
        <v>net sales</v>
      </c>
      <c r="D3041" s="49">
        <v>12.49</v>
      </c>
      <c r="E3041">
        <f t="shared" si="335"/>
        <v>2025</v>
      </c>
      <c r="F3041">
        <f t="shared" si="336"/>
        <v>25</v>
      </c>
      <c r="G3041">
        <f t="shared" si="337"/>
        <v>2</v>
      </c>
      <c r="H3041" s="4" t="str">
        <f t="shared" si="338"/>
        <v>product 3</v>
      </c>
      <c r="I3041" s="5">
        <v>78</v>
      </c>
      <c r="J3041" s="5">
        <v>974.22</v>
      </c>
    </row>
    <row r="3042" spans="1:10" ht="13.2" x14ac:dyDescent="0.25">
      <c r="A3042" s="3">
        <v>45714</v>
      </c>
      <c r="B3042" s="4" t="s">
        <v>7</v>
      </c>
      <c r="C3042" s="3" t="str">
        <f t="shared" si="334"/>
        <v>cogs</v>
      </c>
      <c r="D3042" s="49">
        <v>5.49</v>
      </c>
      <c r="E3042">
        <f t="shared" si="335"/>
        <v>2025</v>
      </c>
      <c r="F3042">
        <f t="shared" si="336"/>
        <v>26</v>
      </c>
      <c r="G3042">
        <f t="shared" si="337"/>
        <v>2</v>
      </c>
      <c r="H3042" s="4" t="str">
        <f t="shared" si="338"/>
        <v>product 1</v>
      </c>
      <c r="I3042" s="5">
        <v>44</v>
      </c>
      <c r="J3042" s="5">
        <v>241.56</v>
      </c>
    </row>
    <row r="3043" spans="1:10" ht="13.2" x14ac:dyDescent="0.25">
      <c r="A3043" s="3">
        <v>45714</v>
      </c>
      <c r="B3043" s="4" t="s">
        <v>8</v>
      </c>
      <c r="C3043" s="3" t="str">
        <f t="shared" si="334"/>
        <v>cogs</v>
      </c>
      <c r="D3043" s="49">
        <v>19.989999999999998</v>
      </c>
      <c r="E3043">
        <f t="shared" si="335"/>
        <v>2025</v>
      </c>
      <c r="F3043">
        <f t="shared" si="336"/>
        <v>26</v>
      </c>
      <c r="G3043">
        <f t="shared" si="337"/>
        <v>2</v>
      </c>
      <c r="H3043" s="4" t="str">
        <f t="shared" si="338"/>
        <v>product 2</v>
      </c>
      <c r="I3043" s="5">
        <v>7</v>
      </c>
      <c r="J3043" s="5">
        <v>139.92999999999998</v>
      </c>
    </row>
    <row r="3044" spans="1:10" ht="13.2" x14ac:dyDescent="0.25">
      <c r="A3044" s="3">
        <v>45714</v>
      </c>
      <c r="B3044" s="4" t="s">
        <v>9</v>
      </c>
      <c r="C3044" s="3" t="str">
        <f t="shared" si="334"/>
        <v>cogs</v>
      </c>
      <c r="D3044" s="49">
        <v>8.99</v>
      </c>
      <c r="E3044">
        <f t="shared" si="335"/>
        <v>2025</v>
      </c>
      <c r="F3044">
        <f t="shared" si="336"/>
        <v>26</v>
      </c>
      <c r="G3044">
        <f t="shared" si="337"/>
        <v>2</v>
      </c>
      <c r="H3044" s="4" t="str">
        <f t="shared" si="338"/>
        <v>product 3</v>
      </c>
      <c r="I3044" s="5">
        <v>116</v>
      </c>
      <c r="J3044" s="5">
        <v>1042.8399999999999</v>
      </c>
    </row>
    <row r="3045" spans="1:10" ht="13.2" x14ac:dyDescent="0.25">
      <c r="A3045" s="3">
        <v>45714</v>
      </c>
      <c r="B3045" s="4" t="s">
        <v>10</v>
      </c>
      <c r="C3045" s="3" t="str">
        <f t="shared" si="334"/>
        <v>marketing</v>
      </c>
      <c r="D3045" s="50" t="s">
        <v>6</v>
      </c>
      <c r="E3045">
        <f t="shared" si="335"/>
        <v>2025</v>
      </c>
      <c r="F3045">
        <f t="shared" si="336"/>
        <v>26</v>
      </c>
      <c r="G3045">
        <f t="shared" si="337"/>
        <v>2</v>
      </c>
      <c r="H3045" s="4" t="str">
        <f t="shared" si="338"/>
        <v>N/A</v>
      </c>
      <c r="I3045" s="4" t="s">
        <v>6</v>
      </c>
      <c r="J3045" s="5">
        <v>116.02</v>
      </c>
    </row>
    <row r="3046" spans="1:10" ht="13.2" x14ac:dyDescent="0.25">
      <c r="A3046" s="3">
        <v>45714</v>
      </c>
      <c r="B3046" s="4" t="s">
        <v>11</v>
      </c>
      <c r="C3046" s="3" t="str">
        <f t="shared" si="334"/>
        <v>net sales</v>
      </c>
      <c r="D3046" s="49">
        <v>9.99</v>
      </c>
      <c r="E3046">
        <f t="shared" si="335"/>
        <v>2025</v>
      </c>
      <c r="F3046">
        <f t="shared" si="336"/>
        <v>26</v>
      </c>
      <c r="G3046">
        <f t="shared" si="337"/>
        <v>2</v>
      </c>
      <c r="H3046" s="4" t="str">
        <f t="shared" si="338"/>
        <v>product 1</v>
      </c>
      <c r="I3046" s="5">
        <v>44</v>
      </c>
      <c r="J3046" s="5">
        <v>439.56</v>
      </c>
    </row>
    <row r="3047" spans="1:10" ht="13.2" x14ac:dyDescent="0.25">
      <c r="A3047" s="3">
        <v>45714</v>
      </c>
      <c r="B3047" s="4" t="s">
        <v>12</v>
      </c>
      <c r="C3047" s="3" t="str">
        <f t="shared" si="334"/>
        <v>net sales</v>
      </c>
      <c r="D3047" s="49">
        <v>24.99</v>
      </c>
      <c r="E3047">
        <f t="shared" si="335"/>
        <v>2025</v>
      </c>
      <c r="F3047">
        <f t="shared" si="336"/>
        <v>26</v>
      </c>
      <c r="G3047">
        <f t="shared" si="337"/>
        <v>2</v>
      </c>
      <c r="H3047" s="4" t="str">
        <f t="shared" si="338"/>
        <v>product 2</v>
      </c>
      <c r="I3047" s="5">
        <v>7</v>
      </c>
      <c r="J3047" s="5">
        <v>174.92999999999998</v>
      </c>
    </row>
    <row r="3048" spans="1:10" ht="13.2" x14ac:dyDescent="0.25">
      <c r="A3048" s="3">
        <v>45714</v>
      </c>
      <c r="B3048" s="4" t="s">
        <v>13</v>
      </c>
      <c r="C3048" s="3" t="str">
        <f t="shared" si="334"/>
        <v>net sales</v>
      </c>
      <c r="D3048" s="49">
        <v>12.49</v>
      </c>
      <c r="E3048">
        <f t="shared" si="335"/>
        <v>2025</v>
      </c>
      <c r="F3048">
        <f t="shared" si="336"/>
        <v>26</v>
      </c>
      <c r="G3048">
        <f t="shared" si="337"/>
        <v>2</v>
      </c>
      <c r="H3048" s="4" t="str">
        <f t="shared" si="338"/>
        <v>product 3</v>
      </c>
      <c r="I3048" s="5">
        <v>116</v>
      </c>
      <c r="J3048" s="5">
        <v>1448.84</v>
      </c>
    </row>
    <row r="3049" spans="1:10" ht="13.2" x14ac:dyDescent="0.25">
      <c r="A3049" s="3">
        <v>45715</v>
      </c>
      <c r="B3049" s="4" t="s">
        <v>7</v>
      </c>
      <c r="C3049" s="3" t="str">
        <f t="shared" si="334"/>
        <v>cogs</v>
      </c>
      <c r="D3049" s="49">
        <v>5.49</v>
      </c>
      <c r="E3049">
        <f t="shared" si="335"/>
        <v>2025</v>
      </c>
      <c r="F3049">
        <f t="shared" si="336"/>
        <v>27</v>
      </c>
      <c r="G3049">
        <f t="shared" si="337"/>
        <v>2</v>
      </c>
      <c r="H3049" s="4" t="str">
        <f t="shared" si="338"/>
        <v>product 1</v>
      </c>
      <c r="I3049" s="5">
        <v>47</v>
      </c>
      <c r="J3049" s="5">
        <v>258.03000000000003</v>
      </c>
    </row>
    <row r="3050" spans="1:10" ht="13.2" x14ac:dyDescent="0.25">
      <c r="A3050" s="3">
        <v>45715</v>
      </c>
      <c r="B3050" s="4" t="s">
        <v>8</v>
      </c>
      <c r="C3050" s="3" t="str">
        <f t="shared" si="334"/>
        <v>cogs</v>
      </c>
      <c r="D3050" s="49">
        <v>19.989999999999998</v>
      </c>
      <c r="E3050">
        <f t="shared" si="335"/>
        <v>2025</v>
      </c>
      <c r="F3050">
        <f t="shared" si="336"/>
        <v>27</v>
      </c>
      <c r="G3050">
        <f t="shared" si="337"/>
        <v>2</v>
      </c>
      <c r="H3050" s="4" t="str">
        <f t="shared" si="338"/>
        <v>product 2</v>
      </c>
      <c r="I3050" s="5">
        <v>3</v>
      </c>
      <c r="J3050" s="5">
        <v>59.97</v>
      </c>
    </row>
    <row r="3051" spans="1:10" ht="13.2" x14ac:dyDescent="0.25">
      <c r="A3051" s="3">
        <v>45715</v>
      </c>
      <c r="B3051" s="4" t="s">
        <v>9</v>
      </c>
      <c r="C3051" s="3" t="str">
        <f t="shared" si="334"/>
        <v>cogs</v>
      </c>
      <c r="D3051" s="49">
        <v>8.99</v>
      </c>
      <c r="E3051">
        <f t="shared" si="335"/>
        <v>2025</v>
      </c>
      <c r="F3051">
        <f t="shared" si="336"/>
        <v>27</v>
      </c>
      <c r="G3051">
        <f t="shared" si="337"/>
        <v>2</v>
      </c>
      <c r="H3051" s="4" t="str">
        <f t="shared" si="338"/>
        <v>product 3</v>
      </c>
      <c r="I3051" s="5">
        <v>0</v>
      </c>
      <c r="J3051" s="4">
        <v>0</v>
      </c>
    </row>
    <row r="3052" spans="1:10" ht="13.2" x14ac:dyDescent="0.25">
      <c r="A3052" s="3">
        <v>45715</v>
      </c>
      <c r="B3052" s="4" t="s">
        <v>10</v>
      </c>
      <c r="C3052" s="3" t="str">
        <f t="shared" si="334"/>
        <v>marketing</v>
      </c>
      <c r="D3052" s="50" t="s">
        <v>6</v>
      </c>
      <c r="E3052">
        <f t="shared" si="335"/>
        <v>2025</v>
      </c>
      <c r="F3052">
        <f t="shared" si="336"/>
        <v>27</v>
      </c>
      <c r="G3052">
        <f t="shared" si="337"/>
        <v>2</v>
      </c>
      <c r="H3052" s="4" t="str">
        <f t="shared" si="338"/>
        <v>N/A</v>
      </c>
      <c r="I3052" s="4" t="s">
        <v>6</v>
      </c>
      <c r="J3052" s="5">
        <v>108.91</v>
      </c>
    </row>
    <row r="3053" spans="1:10" ht="13.2" x14ac:dyDescent="0.25">
      <c r="A3053" s="3">
        <v>45715</v>
      </c>
      <c r="B3053" s="4" t="s">
        <v>11</v>
      </c>
      <c r="C3053" s="3" t="str">
        <f t="shared" si="334"/>
        <v>net sales</v>
      </c>
      <c r="D3053" s="49">
        <v>9.99</v>
      </c>
      <c r="E3053">
        <f t="shared" si="335"/>
        <v>2025</v>
      </c>
      <c r="F3053">
        <f t="shared" si="336"/>
        <v>27</v>
      </c>
      <c r="G3053">
        <f t="shared" si="337"/>
        <v>2</v>
      </c>
      <c r="H3053" s="4" t="str">
        <f t="shared" si="338"/>
        <v>product 1</v>
      </c>
      <c r="I3053" s="5">
        <v>47</v>
      </c>
      <c r="J3053" s="5">
        <v>469.53000000000003</v>
      </c>
    </row>
    <row r="3054" spans="1:10" ht="13.2" x14ac:dyDescent="0.25">
      <c r="A3054" s="3">
        <v>45715</v>
      </c>
      <c r="B3054" s="4" t="s">
        <v>12</v>
      </c>
      <c r="C3054" s="3" t="str">
        <f t="shared" si="334"/>
        <v>net sales</v>
      </c>
      <c r="D3054" s="49">
        <v>24.99</v>
      </c>
      <c r="E3054">
        <f t="shared" si="335"/>
        <v>2025</v>
      </c>
      <c r="F3054">
        <f t="shared" si="336"/>
        <v>27</v>
      </c>
      <c r="G3054">
        <f t="shared" si="337"/>
        <v>2</v>
      </c>
      <c r="H3054" s="4" t="str">
        <f t="shared" si="338"/>
        <v>product 2</v>
      </c>
      <c r="I3054" s="5">
        <v>3</v>
      </c>
      <c r="J3054" s="5">
        <v>74.97</v>
      </c>
    </row>
    <row r="3055" spans="1:10" ht="13.2" x14ac:dyDescent="0.25">
      <c r="A3055" s="3">
        <v>45715</v>
      </c>
      <c r="B3055" s="4" t="s">
        <v>13</v>
      </c>
      <c r="C3055" s="3" t="str">
        <f t="shared" si="334"/>
        <v>net sales</v>
      </c>
      <c r="D3055" s="49">
        <v>12.49</v>
      </c>
      <c r="E3055">
        <f t="shared" si="335"/>
        <v>2025</v>
      </c>
      <c r="F3055">
        <f t="shared" si="336"/>
        <v>27</v>
      </c>
      <c r="G3055">
        <f t="shared" si="337"/>
        <v>2</v>
      </c>
      <c r="H3055" s="4" t="str">
        <f t="shared" si="338"/>
        <v>product 3</v>
      </c>
      <c r="I3055" s="5">
        <v>0</v>
      </c>
      <c r="J3055" s="4">
        <v>0</v>
      </c>
    </row>
    <row r="3056" spans="1:10" ht="13.2" x14ac:dyDescent="0.25">
      <c r="A3056" s="3">
        <v>45716</v>
      </c>
      <c r="B3056" s="4" t="s">
        <v>7</v>
      </c>
      <c r="C3056" s="3" t="str">
        <f t="shared" si="334"/>
        <v>cogs</v>
      </c>
      <c r="D3056" s="49">
        <v>5.49</v>
      </c>
      <c r="E3056">
        <f t="shared" si="335"/>
        <v>2025</v>
      </c>
      <c r="F3056">
        <f t="shared" si="336"/>
        <v>28</v>
      </c>
      <c r="G3056">
        <f t="shared" si="337"/>
        <v>2</v>
      </c>
      <c r="H3056" s="4" t="str">
        <f t="shared" si="338"/>
        <v>product 1</v>
      </c>
      <c r="I3056" s="5">
        <v>28</v>
      </c>
      <c r="J3056" s="5">
        <v>153.72</v>
      </c>
    </row>
    <row r="3057" spans="1:10" ht="13.2" x14ac:dyDescent="0.25">
      <c r="A3057" s="3">
        <v>45716</v>
      </c>
      <c r="B3057" s="4" t="s">
        <v>8</v>
      </c>
      <c r="C3057" s="3" t="str">
        <f t="shared" si="334"/>
        <v>cogs</v>
      </c>
      <c r="D3057" s="49">
        <v>19.989999999999998</v>
      </c>
      <c r="E3057">
        <f t="shared" si="335"/>
        <v>2025</v>
      </c>
      <c r="F3057">
        <f t="shared" si="336"/>
        <v>28</v>
      </c>
      <c r="G3057">
        <f t="shared" si="337"/>
        <v>2</v>
      </c>
      <c r="H3057" s="4" t="str">
        <f t="shared" si="338"/>
        <v>product 2</v>
      </c>
      <c r="I3057" s="5">
        <v>0</v>
      </c>
      <c r="J3057" s="4">
        <v>0</v>
      </c>
    </row>
    <row r="3058" spans="1:10" ht="13.2" x14ac:dyDescent="0.25">
      <c r="A3058" s="3">
        <v>45716</v>
      </c>
      <c r="B3058" s="4" t="s">
        <v>9</v>
      </c>
      <c r="C3058" s="3" t="str">
        <f t="shared" si="334"/>
        <v>cogs</v>
      </c>
      <c r="D3058" s="49">
        <v>8.99</v>
      </c>
      <c r="E3058">
        <f t="shared" si="335"/>
        <v>2025</v>
      </c>
      <c r="F3058">
        <f t="shared" si="336"/>
        <v>28</v>
      </c>
      <c r="G3058">
        <f t="shared" si="337"/>
        <v>2</v>
      </c>
      <c r="H3058" s="4" t="str">
        <f t="shared" si="338"/>
        <v>product 3</v>
      </c>
      <c r="I3058" s="5">
        <v>53</v>
      </c>
      <c r="J3058" s="5">
        <v>476.47</v>
      </c>
    </row>
    <row r="3059" spans="1:10" ht="13.2" x14ac:dyDescent="0.25">
      <c r="A3059" s="3">
        <v>45716</v>
      </c>
      <c r="B3059" s="4" t="s">
        <v>10</v>
      </c>
      <c r="C3059" s="3" t="str">
        <f t="shared" si="334"/>
        <v>marketing</v>
      </c>
      <c r="D3059" s="50" t="s">
        <v>6</v>
      </c>
      <c r="E3059">
        <f t="shared" si="335"/>
        <v>2025</v>
      </c>
      <c r="F3059">
        <f t="shared" si="336"/>
        <v>28</v>
      </c>
      <c r="G3059">
        <f t="shared" si="337"/>
        <v>2</v>
      </c>
      <c r="H3059" s="4" t="str">
        <f t="shared" si="338"/>
        <v>N/A</v>
      </c>
      <c r="I3059" s="4" t="s">
        <v>6</v>
      </c>
      <c r="J3059" s="5">
        <v>106.04</v>
      </c>
    </row>
    <row r="3060" spans="1:10" ht="13.2" x14ac:dyDescent="0.25">
      <c r="A3060" s="3">
        <v>45716</v>
      </c>
      <c r="B3060" s="4" t="s">
        <v>11</v>
      </c>
      <c r="C3060" s="3" t="str">
        <f t="shared" si="334"/>
        <v>net sales</v>
      </c>
      <c r="D3060" s="49">
        <v>9.99</v>
      </c>
      <c r="E3060">
        <f t="shared" si="335"/>
        <v>2025</v>
      </c>
      <c r="F3060">
        <f t="shared" si="336"/>
        <v>28</v>
      </c>
      <c r="G3060">
        <f t="shared" si="337"/>
        <v>2</v>
      </c>
      <c r="H3060" s="4" t="str">
        <f t="shared" si="338"/>
        <v>product 1</v>
      </c>
      <c r="I3060" s="5">
        <v>28</v>
      </c>
      <c r="J3060" s="5">
        <v>279.72000000000003</v>
      </c>
    </row>
    <row r="3061" spans="1:10" ht="13.2" x14ac:dyDescent="0.25">
      <c r="A3061" s="3">
        <v>45716</v>
      </c>
      <c r="B3061" s="4" t="s">
        <v>12</v>
      </c>
      <c r="C3061" s="3" t="str">
        <f t="shared" si="334"/>
        <v>net sales</v>
      </c>
      <c r="D3061" s="49">
        <v>24.99</v>
      </c>
      <c r="E3061">
        <f t="shared" si="335"/>
        <v>2025</v>
      </c>
      <c r="F3061">
        <f t="shared" si="336"/>
        <v>28</v>
      </c>
      <c r="G3061">
        <f t="shared" si="337"/>
        <v>2</v>
      </c>
      <c r="H3061" s="4" t="str">
        <f t="shared" si="338"/>
        <v>product 2</v>
      </c>
      <c r="I3061" s="5">
        <v>0</v>
      </c>
      <c r="J3061" s="4">
        <v>0</v>
      </c>
    </row>
    <row r="3062" spans="1:10" ht="13.2" x14ac:dyDescent="0.25">
      <c r="A3062" s="3">
        <v>45716</v>
      </c>
      <c r="B3062" s="4" t="s">
        <v>13</v>
      </c>
      <c r="C3062" s="3" t="str">
        <f t="shared" si="334"/>
        <v>net sales</v>
      </c>
      <c r="D3062" s="49">
        <v>12.49</v>
      </c>
      <c r="E3062">
        <f t="shared" si="335"/>
        <v>2025</v>
      </c>
      <c r="F3062">
        <f t="shared" si="336"/>
        <v>28</v>
      </c>
      <c r="G3062">
        <f t="shared" si="337"/>
        <v>2</v>
      </c>
      <c r="H3062" s="4" t="str">
        <f t="shared" si="338"/>
        <v>product 3</v>
      </c>
      <c r="I3062" s="5">
        <v>53</v>
      </c>
      <c r="J3062" s="5">
        <v>661.97</v>
      </c>
    </row>
    <row r="3063" spans="1:10" ht="13.2" x14ac:dyDescent="0.25">
      <c r="A3063" s="3">
        <v>45716</v>
      </c>
      <c r="B3063" s="4" t="s">
        <v>15</v>
      </c>
      <c r="C3063" s="3" t="str">
        <f t="shared" si="334"/>
        <v>payroll</v>
      </c>
      <c r="D3063" s="50" t="s">
        <v>6</v>
      </c>
      <c r="E3063">
        <f t="shared" si="335"/>
        <v>2025</v>
      </c>
      <c r="F3063">
        <f t="shared" si="336"/>
        <v>28</v>
      </c>
      <c r="G3063">
        <f t="shared" si="337"/>
        <v>2</v>
      </c>
      <c r="H3063" s="4" t="str">
        <f t="shared" si="338"/>
        <v>N/A</v>
      </c>
      <c r="I3063" s="4" t="s">
        <v>6</v>
      </c>
      <c r="J3063" s="5">
        <v>1200</v>
      </c>
    </row>
    <row r="3064" spans="1:10" ht="13.2" x14ac:dyDescent="0.25">
      <c r="A3064" s="3">
        <v>45717</v>
      </c>
      <c r="B3064" s="4" t="s">
        <v>5</v>
      </c>
      <c r="C3064" s="3" t="str">
        <f t="shared" si="334"/>
        <v>amortization</v>
      </c>
      <c r="D3064" s="50" t="s">
        <v>6</v>
      </c>
      <c r="E3064">
        <f t="shared" si="335"/>
        <v>2025</v>
      </c>
      <c r="F3064">
        <f t="shared" si="336"/>
        <v>1</v>
      </c>
      <c r="G3064">
        <f t="shared" si="337"/>
        <v>3</v>
      </c>
      <c r="H3064" s="4" t="str">
        <f t="shared" si="338"/>
        <v>N/A</v>
      </c>
      <c r="I3064" s="4" t="s">
        <v>6</v>
      </c>
      <c r="J3064" s="5">
        <v>50</v>
      </c>
    </row>
    <row r="3065" spans="1:10" ht="13.2" x14ac:dyDescent="0.25">
      <c r="A3065" s="3">
        <v>45717</v>
      </c>
      <c r="B3065" s="4" t="s">
        <v>7</v>
      </c>
      <c r="C3065" s="3" t="str">
        <f t="shared" si="334"/>
        <v>cogs</v>
      </c>
      <c r="D3065" s="49">
        <v>5.49</v>
      </c>
      <c r="E3065">
        <f t="shared" si="335"/>
        <v>2025</v>
      </c>
      <c r="F3065">
        <f t="shared" si="336"/>
        <v>1</v>
      </c>
      <c r="G3065">
        <f t="shared" si="337"/>
        <v>3</v>
      </c>
      <c r="H3065" s="4" t="str">
        <f t="shared" si="338"/>
        <v>product 1</v>
      </c>
      <c r="I3065" s="5">
        <v>72</v>
      </c>
      <c r="J3065" s="5">
        <v>395.28000000000003</v>
      </c>
    </row>
    <row r="3066" spans="1:10" ht="13.2" x14ac:dyDescent="0.25">
      <c r="A3066" s="3">
        <v>45717</v>
      </c>
      <c r="B3066" s="4" t="s">
        <v>8</v>
      </c>
      <c r="C3066" s="3" t="str">
        <f t="shared" si="334"/>
        <v>cogs</v>
      </c>
      <c r="D3066" s="49">
        <v>19.989999999999998</v>
      </c>
      <c r="E3066">
        <f t="shared" si="335"/>
        <v>2025</v>
      </c>
      <c r="F3066">
        <f t="shared" si="336"/>
        <v>1</v>
      </c>
      <c r="G3066">
        <f t="shared" si="337"/>
        <v>3</v>
      </c>
      <c r="H3066" s="4" t="str">
        <f t="shared" si="338"/>
        <v>product 2</v>
      </c>
      <c r="I3066" s="5">
        <v>1</v>
      </c>
      <c r="J3066" s="5">
        <v>19.989999999999998</v>
      </c>
    </row>
    <row r="3067" spans="1:10" ht="13.2" x14ac:dyDescent="0.25">
      <c r="A3067" s="3">
        <v>45717</v>
      </c>
      <c r="B3067" s="4" t="s">
        <v>9</v>
      </c>
      <c r="C3067" s="3" t="str">
        <f t="shared" si="334"/>
        <v>cogs</v>
      </c>
      <c r="D3067" s="49">
        <v>8.99</v>
      </c>
      <c r="E3067">
        <f t="shared" si="335"/>
        <v>2025</v>
      </c>
      <c r="F3067">
        <f t="shared" si="336"/>
        <v>1</v>
      </c>
      <c r="G3067">
        <f t="shared" si="337"/>
        <v>3</v>
      </c>
      <c r="H3067" s="4" t="str">
        <f t="shared" si="338"/>
        <v>product 3</v>
      </c>
      <c r="I3067" s="5">
        <v>87</v>
      </c>
      <c r="J3067" s="5">
        <v>782.13</v>
      </c>
    </row>
    <row r="3068" spans="1:10" ht="13.2" x14ac:dyDescent="0.25">
      <c r="A3068" s="3">
        <v>45717</v>
      </c>
      <c r="B3068" s="4" t="s">
        <v>10</v>
      </c>
      <c r="C3068" s="3" t="str">
        <f t="shared" si="334"/>
        <v>marketing</v>
      </c>
      <c r="D3068" s="50" t="s">
        <v>6</v>
      </c>
      <c r="E3068">
        <f t="shared" si="335"/>
        <v>2025</v>
      </c>
      <c r="F3068">
        <f t="shared" si="336"/>
        <v>1</v>
      </c>
      <c r="G3068">
        <f t="shared" si="337"/>
        <v>3</v>
      </c>
      <c r="H3068" s="4" t="str">
        <f t="shared" si="338"/>
        <v>N/A</v>
      </c>
      <c r="I3068" s="4" t="s">
        <v>6</v>
      </c>
      <c r="J3068" s="5">
        <v>112.05</v>
      </c>
    </row>
    <row r="3069" spans="1:10" ht="13.2" x14ac:dyDescent="0.25">
      <c r="A3069" s="3">
        <v>45717</v>
      </c>
      <c r="B3069" s="4" t="s">
        <v>11</v>
      </c>
      <c r="C3069" s="3" t="str">
        <f t="shared" si="334"/>
        <v>net sales</v>
      </c>
      <c r="D3069" s="49">
        <v>9.99</v>
      </c>
      <c r="E3069">
        <f t="shared" si="335"/>
        <v>2025</v>
      </c>
      <c r="F3069">
        <f t="shared" si="336"/>
        <v>1</v>
      </c>
      <c r="G3069">
        <f t="shared" si="337"/>
        <v>3</v>
      </c>
      <c r="H3069" s="4" t="str">
        <f t="shared" si="338"/>
        <v>product 1</v>
      </c>
      <c r="I3069" s="5">
        <v>72</v>
      </c>
      <c r="J3069" s="5">
        <v>719.28</v>
      </c>
    </row>
    <row r="3070" spans="1:10" ht="13.2" x14ac:dyDescent="0.25">
      <c r="A3070" s="3">
        <v>45717</v>
      </c>
      <c r="B3070" s="4" t="s">
        <v>12</v>
      </c>
      <c r="C3070" s="3" t="str">
        <f t="shared" si="334"/>
        <v>net sales</v>
      </c>
      <c r="D3070" s="49">
        <v>24.99</v>
      </c>
      <c r="E3070">
        <f t="shared" si="335"/>
        <v>2025</v>
      </c>
      <c r="F3070">
        <f t="shared" si="336"/>
        <v>1</v>
      </c>
      <c r="G3070">
        <f t="shared" si="337"/>
        <v>3</v>
      </c>
      <c r="H3070" s="4" t="str">
        <f t="shared" si="338"/>
        <v>product 2</v>
      </c>
      <c r="I3070" s="5">
        <v>1</v>
      </c>
      <c r="J3070" s="5">
        <v>24.99</v>
      </c>
    </row>
    <row r="3071" spans="1:10" ht="13.2" x14ac:dyDescent="0.25">
      <c r="A3071" s="3">
        <v>45717</v>
      </c>
      <c r="B3071" s="4" t="s">
        <v>13</v>
      </c>
      <c r="C3071" s="3" t="str">
        <f t="shared" si="334"/>
        <v>net sales</v>
      </c>
      <c r="D3071" s="49">
        <v>12.49</v>
      </c>
      <c r="E3071">
        <f t="shared" si="335"/>
        <v>2025</v>
      </c>
      <c r="F3071">
        <f t="shared" si="336"/>
        <v>1</v>
      </c>
      <c r="G3071">
        <f t="shared" si="337"/>
        <v>3</v>
      </c>
      <c r="H3071" s="4" t="str">
        <f t="shared" si="338"/>
        <v>product 3</v>
      </c>
      <c r="I3071" s="5">
        <v>87</v>
      </c>
      <c r="J3071" s="5">
        <v>1086.6300000000001</v>
      </c>
    </row>
    <row r="3072" spans="1:10" ht="13.2" x14ac:dyDescent="0.25">
      <c r="A3072" s="3">
        <v>45717</v>
      </c>
      <c r="B3072" s="4" t="s">
        <v>14</v>
      </c>
      <c r="C3072" s="3" t="str">
        <f t="shared" si="334"/>
        <v>overhead</v>
      </c>
      <c r="D3072" s="50" t="s">
        <v>6</v>
      </c>
      <c r="E3072">
        <f t="shared" si="335"/>
        <v>2025</v>
      </c>
      <c r="F3072">
        <f t="shared" si="336"/>
        <v>1</v>
      </c>
      <c r="G3072">
        <f t="shared" si="337"/>
        <v>3</v>
      </c>
      <c r="H3072" s="4" t="str">
        <f t="shared" si="338"/>
        <v>N/A</v>
      </c>
      <c r="I3072" s="4" t="s">
        <v>6</v>
      </c>
      <c r="J3072" s="5">
        <v>2000</v>
      </c>
    </row>
    <row r="3073" spans="1:10" ht="13.2" x14ac:dyDescent="0.25">
      <c r="A3073" s="3">
        <v>45718</v>
      </c>
      <c r="B3073" s="4" t="s">
        <v>7</v>
      </c>
      <c r="C3073" s="3" t="str">
        <f t="shared" si="334"/>
        <v>cogs</v>
      </c>
      <c r="D3073" s="49">
        <v>5.49</v>
      </c>
      <c r="E3073">
        <f t="shared" si="335"/>
        <v>2025</v>
      </c>
      <c r="F3073">
        <f t="shared" si="336"/>
        <v>2</v>
      </c>
      <c r="G3073">
        <f t="shared" si="337"/>
        <v>3</v>
      </c>
      <c r="H3073" s="4" t="str">
        <f t="shared" si="338"/>
        <v>product 1</v>
      </c>
      <c r="I3073" s="5">
        <v>88</v>
      </c>
      <c r="J3073" s="5">
        <v>483.12</v>
      </c>
    </row>
    <row r="3074" spans="1:10" ht="13.2" x14ac:dyDescent="0.25">
      <c r="A3074" s="3">
        <v>45718</v>
      </c>
      <c r="B3074" s="4" t="s">
        <v>8</v>
      </c>
      <c r="C3074" s="3" t="str">
        <f t="shared" ref="C3074:C3137" si="339">IFERROR(LEFT(B3074, FIND(":", B3074) -1),B3074)</f>
        <v>cogs</v>
      </c>
      <c r="D3074" s="49">
        <v>19.989999999999998</v>
      </c>
      <c r="E3074">
        <f t="shared" ref="E3074:E3137" si="340">YEAR(A3074)</f>
        <v>2025</v>
      </c>
      <c r="F3074">
        <f t="shared" ref="F3074:F3137" si="341">DAY(A3074)</f>
        <v>2</v>
      </c>
      <c r="G3074">
        <f t="shared" ref="G3074:G3137" si="342">MONTH(A3074)</f>
        <v>3</v>
      </c>
      <c r="H3074" s="4" t="str">
        <f t="shared" si="338"/>
        <v>product 2</v>
      </c>
      <c r="I3074" s="5">
        <v>4</v>
      </c>
      <c r="J3074" s="5">
        <v>79.959999999999994</v>
      </c>
    </row>
    <row r="3075" spans="1:10" ht="13.2" x14ac:dyDescent="0.25">
      <c r="A3075" s="3">
        <v>45718</v>
      </c>
      <c r="B3075" s="4" t="s">
        <v>9</v>
      </c>
      <c r="C3075" s="3" t="str">
        <f t="shared" si="339"/>
        <v>cogs</v>
      </c>
      <c r="D3075" s="49">
        <v>8.99</v>
      </c>
      <c r="E3075">
        <f t="shared" si="340"/>
        <v>2025</v>
      </c>
      <c r="F3075">
        <f t="shared" si="341"/>
        <v>2</v>
      </c>
      <c r="G3075">
        <f t="shared" si="342"/>
        <v>3</v>
      </c>
      <c r="H3075" s="4" t="str">
        <f t="shared" ref="H3075:H3138" si="343">IFERROR(RIGHT(B3075, LEN(B3075) - FIND(":", B3075)),"N/A")</f>
        <v>product 3</v>
      </c>
      <c r="I3075" s="5">
        <v>148</v>
      </c>
      <c r="J3075" s="5">
        <v>1330.52</v>
      </c>
    </row>
    <row r="3076" spans="1:10" ht="13.2" x14ac:dyDescent="0.25">
      <c r="A3076" s="3">
        <v>45718</v>
      </c>
      <c r="B3076" s="4" t="s">
        <v>10</v>
      </c>
      <c r="C3076" s="3" t="str">
        <f t="shared" si="339"/>
        <v>marketing</v>
      </c>
      <c r="D3076" s="50" t="s">
        <v>6</v>
      </c>
      <c r="E3076">
        <f t="shared" si="340"/>
        <v>2025</v>
      </c>
      <c r="F3076">
        <f t="shared" si="341"/>
        <v>2</v>
      </c>
      <c r="G3076">
        <f t="shared" si="342"/>
        <v>3</v>
      </c>
      <c r="H3076" s="4" t="str">
        <f t="shared" si="343"/>
        <v>N/A</v>
      </c>
      <c r="I3076" s="4" t="s">
        <v>6</v>
      </c>
      <c r="J3076" s="5">
        <v>112.08</v>
      </c>
    </row>
    <row r="3077" spans="1:10" ht="13.2" x14ac:dyDescent="0.25">
      <c r="A3077" s="3">
        <v>45718</v>
      </c>
      <c r="B3077" s="4" t="s">
        <v>11</v>
      </c>
      <c r="C3077" s="3" t="str">
        <f t="shared" si="339"/>
        <v>net sales</v>
      </c>
      <c r="D3077" s="49">
        <v>9.99</v>
      </c>
      <c r="E3077">
        <f t="shared" si="340"/>
        <v>2025</v>
      </c>
      <c r="F3077">
        <f t="shared" si="341"/>
        <v>2</v>
      </c>
      <c r="G3077">
        <f t="shared" si="342"/>
        <v>3</v>
      </c>
      <c r="H3077" s="4" t="str">
        <f t="shared" si="343"/>
        <v>product 1</v>
      </c>
      <c r="I3077" s="5">
        <v>88</v>
      </c>
      <c r="J3077" s="5">
        <v>879.12</v>
      </c>
    </row>
    <row r="3078" spans="1:10" ht="13.2" x14ac:dyDescent="0.25">
      <c r="A3078" s="3">
        <v>45718</v>
      </c>
      <c r="B3078" s="4" t="s">
        <v>12</v>
      </c>
      <c r="C3078" s="3" t="str">
        <f t="shared" si="339"/>
        <v>net sales</v>
      </c>
      <c r="D3078" s="49">
        <v>24.99</v>
      </c>
      <c r="E3078">
        <f t="shared" si="340"/>
        <v>2025</v>
      </c>
      <c r="F3078">
        <f t="shared" si="341"/>
        <v>2</v>
      </c>
      <c r="G3078">
        <f t="shared" si="342"/>
        <v>3</v>
      </c>
      <c r="H3078" s="4" t="str">
        <f t="shared" si="343"/>
        <v>product 2</v>
      </c>
      <c r="I3078" s="5">
        <v>4</v>
      </c>
      <c r="J3078" s="5">
        <v>99.96</v>
      </c>
    </row>
    <row r="3079" spans="1:10" ht="13.2" x14ac:dyDescent="0.25">
      <c r="A3079" s="3">
        <v>45718</v>
      </c>
      <c r="B3079" s="4" t="s">
        <v>13</v>
      </c>
      <c r="C3079" s="3" t="str">
        <f t="shared" si="339"/>
        <v>net sales</v>
      </c>
      <c r="D3079" s="49">
        <v>12.49</v>
      </c>
      <c r="E3079">
        <f t="shared" si="340"/>
        <v>2025</v>
      </c>
      <c r="F3079">
        <f t="shared" si="341"/>
        <v>2</v>
      </c>
      <c r="G3079">
        <f t="shared" si="342"/>
        <v>3</v>
      </c>
      <c r="H3079" s="4" t="str">
        <f t="shared" si="343"/>
        <v>product 3</v>
      </c>
      <c r="I3079" s="5">
        <v>148</v>
      </c>
      <c r="J3079" s="5">
        <v>1848.52</v>
      </c>
    </row>
    <row r="3080" spans="1:10" ht="13.2" x14ac:dyDescent="0.25">
      <c r="A3080" s="3">
        <v>45719</v>
      </c>
      <c r="B3080" s="4" t="s">
        <v>7</v>
      </c>
      <c r="C3080" s="3" t="str">
        <f t="shared" si="339"/>
        <v>cogs</v>
      </c>
      <c r="D3080" s="49">
        <v>5.49</v>
      </c>
      <c r="E3080">
        <f t="shared" si="340"/>
        <v>2025</v>
      </c>
      <c r="F3080">
        <f t="shared" si="341"/>
        <v>3</v>
      </c>
      <c r="G3080">
        <f t="shared" si="342"/>
        <v>3</v>
      </c>
      <c r="H3080" s="4" t="str">
        <f t="shared" si="343"/>
        <v>product 1</v>
      </c>
      <c r="I3080" s="5">
        <v>41</v>
      </c>
      <c r="J3080" s="5">
        <v>225.09</v>
      </c>
    </row>
    <row r="3081" spans="1:10" ht="13.2" x14ac:dyDescent="0.25">
      <c r="A3081" s="3">
        <v>45719</v>
      </c>
      <c r="B3081" s="4" t="s">
        <v>8</v>
      </c>
      <c r="C3081" s="3" t="str">
        <f t="shared" si="339"/>
        <v>cogs</v>
      </c>
      <c r="D3081" s="49">
        <v>19.989999999999998</v>
      </c>
      <c r="E3081">
        <f t="shared" si="340"/>
        <v>2025</v>
      </c>
      <c r="F3081">
        <f t="shared" si="341"/>
        <v>3</v>
      </c>
      <c r="G3081">
        <f t="shared" si="342"/>
        <v>3</v>
      </c>
      <c r="H3081" s="4" t="str">
        <f t="shared" si="343"/>
        <v>product 2</v>
      </c>
      <c r="I3081" s="5">
        <v>1</v>
      </c>
      <c r="J3081" s="5">
        <v>19.989999999999998</v>
      </c>
    </row>
    <row r="3082" spans="1:10" ht="13.2" x14ac:dyDescent="0.25">
      <c r="A3082" s="3">
        <v>45719</v>
      </c>
      <c r="B3082" s="4" t="s">
        <v>9</v>
      </c>
      <c r="C3082" s="3" t="str">
        <f t="shared" si="339"/>
        <v>cogs</v>
      </c>
      <c r="D3082" s="49">
        <v>8.99</v>
      </c>
      <c r="E3082">
        <f t="shared" si="340"/>
        <v>2025</v>
      </c>
      <c r="F3082">
        <f t="shared" si="341"/>
        <v>3</v>
      </c>
      <c r="G3082">
        <f t="shared" si="342"/>
        <v>3</v>
      </c>
      <c r="H3082" s="4" t="str">
        <f t="shared" si="343"/>
        <v>product 3</v>
      </c>
      <c r="I3082" s="5">
        <v>65</v>
      </c>
      <c r="J3082" s="5">
        <v>584.35</v>
      </c>
    </row>
    <row r="3083" spans="1:10" ht="13.2" x14ac:dyDescent="0.25">
      <c r="A3083" s="3">
        <v>45719</v>
      </c>
      <c r="B3083" s="4" t="s">
        <v>10</v>
      </c>
      <c r="C3083" s="3" t="str">
        <f t="shared" si="339"/>
        <v>marketing</v>
      </c>
      <c r="D3083" s="50" t="s">
        <v>6</v>
      </c>
      <c r="E3083">
        <f t="shared" si="340"/>
        <v>2025</v>
      </c>
      <c r="F3083">
        <f t="shared" si="341"/>
        <v>3</v>
      </c>
      <c r="G3083">
        <f t="shared" si="342"/>
        <v>3</v>
      </c>
      <c r="H3083" s="4" t="str">
        <f t="shared" si="343"/>
        <v>N/A</v>
      </c>
      <c r="I3083" s="4" t="s">
        <v>6</v>
      </c>
      <c r="J3083" s="5">
        <v>113.94</v>
      </c>
    </row>
    <row r="3084" spans="1:10" ht="13.2" x14ac:dyDescent="0.25">
      <c r="A3084" s="3">
        <v>45719</v>
      </c>
      <c r="B3084" s="4" t="s">
        <v>11</v>
      </c>
      <c r="C3084" s="3" t="str">
        <f t="shared" si="339"/>
        <v>net sales</v>
      </c>
      <c r="D3084" s="49">
        <v>9.99</v>
      </c>
      <c r="E3084">
        <f t="shared" si="340"/>
        <v>2025</v>
      </c>
      <c r="F3084">
        <f t="shared" si="341"/>
        <v>3</v>
      </c>
      <c r="G3084">
        <f t="shared" si="342"/>
        <v>3</v>
      </c>
      <c r="H3084" s="4" t="str">
        <f t="shared" si="343"/>
        <v>product 1</v>
      </c>
      <c r="I3084" s="5">
        <v>41</v>
      </c>
      <c r="J3084" s="5">
        <v>409.59000000000003</v>
      </c>
    </row>
    <row r="3085" spans="1:10" ht="13.2" x14ac:dyDescent="0.25">
      <c r="A3085" s="3">
        <v>45719</v>
      </c>
      <c r="B3085" s="4" t="s">
        <v>12</v>
      </c>
      <c r="C3085" s="3" t="str">
        <f t="shared" si="339"/>
        <v>net sales</v>
      </c>
      <c r="D3085" s="49">
        <v>24.99</v>
      </c>
      <c r="E3085">
        <f t="shared" si="340"/>
        <v>2025</v>
      </c>
      <c r="F3085">
        <f t="shared" si="341"/>
        <v>3</v>
      </c>
      <c r="G3085">
        <f t="shared" si="342"/>
        <v>3</v>
      </c>
      <c r="H3085" s="4" t="str">
        <f t="shared" si="343"/>
        <v>product 2</v>
      </c>
      <c r="I3085" s="5">
        <v>1</v>
      </c>
      <c r="J3085" s="5">
        <v>24.99</v>
      </c>
    </row>
    <row r="3086" spans="1:10" ht="13.2" x14ac:dyDescent="0.25">
      <c r="A3086" s="3">
        <v>45719</v>
      </c>
      <c r="B3086" s="4" t="s">
        <v>13</v>
      </c>
      <c r="C3086" s="3" t="str">
        <f t="shared" si="339"/>
        <v>net sales</v>
      </c>
      <c r="D3086" s="49">
        <v>12.49</v>
      </c>
      <c r="E3086">
        <f t="shared" si="340"/>
        <v>2025</v>
      </c>
      <c r="F3086">
        <f t="shared" si="341"/>
        <v>3</v>
      </c>
      <c r="G3086">
        <f t="shared" si="342"/>
        <v>3</v>
      </c>
      <c r="H3086" s="4" t="str">
        <f t="shared" si="343"/>
        <v>product 3</v>
      </c>
      <c r="I3086" s="5">
        <v>65</v>
      </c>
      <c r="J3086" s="5">
        <v>811.85</v>
      </c>
    </row>
    <row r="3087" spans="1:10" ht="13.2" x14ac:dyDescent="0.25">
      <c r="A3087" s="3">
        <v>45720</v>
      </c>
      <c r="B3087" s="4" t="s">
        <v>7</v>
      </c>
      <c r="C3087" s="3" t="str">
        <f t="shared" si="339"/>
        <v>cogs</v>
      </c>
      <c r="D3087" s="49">
        <v>5.49</v>
      </c>
      <c r="E3087">
        <f t="shared" si="340"/>
        <v>2025</v>
      </c>
      <c r="F3087">
        <f t="shared" si="341"/>
        <v>4</v>
      </c>
      <c r="G3087">
        <f t="shared" si="342"/>
        <v>3</v>
      </c>
      <c r="H3087" s="4" t="str">
        <f t="shared" si="343"/>
        <v>product 1</v>
      </c>
      <c r="I3087" s="5">
        <v>3</v>
      </c>
      <c r="J3087" s="5">
        <v>16.47</v>
      </c>
    </row>
    <row r="3088" spans="1:10" ht="13.2" x14ac:dyDescent="0.25">
      <c r="A3088" s="3">
        <v>45720</v>
      </c>
      <c r="B3088" s="4" t="s">
        <v>8</v>
      </c>
      <c r="C3088" s="3" t="str">
        <f t="shared" si="339"/>
        <v>cogs</v>
      </c>
      <c r="D3088" s="49">
        <v>19.989999999999998</v>
      </c>
      <c r="E3088">
        <f t="shared" si="340"/>
        <v>2025</v>
      </c>
      <c r="F3088">
        <f t="shared" si="341"/>
        <v>4</v>
      </c>
      <c r="G3088">
        <f t="shared" si="342"/>
        <v>3</v>
      </c>
      <c r="H3088" s="4" t="str">
        <f t="shared" si="343"/>
        <v>product 2</v>
      </c>
      <c r="I3088" s="5">
        <v>3</v>
      </c>
      <c r="J3088" s="5">
        <v>59.97</v>
      </c>
    </row>
    <row r="3089" spans="1:10" ht="13.2" x14ac:dyDescent="0.25">
      <c r="A3089" s="3">
        <v>45720</v>
      </c>
      <c r="B3089" s="4" t="s">
        <v>9</v>
      </c>
      <c r="C3089" s="3" t="str">
        <f t="shared" si="339"/>
        <v>cogs</v>
      </c>
      <c r="D3089" s="49">
        <v>8.99</v>
      </c>
      <c r="E3089">
        <f t="shared" si="340"/>
        <v>2025</v>
      </c>
      <c r="F3089">
        <f t="shared" si="341"/>
        <v>4</v>
      </c>
      <c r="G3089">
        <f t="shared" si="342"/>
        <v>3</v>
      </c>
      <c r="H3089" s="4" t="str">
        <f t="shared" si="343"/>
        <v>product 3</v>
      </c>
      <c r="I3089" s="5">
        <v>0</v>
      </c>
      <c r="J3089" s="4">
        <v>0</v>
      </c>
    </row>
    <row r="3090" spans="1:10" ht="13.2" x14ac:dyDescent="0.25">
      <c r="A3090" s="3">
        <v>45720</v>
      </c>
      <c r="B3090" s="4" t="s">
        <v>10</v>
      </c>
      <c r="C3090" s="3" t="str">
        <f t="shared" si="339"/>
        <v>marketing</v>
      </c>
      <c r="D3090" s="50" t="s">
        <v>6</v>
      </c>
      <c r="E3090">
        <f t="shared" si="340"/>
        <v>2025</v>
      </c>
      <c r="F3090">
        <f t="shared" si="341"/>
        <v>4</v>
      </c>
      <c r="G3090">
        <f t="shared" si="342"/>
        <v>3</v>
      </c>
      <c r="H3090" s="4" t="str">
        <f t="shared" si="343"/>
        <v>N/A</v>
      </c>
      <c r="I3090" s="4" t="s">
        <v>6</v>
      </c>
      <c r="J3090" s="5">
        <v>114.07000000000001</v>
      </c>
    </row>
    <row r="3091" spans="1:10" ht="13.2" x14ac:dyDescent="0.25">
      <c r="A3091" s="3">
        <v>45720</v>
      </c>
      <c r="B3091" s="4" t="s">
        <v>11</v>
      </c>
      <c r="C3091" s="3" t="str">
        <f t="shared" si="339"/>
        <v>net sales</v>
      </c>
      <c r="D3091" s="49">
        <v>9.99</v>
      </c>
      <c r="E3091">
        <f t="shared" si="340"/>
        <v>2025</v>
      </c>
      <c r="F3091">
        <f t="shared" si="341"/>
        <v>4</v>
      </c>
      <c r="G3091">
        <f t="shared" si="342"/>
        <v>3</v>
      </c>
      <c r="H3091" s="4" t="str">
        <f t="shared" si="343"/>
        <v>product 1</v>
      </c>
      <c r="I3091" s="5">
        <v>3</v>
      </c>
      <c r="J3091" s="5">
        <v>29.97</v>
      </c>
    </row>
    <row r="3092" spans="1:10" ht="13.2" x14ac:dyDescent="0.25">
      <c r="A3092" s="3">
        <v>45720</v>
      </c>
      <c r="B3092" s="4" t="s">
        <v>12</v>
      </c>
      <c r="C3092" s="3" t="str">
        <f t="shared" si="339"/>
        <v>net sales</v>
      </c>
      <c r="D3092" s="49">
        <v>24.99</v>
      </c>
      <c r="E3092">
        <f t="shared" si="340"/>
        <v>2025</v>
      </c>
      <c r="F3092">
        <f t="shared" si="341"/>
        <v>4</v>
      </c>
      <c r="G3092">
        <f t="shared" si="342"/>
        <v>3</v>
      </c>
      <c r="H3092" s="4" t="str">
        <f t="shared" si="343"/>
        <v>product 2</v>
      </c>
      <c r="I3092" s="5">
        <v>3</v>
      </c>
      <c r="J3092" s="5">
        <v>74.97</v>
      </c>
    </row>
    <row r="3093" spans="1:10" ht="13.2" x14ac:dyDescent="0.25">
      <c r="A3093" s="3">
        <v>45720</v>
      </c>
      <c r="B3093" s="4" t="s">
        <v>13</v>
      </c>
      <c r="C3093" s="3" t="str">
        <f t="shared" si="339"/>
        <v>net sales</v>
      </c>
      <c r="D3093" s="49">
        <v>12.49</v>
      </c>
      <c r="E3093">
        <f t="shared" si="340"/>
        <v>2025</v>
      </c>
      <c r="F3093">
        <f t="shared" si="341"/>
        <v>4</v>
      </c>
      <c r="G3093">
        <f t="shared" si="342"/>
        <v>3</v>
      </c>
      <c r="H3093" s="4" t="str">
        <f t="shared" si="343"/>
        <v>product 3</v>
      </c>
      <c r="I3093" s="5">
        <v>0</v>
      </c>
      <c r="J3093" s="4">
        <v>0</v>
      </c>
    </row>
    <row r="3094" spans="1:10" ht="13.2" x14ac:dyDescent="0.25">
      <c r="A3094" s="3">
        <v>45721</v>
      </c>
      <c r="B3094" s="4" t="s">
        <v>7</v>
      </c>
      <c r="C3094" s="3" t="str">
        <f t="shared" si="339"/>
        <v>cogs</v>
      </c>
      <c r="D3094" s="49">
        <v>5.49</v>
      </c>
      <c r="E3094">
        <f t="shared" si="340"/>
        <v>2025</v>
      </c>
      <c r="F3094">
        <f t="shared" si="341"/>
        <v>5</v>
      </c>
      <c r="G3094">
        <f t="shared" si="342"/>
        <v>3</v>
      </c>
      <c r="H3094" s="4" t="str">
        <f t="shared" si="343"/>
        <v>product 1</v>
      </c>
      <c r="I3094" s="5">
        <v>46</v>
      </c>
      <c r="J3094" s="5">
        <v>252.54000000000002</v>
      </c>
    </row>
    <row r="3095" spans="1:10" ht="13.2" x14ac:dyDescent="0.25">
      <c r="A3095" s="3">
        <v>45721</v>
      </c>
      <c r="B3095" s="4" t="s">
        <v>8</v>
      </c>
      <c r="C3095" s="3" t="str">
        <f t="shared" si="339"/>
        <v>cogs</v>
      </c>
      <c r="D3095" s="49">
        <v>19.989999999999998</v>
      </c>
      <c r="E3095">
        <f t="shared" si="340"/>
        <v>2025</v>
      </c>
      <c r="F3095">
        <f t="shared" si="341"/>
        <v>5</v>
      </c>
      <c r="G3095">
        <f t="shared" si="342"/>
        <v>3</v>
      </c>
      <c r="H3095" s="4" t="str">
        <f t="shared" si="343"/>
        <v>product 2</v>
      </c>
      <c r="I3095" s="5">
        <v>1</v>
      </c>
      <c r="J3095" s="5">
        <v>19.989999999999998</v>
      </c>
    </row>
    <row r="3096" spans="1:10" ht="13.2" x14ac:dyDescent="0.25">
      <c r="A3096" s="3">
        <v>45721</v>
      </c>
      <c r="B3096" s="4" t="s">
        <v>9</v>
      </c>
      <c r="C3096" s="3" t="str">
        <f t="shared" si="339"/>
        <v>cogs</v>
      </c>
      <c r="D3096" s="49">
        <v>8.99</v>
      </c>
      <c r="E3096">
        <f t="shared" si="340"/>
        <v>2025</v>
      </c>
      <c r="F3096">
        <f t="shared" si="341"/>
        <v>5</v>
      </c>
      <c r="G3096">
        <f t="shared" si="342"/>
        <v>3</v>
      </c>
      <c r="H3096" s="4" t="str">
        <f t="shared" si="343"/>
        <v>product 3</v>
      </c>
      <c r="I3096" s="5">
        <v>226</v>
      </c>
      <c r="J3096" s="5">
        <v>2031.74</v>
      </c>
    </row>
    <row r="3097" spans="1:10" ht="13.2" x14ac:dyDescent="0.25">
      <c r="A3097" s="3">
        <v>45721</v>
      </c>
      <c r="B3097" s="4" t="s">
        <v>10</v>
      </c>
      <c r="C3097" s="3" t="str">
        <f t="shared" si="339"/>
        <v>marketing</v>
      </c>
      <c r="D3097" s="50" t="s">
        <v>6</v>
      </c>
      <c r="E3097">
        <f t="shared" si="340"/>
        <v>2025</v>
      </c>
      <c r="F3097">
        <f t="shared" si="341"/>
        <v>5</v>
      </c>
      <c r="G3097">
        <f t="shared" si="342"/>
        <v>3</v>
      </c>
      <c r="H3097" s="4" t="str">
        <f t="shared" si="343"/>
        <v>N/A</v>
      </c>
      <c r="I3097" s="4" t="s">
        <v>6</v>
      </c>
      <c r="J3097" s="5">
        <v>101.95</v>
      </c>
    </row>
    <row r="3098" spans="1:10" ht="13.2" x14ac:dyDescent="0.25">
      <c r="A3098" s="3">
        <v>45721</v>
      </c>
      <c r="B3098" s="4" t="s">
        <v>11</v>
      </c>
      <c r="C3098" s="3" t="str">
        <f t="shared" si="339"/>
        <v>net sales</v>
      </c>
      <c r="D3098" s="49">
        <v>9.99</v>
      </c>
      <c r="E3098">
        <f t="shared" si="340"/>
        <v>2025</v>
      </c>
      <c r="F3098">
        <f t="shared" si="341"/>
        <v>5</v>
      </c>
      <c r="G3098">
        <f t="shared" si="342"/>
        <v>3</v>
      </c>
      <c r="H3098" s="4" t="str">
        <f t="shared" si="343"/>
        <v>product 1</v>
      </c>
      <c r="I3098" s="5">
        <v>46</v>
      </c>
      <c r="J3098" s="5">
        <v>459.54</v>
      </c>
    </row>
    <row r="3099" spans="1:10" ht="13.2" x14ac:dyDescent="0.25">
      <c r="A3099" s="3">
        <v>45721</v>
      </c>
      <c r="B3099" s="4" t="s">
        <v>12</v>
      </c>
      <c r="C3099" s="3" t="str">
        <f t="shared" si="339"/>
        <v>net sales</v>
      </c>
      <c r="D3099" s="49">
        <v>24.99</v>
      </c>
      <c r="E3099">
        <f t="shared" si="340"/>
        <v>2025</v>
      </c>
      <c r="F3099">
        <f t="shared" si="341"/>
        <v>5</v>
      </c>
      <c r="G3099">
        <f t="shared" si="342"/>
        <v>3</v>
      </c>
      <c r="H3099" s="4" t="str">
        <f t="shared" si="343"/>
        <v>product 2</v>
      </c>
      <c r="I3099" s="5">
        <v>1</v>
      </c>
      <c r="J3099" s="5">
        <v>24.99</v>
      </c>
    </row>
    <row r="3100" spans="1:10" ht="13.2" x14ac:dyDescent="0.25">
      <c r="A3100" s="3">
        <v>45721</v>
      </c>
      <c r="B3100" s="4" t="s">
        <v>13</v>
      </c>
      <c r="C3100" s="3" t="str">
        <f t="shared" si="339"/>
        <v>net sales</v>
      </c>
      <c r="D3100" s="49">
        <v>12.49</v>
      </c>
      <c r="E3100">
        <f t="shared" si="340"/>
        <v>2025</v>
      </c>
      <c r="F3100">
        <f t="shared" si="341"/>
        <v>5</v>
      </c>
      <c r="G3100">
        <f t="shared" si="342"/>
        <v>3</v>
      </c>
      <c r="H3100" s="4" t="str">
        <f t="shared" si="343"/>
        <v>product 3</v>
      </c>
      <c r="I3100" s="5">
        <v>226</v>
      </c>
      <c r="J3100" s="5">
        <v>2822.7400000000002</v>
      </c>
    </row>
    <row r="3101" spans="1:10" ht="13.2" x14ac:dyDescent="0.25">
      <c r="A3101" s="3">
        <v>45722</v>
      </c>
      <c r="B3101" s="4" t="s">
        <v>7</v>
      </c>
      <c r="C3101" s="3" t="str">
        <f t="shared" si="339"/>
        <v>cogs</v>
      </c>
      <c r="D3101" s="49">
        <v>5.49</v>
      </c>
      <c r="E3101">
        <f t="shared" si="340"/>
        <v>2025</v>
      </c>
      <c r="F3101">
        <f t="shared" si="341"/>
        <v>6</v>
      </c>
      <c r="G3101">
        <f t="shared" si="342"/>
        <v>3</v>
      </c>
      <c r="H3101" s="4" t="str">
        <f t="shared" si="343"/>
        <v>product 1</v>
      </c>
      <c r="I3101" s="5">
        <v>90</v>
      </c>
      <c r="J3101" s="5">
        <v>494.1</v>
      </c>
    </row>
    <row r="3102" spans="1:10" ht="13.2" x14ac:dyDescent="0.25">
      <c r="A3102" s="3">
        <v>45722</v>
      </c>
      <c r="B3102" s="4" t="s">
        <v>8</v>
      </c>
      <c r="C3102" s="3" t="str">
        <f t="shared" si="339"/>
        <v>cogs</v>
      </c>
      <c r="D3102" s="49">
        <v>19.989999999999998</v>
      </c>
      <c r="E3102">
        <f t="shared" si="340"/>
        <v>2025</v>
      </c>
      <c r="F3102">
        <f t="shared" si="341"/>
        <v>6</v>
      </c>
      <c r="G3102">
        <f t="shared" si="342"/>
        <v>3</v>
      </c>
      <c r="H3102" s="4" t="str">
        <f t="shared" si="343"/>
        <v>product 2</v>
      </c>
      <c r="I3102" s="5">
        <v>1</v>
      </c>
      <c r="J3102" s="5">
        <v>19.989999999999998</v>
      </c>
    </row>
    <row r="3103" spans="1:10" ht="13.2" x14ac:dyDescent="0.25">
      <c r="A3103" s="3">
        <v>45722</v>
      </c>
      <c r="B3103" s="4" t="s">
        <v>9</v>
      </c>
      <c r="C3103" s="3" t="str">
        <f t="shared" si="339"/>
        <v>cogs</v>
      </c>
      <c r="D3103" s="49">
        <v>8.99</v>
      </c>
      <c r="E3103">
        <f t="shared" si="340"/>
        <v>2025</v>
      </c>
      <c r="F3103">
        <f t="shared" si="341"/>
        <v>6</v>
      </c>
      <c r="G3103">
        <f t="shared" si="342"/>
        <v>3</v>
      </c>
      <c r="H3103" s="4" t="str">
        <f t="shared" si="343"/>
        <v>product 3</v>
      </c>
      <c r="I3103" s="5">
        <v>2</v>
      </c>
      <c r="J3103" s="5">
        <v>17.98</v>
      </c>
    </row>
    <row r="3104" spans="1:10" ht="13.2" x14ac:dyDescent="0.25">
      <c r="A3104" s="3">
        <v>45722</v>
      </c>
      <c r="B3104" s="4" t="s">
        <v>10</v>
      </c>
      <c r="C3104" s="3" t="str">
        <f t="shared" si="339"/>
        <v>marketing</v>
      </c>
      <c r="D3104" s="50" t="s">
        <v>6</v>
      </c>
      <c r="E3104">
        <f t="shared" si="340"/>
        <v>2025</v>
      </c>
      <c r="F3104">
        <f t="shared" si="341"/>
        <v>6</v>
      </c>
      <c r="G3104">
        <f t="shared" si="342"/>
        <v>3</v>
      </c>
      <c r="H3104" s="4" t="str">
        <f t="shared" si="343"/>
        <v>N/A</v>
      </c>
      <c r="I3104" s="4" t="s">
        <v>6</v>
      </c>
      <c r="J3104" s="5">
        <v>109.93</v>
      </c>
    </row>
    <row r="3105" spans="1:10" ht="13.2" x14ac:dyDescent="0.25">
      <c r="A3105" s="3">
        <v>45722</v>
      </c>
      <c r="B3105" s="4" t="s">
        <v>11</v>
      </c>
      <c r="C3105" s="3" t="str">
        <f t="shared" si="339"/>
        <v>net sales</v>
      </c>
      <c r="D3105" s="49">
        <v>9.99</v>
      </c>
      <c r="E3105">
        <f t="shared" si="340"/>
        <v>2025</v>
      </c>
      <c r="F3105">
        <f t="shared" si="341"/>
        <v>6</v>
      </c>
      <c r="G3105">
        <f t="shared" si="342"/>
        <v>3</v>
      </c>
      <c r="H3105" s="4" t="str">
        <f t="shared" si="343"/>
        <v>product 1</v>
      </c>
      <c r="I3105" s="5">
        <v>90</v>
      </c>
      <c r="J3105" s="5">
        <v>899.1</v>
      </c>
    </row>
    <row r="3106" spans="1:10" ht="13.2" x14ac:dyDescent="0.25">
      <c r="A3106" s="3">
        <v>45722</v>
      </c>
      <c r="B3106" s="4" t="s">
        <v>12</v>
      </c>
      <c r="C3106" s="3" t="str">
        <f t="shared" si="339"/>
        <v>net sales</v>
      </c>
      <c r="D3106" s="49">
        <v>24.99</v>
      </c>
      <c r="E3106">
        <f t="shared" si="340"/>
        <v>2025</v>
      </c>
      <c r="F3106">
        <f t="shared" si="341"/>
        <v>6</v>
      </c>
      <c r="G3106">
        <f t="shared" si="342"/>
        <v>3</v>
      </c>
      <c r="H3106" s="4" t="str">
        <f t="shared" si="343"/>
        <v>product 2</v>
      </c>
      <c r="I3106" s="5">
        <v>1</v>
      </c>
      <c r="J3106" s="5">
        <v>24.99</v>
      </c>
    </row>
    <row r="3107" spans="1:10" ht="13.2" x14ac:dyDescent="0.25">
      <c r="A3107" s="3">
        <v>45722</v>
      </c>
      <c r="B3107" s="4" t="s">
        <v>13</v>
      </c>
      <c r="C3107" s="3" t="str">
        <f t="shared" si="339"/>
        <v>net sales</v>
      </c>
      <c r="D3107" s="49">
        <v>12.49</v>
      </c>
      <c r="E3107">
        <f t="shared" si="340"/>
        <v>2025</v>
      </c>
      <c r="F3107">
        <f t="shared" si="341"/>
        <v>6</v>
      </c>
      <c r="G3107">
        <f t="shared" si="342"/>
        <v>3</v>
      </c>
      <c r="H3107" s="4" t="str">
        <f t="shared" si="343"/>
        <v>product 3</v>
      </c>
      <c r="I3107" s="5">
        <v>2</v>
      </c>
      <c r="J3107" s="5">
        <v>24.98</v>
      </c>
    </row>
    <row r="3108" spans="1:10" ht="13.2" x14ac:dyDescent="0.25">
      <c r="A3108" s="3">
        <v>45723</v>
      </c>
      <c r="B3108" s="4" t="s">
        <v>7</v>
      </c>
      <c r="C3108" s="3" t="str">
        <f t="shared" si="339"/>
        <v>cogs</v>
      </c>
      <c r="D3108" s="49">
        <v>5.49</v>
      </c>
      <c r="E3108">
        <f t="shared" si="340"/>
        <v>2025</v>
      </c>
      <c r="F3108">
        <f t="shared" si="341"/>
        <v>7</v>
      </c>
      <c r="G3108">
        <f t="shared" si="342"/>
        <v>3</v>
      </c>
      <c r="H3108" s="4" t="str">
        <f t="shared" si="343"/>
        <v>product 1</v>
      </c>
      <c r="I3108" s="5">
        <v>49</v>
      </c>
      <c r="J3108" s="5">
        <v>269.01</v>
      </c>
    </row>
    <row r="3109" spans="1:10" ht="13.2" x14ac:dyDescent="0.25">
      <c r="A3109" s="3">
        <v>45723</v>
      </c>
      <c r="B3109" s="4" t="s">
        <v>8</v>
      </c>
      <c r="C3109" s="3" t="str">
        <f t="shared" si="339"/>
        <v>cogs</v>
      </c>
      <c r="D3109" s="49">
        <v>19.989999999999998</v>
      </c>
      <c r="E3109">
        <f t="shared" si="340"/>
        <v>2025</v>
      </c>
      <c r="F3109">
        <f t="shared" si="341"/>
        <v>7</v>
      </c>
      <c r="G3109">
        <f t="shared" si="342"/>
        <v>3</v>
      </c>
      <c r="H3109" s="4" t="str">
        <f t="shared" si="343"/>
        <v>product 2</v>
      </c>
      <c r="I3109" s="5">
        <v>5</v>
      </c>
      <c r="J3109" s="5">
        <v>99.949999999999989</v>
      </c>
    </row>
    <row r="3110" spans="1:10" ht="13.2" x14ac:dyDescent="0.25">
      <c r="A3110" s="3">
        <v>45723</v>
      </c>
      <c r="B3110" s="4" t="s">
        <v>9</v>
      </c>
      <c r="C3110" s="3" t="str">
        <f t="shared" si="339"/>
        <v>cogs</v>
      </c>
      <c r="D3110" s="49">
        <v>8.99</v>
      </c>
      <c r="E3110">
        <f t="shared" si="340"/>
        <v>2025</v>
      </c>
      <c r="F3110">
        <f t="shared" si="341"/>
        <v>7</v>
      </c>
      <c r="G3110">
        <f t="shared" si="342"/>
        <v>3</v>
      </c>
      <c r="H3110" s="4" t="str">
        <f t="shared" si="343"/>
        <v>product 3</v>
      </c>
      <c r="I3110" s="5">
        <v>44</v>
      </c>
      <c r="J3110" s="5">
        <v>395.56</v>
      </c>
    </row>
    <row r="3111" spans="1:10" ht="13.2" x14ac:dyDescent="0.25">
      <c r="A3111" s="3">
        <v>45723</v>
      </c>
      <c r="B3111" s="4" t="s">
        <v>10</v>
      </c>
      <c r="C3111" s="3" t="str">
        <f t="shared" si="339"/>
        <v>marketing</v>
      </c>
      <c r="D3111" s="50" t="s">
        <v>6</v>
      </c>
      <c r="E3111">
        <f t="shared" si="340"/>
        <v>2025</v>
      </c>
      <c r="F3111">
        <f t="shared" si="341"/>
        <v>7</v>
      </c>
      <c r="G3111">
        <f t="shared" si="342"/>
        <v>3</v>
      </c>
      <c r="H3111" s="4" t="str">
        <f t="shared" si="343"/>
        <v>N/A</v>
      </c>
      <c r="I3111" s="4" t="s">
        <v>6</v>
      </c>
      <c r="J3111" s="5">
        <v>102.91</v>
      </c>
    </row>
    <row r="3112" spans="1:10" ht="13.2" x14ac:dyDescent="0.25">
      <c r="A3112" s="3">
        <v>45723</v>
      </c>
      <c r="B3112" s="4" t="s">
        <v>11</v>
      </c>
      <c r="C3112" s="3" t="str">
        <f t="shared" si="339"/>
        <v>net sales</v>
      </c>
      <c r="D3112" s="49">
        <v>9.99</v>
      </c>
      <c r="E3112">
        <f t="shared" si="340"/>
        <v>2025</v>
      </c>
      <c r="F3112">
        <f t="shared" si="341"/>
        <v>7</v>
      </c>
      <c r="G3112">
        <f t="shared" si="342"/>
        <v>3</v>
      </c>
      <c r="H3112" s="4" t="str">
        <f t="shared" si="343"/>
        <v>product 1</v>
      </c>
      <c r="I3112" s="5">
        <v>49</v>
      </c>
      <c r="J3112" s="5">
        <v>489.51</v>
      </c>
    </row>
    <row r="3113" spans="1:10" ht="13.2" x14ac:dyDescent="0.25">
      <c r="A3113" s="3">
        <v>45723</v>
      </c>
      <c r="B3113" s="4" t="s">
        <v>12</v>
      </c>
      <c r="C3113" s="3" t="str">
        <f t="shared" si="339"/>
        <v>net sales</v>
      </c>
      <c r="D3113" s="49">
        <v>24.99</v>
      </c>
      <c r="E3113">
        <f t="shared" si="340"/>
        <v>2025</v>
      </c>
      <c r="F3113">
        <f t="shared" si="341"/>
        <v>7</v>
      </c>
      <c r="G3113">
        <f t="shared" si="342"/>
        <v>3</v>
      </c>
      <c r="H3113" s="4" t="str">
        <f t="shared" si="343"/>
        <v>product 2</v>
      </c>
      <c r="I3113" s="5">
        <v>5</v>
      </c>
      <c r="J3113" s="5">
        <v>124.94999999999999</v>
      </c>
    </row>
    <row r="3114" spans="1:10" ht="13.2" x14ac:dyDescent="0.25">
      <c r="A3114" s="3">
        <v>45723</v>
      </c>
      <c r="B3114" s="4" t="s">
        <v>13</v>
      </c>
      <c r="C3114" s="3" t="str">
        <f t="shared" si="339"/>
        <v>net sales</v>
      </c>
      <c r="D3114" s="49">
        <v>12.49</v>
      </c>
      <c r="E3114">
        <f t="shared" si="340"/>
        <v>2025</v>
      </c>
      <c r="F3114">
        <f t="shared" si="341"/>
        <v>7</v>
      </c>
      <c r="G3114">
        <f t="shared" si="342"/>
        <v>3</v>
      </c>
      <c r="H3114" s="4" t="str">
        <f t="shared" si="343"/>
        <v>product 3</v>
      </c>
      <c r="I3114" s="5">
        <v>44</v>
      </c>
      <c r="J3114" s="5">
        <v>549.56000000000006</v>
      </c>
    </row>
    <row r="3115" spans="1:10" ht="13.2" x14ac:dyDescent="0.25">
      <c r="A3115" s="3">
        <v>45724</v>
      </c>
      <c r="B3115" s="4" t="s">
        <v>7</v>
      </c>
      <c r="C3115" s="3" t="str">
        <f t="shared" si="339"/>
        <v>cogs</v>
      </c>
      <c r="D3115" s="49">
        <v>5.49</v>
      </c>
      <c r="E3115">
        <f t="shared" si="340"/>
        <v>2025</v>
      </c>
      <c r="F3115">
        <f t="shared" si="341"/>
        <v>8</v>
      </c>
      <c r="G3115">
        <f t="shared" si="342"/>
        <v>3</v>
      </c>
      <c r="H3115" s="4" t="str">
        <f t="shared" si="343"/>
        <v>product 1</v>
      </c>
      <c r="I3115" s="5">
        <v>26</v>
      </c>
      <c r="J3115" s="5">
        <v>142.74</v>
      </c>
    </row>
    <row r="3116" spans="1:10" ht="13.2" x14ac:dyDescent="0.25">
      <c r="A3116" s="3">
        <v>45724</v>
      </c>
      <c r="B3116" s="4" t="s">
        <v>8</v>
      </c>
      <c r="C3116" s="3" t="str">
        <f t="shared" si="339"/>
        <v>cogs</v>
      </c>
      <c r="D3116" s="49">
        <v>19.989999999999998</v>
      </c>
      <c r="E3116">
        <f t="shared" si="340"/>
        <v>2025</v>
      </c>
      <c r="F3116">
        <f t="shared" si="341"/>
        <v>8</v>
      </c>
      <c r="G3116">
        <f t="shared" si="342"/>
        <v>3</v>
      </c>
      <c r="H3116" s="4" t="str">
        <f t="shared" si="343"/>
        <v>product 2</v>
      </c>
      <c r="I3116" s="5">
        <v>2</v>
      </c>
      <c r="J3116" s="5">
        <v>39.979999999999997</v>
      </c>
    </row>
    <row r="3117" spans="1:10" ht="13.2" x14ac:dyDescent="0.25">
      <c r="A3117" s="3">
        <v>45724</v>
      </c>
      <c r="B3117" s="4" t="s">
        <v>9</v>
      </c>
      <c r="C3117" s="3" t="str">
        <f t="shared" si="339"/>
        <v>cogs</v>
      </c>
      <c r="D3117" s="49">
        <v>8.99</v>
      </c>
      <c r="E3117">
        <f t="shared" si="340"/>
        <v>2025</v>
      </c>
      <c r="F3117">
        <f t="shared" si="341"/>
        <v>8</v>
      </c>
      <c r="G3117">
        <f t="shared" si="342"/>
        <v>3</v>
      </c>
      <c r="H3117" s="4" t="str">
        <f t="shared" si="343"/>
        <v>product 3</v>
      </c>
      <c r="I3117" s="5">
        <v>107</v>
      </c>
      <c r="J3117" s="5">
        <v>961.93000000000006</v>
      </c>
    </row>
    <row r="3118" spans="1:10" ht="13.2" x14ac:dyDescent="0.25">
      <c r="A3118" s="3">
        <v>45724</v>
      </c>
      <c r="B3118" s="4" t="s">
        <v>10</v>
      </c>
      <c r="C3118" s="3" t="str">
        <f t="shared" si="339"/>
        <v>marketing</v>
      </c>
      <c r="D3118" s="50" t="s">
        <v>6</v>
      </c>
      <c r="E3118">
        <f t="shared" si="340"/>
        <v>2025</v>
      </c>
      <c r="F3118">
        <f t="shared" si="341"/>
        <v>8</v>
      </c>
      <c r="G3118">
        <f t="shared" si="342"/>
        <v>3</v>
      </c>
      <c r="H3118" s="4" t="str">
        <f t="shared" si="343"/>
        <v>N/A</v>
      </c>
      <c r="I3118" s="4" t="s">
        <v>6</v>
      </c>
      <c r="J3118" s="5">
        <v>103.08</v>
      </c>
    </row>
    <row r="3119" spans="1:10" ht="13.2" x14ac:dyDescent="0.25">
      <c r="A3119" s="3">
        <v>45724</v>
      </c>
      <c r="B3119" s="4" t="s">
        <v>11</v>
      </c>
      <c r="C3119" s="3" t="str">
        <f t="shared" si="339"/>
        <v>net sales</v>
      </c>
      <c r="D3119" s="49">
        <v>9.99</v>
      </c>
      <c r="E3119">
        <f t="shared" si="340"/>
        <v>2025</v>
      </c>
      <c r="F3119">
        <f t="shared" si="341"/>
        <v>8</v>
      </c>
      <c r="G3119">
        <f t="shared" si="342"/>
        <v>3</v>
      </c>
      <c r="H3119" s="4" t="str">
        <f t="shared" si="343"/>
        <v>product 1</v>
      </c>
      <c r="I3119" s="5">
        <v>26</v>
      </c>
      <c r="J3119" s="5">
        <v>259.74</v>
      </c>
    </row>
    <row r="3120" spans="1:10" ht="13.2" x14ac:dyDescent="0.25">
      <c r="A3120" s="3">
        <v>45724</v>
      </c>
      <c r="B3120" s="4" t="s">
        <v>12</v>
      </c>
      <c r="C3120" s="3" t="str">
        <f t="shared" si="339"/>
        <v>net sales</v>
      </c>
      <c r="D3120" s="49">
        <v>24.99</v>
      </c>
      <c r="E3120">
        <f t="shared" si="340"/>
        <v>2025</v>
      </c>
      <c r="F3120">
        <f t="shared" si="341"/>
        <v>8</v>
      </c>
      <c r="G3120">
        <f t="shared" si="342"/>
        <v>3</v>
      </c>
      <c r="H3120" s="4" t="str">
        <f t="shared" si="343"/>
        <v>product 2</v>
      </c>
      <c r="I3120" s="5">
        <v>2</v>
      </c>
      <c r="J3120" s="5">
        <v>49.98</v>
      </c>
    </row>
    <row r="3121" spans="1:10" ht="13.2" x14ac:dyDescent="0.25">
      <c r="A3121" s="3">
        <v>45724</v>
      </c>
      <c r="B3121" s="4" t="s">
        <v>13</v>
      </c>
      <c r="C3121" s="3" t="str">
        <f t="shared" si="339"/>
        <v>net sales</v>
      </c>
      <c r="D3121" s="49">
        <v>12.49</v>
      </c>
      <c r="E3121">
        <f t="shared" si="340"/>
        <v>2025</v>
      </c>
      <c r="F3121">
        <f t="shared" si="341"/>
        <v>8</v>
      </c>
      <c r="G3121">
        <f t="shared" si="342"/>
        <v>3</v>
      </c>
      <c r="H3121" s="4" t="str">
        <f t="shared" si="343"/>
        <v>product 3</v>
      </c>
      <c r="I3121" s="5">
        <v>107</v>
      </c>
      <c r="J3121" s="5">
        <v>1336.43</v>
      </c>
    </row>
    <row r="3122" spans="1:10" ht="13.2" x14ac:dyDescent="0.25">
      <c r="A3122" s="3">
        <v>45725</v>
      </c>
      <c r="B3122" s="4" t="s">
        <v>7</v>
      </c>
      <c r="C3122" s="3" t="str">
        <f t="shared" si="339"/>
        <v>cogs</v>
      </c>
      <c r="D3122" s="49">
        <v>5.49</v>
      </c>
      <c r="E3122">
        <f t="shared" si="340"/>
        <v>2025</v>
      </c>
      <c r="F3122">
        <f t="shared" si="341"/>
        <v>9</v>
      </c>
      <c r="G3122">
        <f t="shared" si="342"/>
        <v>3</v>
      </c>
      <c r="H3122" s="4" t="str">
        <f t="shared" si="343"/>
        <v>product 1</v>
      </c>
      <c r="I3122" s="5">
        <v>73</v>
      </c>
      <c r="J3122" s="5">
        <v>400.77000000000004</v>
      </c>
    </row>
    <row r="3123" spans="1:10" ht="13.2" x14ac:dyDescent="0.25">
      <c r="A3123" s="3">
        <v>45725</v>
      </c>
      <c r="B3123" s="4" t="s">
        <v>8</v>
      </c>
      <c r="C3123" s="3" t="str">
        <f t="shared" si="339"/>
        <v>cogs</v>
      </c>
      <c r="D3123" s="49">
        <v>19.989999999999998</v>
      </c>
      <c r="E3123">
        <f t="shared" si="340"/>
        <v>2025</v>
      </c>
      <c r="F3123">
        <f t="shared" si="341"/>
        <v>9</v>
      </c>
      <c r="G3123">
        <f t="shared" si="342"/>
        <v>3</v>
      </c>
      <c r="H3123" s="4" t="str">
        <f t="shared" si="343"/>
        <v>product 2</v>
      </c>
      <c r="I3123" s="5">
        <v>0</v>
      </c>
      <c r="J3123" s="4">
        <v>0</v>
      </c>
    </row>
    <row r="3124" spans="1:10" ht="13.2" x14ac:dyDescent="0.25">
      <c r="A3124" s="3">
        <v>45725</v>
      </c>
      <c r="B3124" s="4" t="s">
        <v>9</v>
      </c>
      <c r="C3124" s="3" t="str">
        <f t="shared" si="339"/>
        <v>cogs</v>
      </c>
      <c r="D3124" s="49">
        <v>8.99</v>
      </c>
      <c r="E3124">
        <f t="shared" si="340"/>
        <v>2025</v>
      </c>
      <c r="F3124">
        <f t="shared" si="341"/>
        <v>9</v>
      </c>
      <c r="G3124">
        <f t="shared" si="342"/>
        <v>3</v>
      </c>
      <c r="H3124" s="4" t="str">
        <f t="shared" si="343"/>
        <v>product 3</v>
      </c>
      <c r="I3124" s="5">
        <v>74</v>
      </c>
      <c r="J3124" s="5">
        <v>665.26</v>
      </c>
    </row>
    <row r="3125" spans="1:10" ht="13.2" x14ac:dyDescent="0.25">
      <c r="A3125" s="3">
        <v>45725</v>
      </c>
      <c r="B3125" s="4" t="s">
        <v>10</v>
      </c>
      <c r="C3125" s="3" t="str">
        <f t="shared" si="339"/>
        <v>marketing</v>
      </c>
      <c r="D3125" s="50" t="s">
        <v>6</v>
      </c>
      <c r="E3125">
        <f t="shared" si="340"/>
        <v>2025</v>
      </c>
      <c r="F3125">
        <f t="shared" si="341"/>
        <v>9</v>
      </c>
      <c r="G3125">
        <f t="shared" si="342"/>
        <v>3</v>
      </c>
      <c r="H3125" s="4" t="str">
        <f t="shared" si="343"/>
        <v>N/A</v>
      </c>
      <c r="I3125" s="4" t="s">
        <v>6</v>
      </c>
      <c r="J3125" s="5">
        <v>112.08</v>
      </c>
    </row>
    <row r="3126" spans="1:10" ht="13.2" x14ac:dyDescent="0.25">
      <c r="A3126" s="3">
        <v>45725</v>
      </c>
      <c r="B3126" s="4" t="s">
        <v>11</v>
      </c>
      <c r="C3126" s="3" t="str">
        <f t="shared" si="339"/>
        <v>net sales</v>
      </c>
      <c r="D3126" s="49">
        <v>9.99</v>
      </c>
      <c r="E3126">
        <f t="shared" si="340"/>
        <v>2025</v>
      </c>
      <c r="F3126">
        <f t="shared" si="341"/>
        <v>9</v>
      </c>
      <c r="G3126">
        <f t="shared" si="342"/>
        <v>3</v>
      </c>
      <c r="H3126" s="4" t="str">
        <f t="shared" si="343"/>
        <v>product 1</v>
      </c>
      <c r="I3126" s="5">
        <v>73</v>
      </c>
      <c r="J3126" s="5">
        <v>729.27</v>
      </c>
    </row>
    <row r="3127" spans="1:10" ht="13.2" x14ac:dyDescent="0.25">
      <c r="A3127" s="3">
        <v>45725</v>
      </c>
      <c r="B3127" s="4" t="s">
        <v>12</v>
      </c>
      <c r="C3127" s="3" t="str">
        <f t="shared" si="339"/>
        <v>net sales</v>
      </c>
      <c r="D3127" s="49">
        <v>24.99</v>
      </c>
      <c r="E3127">
        <f t="shared" si="340"/>
        <v>2025</v>
      </c>
      <c r="F3127">
        <f t="shared" si="341"/>
        <v>9</v>
      </c>
      <c r="G3127">
        <f t="shared" si="342"/>
        <v>3</v>
      </c>
      <c r="H3127" s="4" t="str">
        <f t="shared" si="343"/>
        <v>product 2</v>
      </c>
      <c r="I3127" s="5">
        <v>0</v>
      </c>
      <c r="J3127" s="4">
        <v>0</v>
      </c>
    </row>
    <row r="3128" spans="1:10" ht="13.2" x14ac:dyDescent="0.25">
      <c r="A3128" s="3">
        <v>45725</v>
      </c>
      <c r="B3128" s="4" t="s">
        <v>13</v>
      </c>
      <c r="C3128" s="3" t="str">
        <f t="shared" si="339"/>
        <v>net sales</v>
      </c>
      <c r="D3128" s="49">
        <v>12.49</v>
      </c>
      <c r="E3128">
        <f t="shared" si="340"/>
        <v>2025</v>
      </c>
      <c r="F3128">
        <f t="shared" si="341"/>
        <v>9</v>
      </c>
      <c r="G3128">
        <f t="shared" si="342"/>
        <v>3</v>
      </c>
      <c r="H3128" s="4" t="str">
        <f t="shared" si="343"/>
        <v>product 3</v>
      </c>
      <c r="I3128" s="5">
        <v>74</v>
      </c>
      <c r="J3128" s="5">
        <v>924.26</v>
      </c>
    </row>
    <row r="3129" spans="1:10" ht="13.2" x14ac:dyDescent="0.25">
      <c r="A3129" s="3">
        <v>45726</v>
      </c>
      <c r="B3129" s="4" t="s">
        <v>7</v>
      </c>
      <c r="C3129" s="3" t="str">
        <f t="shared" si="339"/>
        <v>cogs</v>
      </c>
      <c r="D3129" s="49">
        <v>5.49</v>
      </c>
      <c r="E3129">
        <f t="shared" si="340"/>
        <v>2025</v>
      </c>
      <c r="F3129">
        <f t="shared" si="341"/>
        <v>10</v>
      </c>
      <c r="G3129">
        <f t="shared" si="342"/>
        <v>3</v>
      </c>
      <c r="H3129" s="4" t="str">
        <f t="shared" si="343"/>
        <v>product 1</v>
      </c>
      <c r="I3129" s="5">
        <v>72</v>
      </c>
      <c r="J3129" s="5">
        <v>395.28000000000003</v>
      </c>
    </row>
    <row r="3130" spans="1:10" ht="13.2" x14ac:dyDescent="0.25">
      <c r="A3130" s="3">
        <v>45726</v>
      </c>
      <c r="B3130" s="4" t="s">
        <v>8</v>
      </c>
      <c r="C3130" s="3" t="str">
        <f t="shared" si="339"/>
        <v>cogs</v>
      </c>
      <c r="D3130" s="49">
        <v>19.989999999999998</v>
      </c>
      <c r="E3130">
        <f t="shared" si="340"/>
        <v>2025</v>
      </c>
      <c r="F3130">
        <f t="shared" si="341"/>
        <v>10</v>
      </c>
      <c r="G3130">
        <f t="shared" si="342"/>
        <v>3</v>
      </c>
      <c r="H3130" s="4" t="str">
        <f t="shared" si="343"/>
        <v>product 2</v>
      </c>
      <c r="I3130" s="5">
        <v>3</v>
      </c>
      <c r="J3130" s="5">
        <v>59.97</v>
      </c>
    </row>
    <row r="3131" spans="1:10" ht="13.2" x14ac:dyDescent="0.25">
      <c r="A3131" s="3">
        <v>45726</v>
      </c>
      <c r="B3131" s="4" t="s">
        <v>9</v>
      </c>
      <c r="C3131" s="3" t="str">
        <f t="shared" si="339"/>
        <v>cogs</v>
      </c>
      <c r="D3131" s="49">
        <v>8.99</v>
      </c>
      <c r="E3131">
        <f t="shared" si="340"/>
        <v>2025</v>
      </c>
      <c r="F3131">
        <f t="shared" si="341"/>
        <v>10</v>
      </c>
      <c r="G3131">
        <f t="shared" si="342"/>
        <v>3</v>
      </c>
      <c r="H3131" s="4" t="str">
        <f t="shared" si="343"/>
        <v>product 3</v>
      </c>
      <c r="I3131" s="5">
        <v>99</v>
      </c>
      <c r="J3131" s="5">
        <v>890.01</v>
      </c>
    </row>
    <row r="3132" spans="1:10" ht="13.2" x14ac:dyDescent="0.25">
      <c r="A3132" s="3">
        <v>45726</v>
      </c>
      <c r="B3132" s="4" t="s">
        <v>10</v>
      </c>
      <c r="C3132" s="3" t="str">
        <f t="shared" si="339"/>
        <v>marketing</v>
      </c>
      <c r="D3132" s="50" t="s">
        <v>6</v>
      </c>
      <c r="E3132">
        <f t="shared" si="340"/>
        <v>2025</v>
      </c>
      <c r="F3132">
        <f t="shared" si="341"/>
        <v>10</v>
      </c>
      <c r="G3132">
        <f t="shared" si="342"/>
        <v>3</v>
      </c>
      <c r="H3132" s="4" t="str">
        <f t="shared" si="343"/>
        <v>N/A</v>
      </c>
      <c r="I3132" s="4" t="s">
        <v>6</v>
      </c>
      <c r="J3132" s="5">
        <v>120.05</v>
      </c>
    </row>
    <row r="3133" spans="1:10" ht="13.2" x14ac:dyDescent="0.25">
      <c r="A3133" s="3">
        <v>45726</v>
      </c>
      <c r="B3133" s="4" t="s">
        <v>11</v>
      </c>
      <c r="C3133" s="3" t="str">
        <f t="shared" si="339"/>
        <v>net sales</v>
      </c>
      <c r="D3133" s="49">
        <v>9.99</v>
      </c>
      <c r="E3133">
        <f t="shared" si="340"/>
        <v>2025</v>
      </c>
      <c r="F3133">
        <f t="shared" si="341"/>
        <v>10</v>
      </c>
      <c r="G3133">
        <f t="shared" si="342"/>
        <v>3</v>
      </c>
      <c r="H3133" s="4" t="str">
        <f t="shared" si="343"/>
        <v>product 1</v>
      </c>
      <c r="I3133" s="5">
        <v>72</v>
      </c>
      <c r="J3133" s="5">
        <v>719.28</v>
      </c>
    </row>
    <row r="3134" spans="1:10" ht="13.2" x14ac:dyDescent="0.25">
      <c r="A3134" s="3">
        <v>45726</v>
      </c>
      <c r="B3134" s="4" t="s">
        <v>12</v>
      </c>
      <c r="C3134" s="3" t="str">
        <f t="shared" si="339"/>
        <v>net sales</v>
      </c>
      <c r="D3134" s="49">
        <v>24.99</v>
      </c>
      <c r="E3134">
        <f t="shared" si="340"/>
        <v>2025</v>
      </c>
      <c r="F3134">
        <f t="shared" si="341"/>
        <v>10</v>
      </c>
      <c r="G3134">
        <f t="shared" si="342"/>
        <v>3</v>
      </c>
      <c r="H3134" s="4" t="str">
        <f t="shared" si="343"/>
        <v>product 2</v>
      </c>
      <c r="I3134" s="5">
        <v>3</v>
      </c>
      <c r="J3134" s="5">
        <v>74.97</v>
      </c>
    </row>
    <row r="3135" spans="1:10" ht="13.2" x14ac:dyDescent="0.25">
      <c r="A3135" s="3">
        <v>45726</v>
      </c>
      <c r="B3135" s="4" t="s">
        <v>13</v>
      </c>
      <c r="C3135" s="3" t="str">
        <f t="shared" si="339"/>
        <v>net sales</v>
      </c>
      <c r="D3135" s="49">
        <v>12.49</v>
      </c>
      <c r="E3135">
        <f t="shared" si="340"/>
        <v>2025</v>
      </c>
      <c r="F3135">
        <f t="shared" si="341"/>
        <v>10</v>
      </c>
      <c r="G3135">
        <f t="shared" si="342"/>
        <v>3</v>
      </c>
      <c r="H3135" s="4" t="str">
        <f t="shared" si="343"/>
        <v>product 3</v>
      </c>
      <c r="I3135" s="5">
        <v>99</v>
      </c>
      <c r="J3135" s="5">
        <v>1236.51</v>
      </c>
    </row>
    <row r="3136" spans="1:10" ht="13.2" x14ac:dyDescent="0.25">
      <c r="A3136" s="3">
        <v>45727</v>
      </c>
      <c r="B3136" s="4" t="s">
        <v>7</v>
      </c>
      <c r="C3136" s="3" t="str">
        <f t="shared" si="339"/>
        <v>cogs</v>
      </c>
      <c r="D3136" s="49">
        <v>5.49</v>
      </c>
      <c r="E3136">
        <f t="shared" si="340"/>
        <v>2025</v>
      </c>
      <c r="F3136">
        <f t="shared" si="341"/>
        <v>11</v>
      </c>
      <c r="G3136">
        <f t="shared" si="342"/>
        <v>3</v>
      </c>
      <c r="H3136" s="4" t="str">
        <f t="shared" si="343"/>
        <v>product 1</v>
      </c>
      <c r="I3136" s="5">
        <v>21</v>
      </c>
      <c r="J3136" s="5">
        <v>115.29</v>
      </c>
    </row>
    <row r="3137" spans="1:10" ht="13.2" x14ac:dyDescent="0.25">
      <c r="A3137" s="3">
        <v>45727</v>
      </c>
      <c r="B3137" s="4" t="s">
        <v>8</v>
      </c>
      <c r="C3137" s="3" t="str">
        <f t="shared" si="339"/>
        <v>cogs</v>
      </c>
      <c r="D3137" s="49">
        <v>19.989999999999998</v>
      </c>
      <c r="E3137">
        <f t="shared" si="340"/>
        <v>2025</v>
      </c>
      <c r="F3137">
        <f t="shared" si="341"/>
        <v>11</v>
      </c>
      <c r="G3137">
        <f t="shared" si="342"/>
        <v>3</v>
      </c>
      <c r="H3137" s="4" t="str">
        <f t="shared" si="343"/>
        <v>product 2</v>
      </c>
      <c r="I3137" s="5">
        <v>4</v>
      </c>
      <c r="J3137" s="5">
        <v>79.959999999999994</v>
      </c>
    </row>
    <row r="3138" spans="1:10" ht="13.2" x14ac:dyDescent="0.25">
      <c r="A3138" s="3">
        <v>45727</v>
      </c>
      <c r="B3138" s="4" t="s">
        <v>9</v>
      </c>
      <c r="C3138" s="3" t="str">
        <f t="shared" ref="C3138:C3201" si="344">IFERROR(LEFT(B3138, FIND(":", B3138) -1),B3138)</f>
        <v>cogs</v>
      </c>
      <c r="D3138" s="49">
        <v>8.99</v>
      </c>
      <c r="E3138">
        <f t="shared" ref="E3138:E3201" si="345">YEAR(A3138)</f>
        <v>2025</v>
      </c>
      <c r="F3138">
        <f t="shared" ref="F3138:F3201" si="346">DAY(A3138)</f>
        <v>11</v>
      </c>
      <c r="G3138">
        <f t="shared" ref="G3138:G3201" si="347">MONTH(A3138)</f>
        <v>3</v>
      </c>
      <c r="H3138" s="4" t="str">
        <f t="shared" si="343"/>
        <v>product 3</v>
      </c>
      <c r="I3138" s="5">
        <v>95</v>
      </c>
      <c r="J3138" s="5">
        <v>854.05000000000007</v>
      </c>
    </row>
    <row r="3139" spans="1:10" ht="13.2" x14ac:dyDescent="0.25">
      <c r="A3139" s="3">
        <v>45727</v>
      </c>
      <c r="B3139" s="4" t="s">
        <v>10</v>
      </c>
      <c r="C3139" s="3" t="str">
        <f t="shared" si="344"/>
        <v>marketing</v>
      </c>
      <c r="D3139" s="50" t="s">
        <v>6</v>
      </c>
      <c r="E3139">
        <f t="shared" si="345"/>
        <v>2025</v>
      </c>
      <c r="F3139">
        <f t="shared" si="346"/>
        <v>11</v>
      </c>
      <c r="G3139">
        <f t="shared" si="347"/>
        <v>3</v>
      </c>
      <c r="H3139" s="4" t="str">
        <f t="shared" ref="H3139:H3202" si="348">IFERROR(RIGHT(B3139, LEN(B3139) - FIND(":", B3139)),"N/A")</f>
        <v>N/A</v>
      </c>
      <c r="I3139" s="4" t="s">
        <v>6</v>
      </c>
      <c r="J3139" s="5">
        <v>105.06</v>
      </c>
    </row>
    <row r="3140" spans="1:10" ht="13.2" x14ac:dyDescent="0.25">
      <c r="A3140" s="3">
        <v>45727</v>
      </c>
      <c r="B3140" s="4" t="s">
        <v>11</v>
      </c>
      <c r="C3140" s="3" t="str">
        <f t="shared" si="344"/>
        <v>net sales</v>
      </c>
      <c r="D3140" s="49">
        <v>9.99</v>
      </c>
      <c r="E3140">
        <f t="shared" si="345"/>
        <v>2025</v>
      </c>
      <c r="F3140">
        <f t="shared" si="346"/>
        <v>11</v>
      </c>
      <c r="G3140">
        <f t="shared" si="347"/>
        <v>3</v>
      </c>
      <c r="H3140" s="4" t="str">
        <f t="shared" si="348"/>
        <v>product 1</v>
      </c>
      <c r="I3140" s="5">
        <v>21</v>
      </c>
      <c r="J3140" s="5">
        <v>209.79</v>
      </c>
    </row>
    <row r="3141" spans="1:10" ht="13.2" x14ac:dyDescent="0.25">
      <c r="A3141" s="3">
        <v>45727</v>
      </c>
      <c r="B3141" s="4" t="s">
        <v>12</v>
      </c>
      <c r="C3141" s="3" t="str">
        <f t="shared" si="344"/>
        <v>net sales</v>
      </c>
      <c r="D3141" s="49">
        <v>24.99</v>
      </c>
      <c r="E3141">
        <f t="shared" si="345"/>
        <v>2025</v>
      </c>
      <c r="F3141">
        <f t="shared" si="346"/>
        <v>11</v>
      </c>
      <c r="G3141">
        <f t="shared" si="347"/>
        <v>3</v>
      </c>
      <c r="H3141" s="4" t="str">
        <f t="shared" si="348"/>
        <v>product 2</v>
      </c>
      <c r="I3141" s="5">
        <v>4</v>
      </c>
      <c r="J3141" s="5">
        <v>99.96</v>
      </c>
    </row>
    <row r="3142" spans="1:10" ht="13.2" x14ac:dyDescent="0.25">
      <c r="A3142" s="3">
        <v>45727</v>
      </c>
      <c r="B3142" s="4" t="s">
        <v>13</v>
      </c>
      <c r="C3142" s="3" t="str">
        <f t="shared" si="344"/>
        <v>net sales</v>
      </c>
      <c r="D3142" s="49">
        <v>12.49</v>
      </c>
      <c r="E3142">
        <f t="shared" si="345"/>
        <v>2025</v>
      </c>
      <c r="F3142">
        <f t="shared" si="346"/>
        <v>11</v>
      </c>
      <c r="G3142">
        <f t="shared" si="347"/>
        <v>3</v>
      </c>
      <c r="H3142" s="4" t="str">
        <f t="shared" si="348"/>
        <v>product 3</v>
      </c>
      <c r="I3142" s="5">
        <v>95</v>
      </c>
      <c r="J3142" s="5">
        <v>1186.55</v>
      </c>
    </row>
    <row r="3143" spans="1:10" ht="13.2" x14ac:dyDescent="0.25">
      <c r="A3143" s="3">
        <v>45728</v>
      </c>
      <c r="B3143" s="4" t="s">
        <v>7</v>
      </c>
      <c r="C3143" s="3" t="str">
        <f t="shared" si="344"/>
        <v>cogs</v>
      </c>
      <c r="D3143" s="49">
        <v>5.49</v>
      </c>
      <c r="E3143">
        <f t="shared" si="345"/>
        <v>2025</v>
      </c>
      <c r="F3143">
        <f t="shared" si="346"/>
        <v>12</v>
      </c>
      <c r="G3143">
        <f t="shared" si="347"/>
        <v>3</v>
      </c>
      <c r="H3143" s="4" t="str">
        <f t="shared" si="348"/>
        <v>product 1</v>
      </c>
      <c r="I3143" s="5">
        <v>71</v>
      </c>
      <c r="J3143" s="5">
        <v>389.79</v>
      </c>
    </row>
    <row r="3144" spans="1:10" ht="13.2" x14ac:dyDescent="0.25">
      <c r="A3144" s="3">
        <v>45728</v>
      </c>
      <c r="B3144" s="4" t="s">
        <v>8</v>
      </c>
      <c r="C3144" s="3" t="str">
        <f t="shared" si="344"/>
        <v>cogs</v>
      </c>
      <c r="D3144" s="49">
        <v>19.989999999999998</v>
      </c>
      <c r="E3144">
        <f t="shared" si="345"/>
        <v>2025</v>
      </c>
      <c r="F3144">
        <f t="shared" si="346"/>
        <v>12</v>
      </c>
      <c r="G3144">
        <f t="shared" si="347"/>
        <v>3</v>
      </c>
      <c r="H3144" s="4" t="str">
        <f t="shared" si="348"/>
        <v>product 2</v>
      </c>
      <c r="I3144" s="5">
        <v>4</v>
      </c>
      <c r="J3144" s="5">
        <v>79.959999999999994</v>
      </c>
    </row>
    <row r="3145" spans="1:10" ht="13.2" x14ac:dyDescent="0.25">
      <c r="A3145" s="3">
        <v>45728</v>
      </c>
      <c r="B3145" s="4" t="s">
        <v>9</v>
      </c>
      <c r="C3145" s="3" t="str">
        <f t="shared" si="344"/>
        <v>cogs</v>
      </c>
      <c r="D3145" s="49">
        <v>8.99</v>
      </c>
      <c r="E3145">
        <f t="shared" si="345"/>
        <v>2025</v>
      </c>
      <c r="F3145">
        <f t="shared" si="346"/>
        <v>12</v>
      </c>
      <c r="G3145">
        <f t="shared" si="347"/>
        <v>3</v>
      </c>
      <c r="H3145" s="4" t="str">
        <f t="shared" si="348"/>
        <v>product 3</v>
      </c>
      <c r="I3145" s="5">
        <v>148</v>
      </c>
      <c r="J3145" s="5">
        <v>1330.52</v>
      </c>
    </row>
    <row r="3146" spans="1:10" ht="13.2" x14ac:dyDescent="0.25">
      <c r="A3146" s="3">
        <v>45728</v>
      </c>
      <c r="B3146" s="4" t="s">
        <v>10</v>
      </c>
      <c r="C3146" s="3" t="str">
        <f t="shared" si="344"/>
        <v>marketing</v>
      </c>
      <c r="D3146" s="50" t="s">
        <v>6</v>
      </c>
      <c r="E3146">
        <f t="shared" si="345"/>
        <v>2025</v>
      </c>
      <c r="F3146">
        <f t="shared" si="346"/>
        <v>12</v>
      </c>
      <c r="G3146">
        <f t="shared" si="347"/>
        <v>3</v>
      </c>
      <c r="H3146" s="4" t="str">
        <f t="shared" si="348"/>
        <v>N/A</v>
      </c>
      <c r="I3146" s="4" t="s">
        <v>6</v>
      </c>
      <c r="J3146" s="5">
        <v>114.96000000000001</v>
      </c>
    </row>
    <row r="3147" spans="1:10" ht="13.2" x14ac:dyDescent="0.25">
      <c r="A3147" s="3">
        <v>45728</v>
      </c>
      <c r="B3147" s="4" t="s">
        <v>11</v>
      </c>
      <c r="C3147" s="3" t="str">
        <f t="shared" si="344"/>
        <v>net sales</v>
      </c>
      <c r="D3147" s="49">
        <v>9.99</v>
      </c>
      <c r="E3147">
        <f t="shared" si="345"/>
        <v>2025</v>
      </c>
      <c r="F3147">
        <f t="shared" si="346"/>
        <v>12</v>
      </c>
      <c r="G3147">
        <f t="shared" si="347"/>
        <v>3</v>
      </c>
      <c r="H3147" s="4" t="str">
        <f t="shared" si="348"/>
        <v>product 1</v>
      </c>
      <c r="I3147" s="5">
        <v>71</v>
      </c>
      <c r="J3147" s="5">
        <v>709.29</v>
      </c>
    </row>
    <row r="3148" spans="1:10" ht="13.2" x14ac:dyDescent="0.25">
      <c r="A3148" s="3">
        <v>45728</v>
      </c>
      <c r="B3148" s="4" t="s">
        <v>12</v>
      </c>
      <c r="C3148" s="3" t="str">
        <f t="shared" si="344"/>
        <v>net sales</v>
      </c>
      <c r="D3148" s="49">
        <v>24.99</v>
      </c>
      <c r="E3148">
        <f t="shared" si="345"/>
        <v>2025</v>
      </c>
      <c r="F3148">
        <f t="shared" si="346"/>
        <v>12</v>
      </c>
      <c r="G3148">
        <f t="shared" si="347"/>
        <v>3</v>
      </c>
      <c r="H3148" s="4" t="str">
        <f t="shared" si="348"/>
        <v>product 2</v>
      </c>
      <c r="I3148" s="5">
        <v>4</v>
      </c>
      <c r="J3148" s="5">
        <v>99.96</v>
      </c>
    </row>
    <row r="3149" spans="1:10" ht="13.2" x14ac:dyDescent="0.25">
      <c r="A3149" s="3">
        <v>45728</v>
      </c>
      <c r="B3149" s="4" t="s">
        <v>13</v>
      </c>
      <c r="C3149" s="3" t="str">
        <f t="shared" si="344"/>
        <v>net sales</v>
      </c>
      <c r="D3149" s="49">
        <v>12.49</v>
      </c>
      <c r="E3149">
        <f t="shared" si="345"/>
        <v>2025</v>
      </c>
      <c r="F3149">
        <f t="shared" si="346"/>
        <v>12</v>
      </c>
      <c r="G3149">
        <f t="shared" si="347"/>
        <v>3</v>
      </c>
      <c r="H3149" s="4" t="str">
        <f t="shared" si="348"/>
        <v>product 3</v>
      </c>
      <c r="I3149" s="5">
        <v>148</v>
      </c>
      <c r="J3149" s="5">
        <v>1848.52</v>
      </c>
    </row>
    <row r="3150" spans="1:10" ht="13.2" x14ac:dyDescent="0.25">
      <c r="A3150" s="3">
        <v>45729</v>
      </c>
      <c r="B3150" s="4" t="s">
        <v>7</v>
      </c>
      <c r="C3150" s="3" t="str">
        <f t="shared" si="344"/>
        <v>cogs</v>
      </c>
      <c r="D3150" s="49">
        <v>5.49</v>
      </c>
      <c r="E3150">
        <f t="shared" si="345"/>
        <v>2025</v>
      </c>
      <c r="F3150">
        <f t="shared" si="346"/>
        <v>13</v>
      </c>
      <c r="G3150">
        <f t="shared" si="347"/>
        <v>3</v>
      </c>
      <c r="H3150" s="4" t="str">
        <f t="shared" si="348"/>
        <v>product 1</v>
      </c>
      <c r="I3150" s="5">
        <v>41</v>
      </c>
      <c r="J3150" s="5">
        <v>225.09</v>
      </c>
    </row>
    <row r="3151" spans="1:10" ht="13.2" x14ac:dyDescent="0.25">
      <c r="A3151" s="3">
        <v>45729</v>
      </c>
      <c r="B3151" s="4" t="s">
        <v>8</v>
      </c>
      <c r="C3151" s="3" t="str">
        <f t="shared" si="344"/>
        <v>cogs</v>
      </c>
      <c r="D3151" s="49">
        <v>19.989999999999998</v>
      </c>
      <c r="E3151">
        <f t="shared" si="345"/>
        <v>2025</v>
      </c>
      <c r="F3151">
        <f t="shared" si="346"/>
        <v>13</v>
      </c>
      <c r="G3151">
        <f t="shared" si="347"/>
        <v>3</v>
      </c>
      <c r="H3151" s="4" t="str">
        <f t="shared" si="348"/>
        <v>product 2</v>
      </c>
      <c r="I3151" s="5">
        <v>7</v>
      </c>
      <c r="J3151" s="5">
        <v>139.92999999999998</v>
      </c>
    </row>
    <row r="3152" spans="1:10" ht="13.2" x14ac:dyDescent="0.25">
      <c r="A3152" s="3">
        <v>45729</v>
      </c>
      <c r="B3152" s="4" t="s">
        <v>9</v>
      </c>
      <c r="C3152" s="3" t="str">
        <f t="shared" si="344"/>
        <v>cogs</v>
      </c>
      <c r="D3152" s="49">
        <v>8.99</v>
      </c>
      <c r="E3152">
        <f t="shared" si="345"/>
        <v>2025</v>
      </c>
      <c r="F3152">
        <f t="shared" si="346"/>
        <v>13</v>
      </c>
      <c r="G3152">
        <f t="shared" si="347"/>
        <v>3</v>
      </c>
      <c r="H3152" s="4" t="str">
        <f t="shared" si="348"/>
        <v>product 3</v>
      </c>
      <c r="I3152" s="5">
        <v>121</v>
      </c>
      <c r="J3152" s="5">
        <v>1087.79</v>
      </c>
    </row>
    <row r="3153" spans="1:10" ht="13.2" x14ac:dyDescent="0.25">
      <c r="A3153" s="3">
        <v>45729</v>
      </c>
      <c r="B3153" s="4" t="s">
        <v>10</v>
      </c>
      <c r="C3153" s="3" t="str">
        <f t="shared" si="344"/>
        <v>marketing</v>
      </c>
      <c r="D3153" s="50" t="s">
        <v>6</v>
      </c>
      <c r="E3153">
        <f t="shared" si="345"/>
        <v>2025</v>
      </c>
      <c r="F3153">
        <f t="shared" si="346"/>
        <v>13</v>
      </c>
      <c r="G3153">
        <f t="shared" si="347"/>
        <v>3</v>
      </c>
      <c r="H3153" s="4" t="str">
        <f t="shared" si="348"/>
        <v>N/A</v>
      </c>
      <c r="I3153" s="4" t="s">
        <v>6</v>
      </c>
      <c r="J3153" s="5">
        <v>104.91</v>
      </c>
    </row>
    <row r="3154" spans="1:10" ht="13.2" x14ac:dyDescent="0.25">
      <c r="A3154" s="3">
        <v>45729</v>
      </c>
      <c r="B3154" s="4" t="s">
        <v>11</v>
      </c>
      <c r="C3154" s="3" t="str">
        <f t="shared" si="344"/>
        <v>net sales</v>
      </c>
      <c r="D3154" s="49">
        <v>9.99</v>
      </c>
      <c r="E3154">
        <f t="shared" si="345"/>
        <v>2025</v>
      </c>
      <c r="F3154">
        <f t="shared" si="346"/>
        <v>13</v>
      </c>
      <c r="G3154">
        <f t="shared" si="347"/>
        <v>3</v>
      </c>
      <c r="H3154" s="4" t="str">
        <f t="shared" si="348"/>
        <v>product 1</v>
      </c>
      <c r="I3154" s="5">
        <v>41</v>
      </c>
      <c r="J3154" s="5">
        <v>409.59000000000003</v>
      </c>
    </row>
    <row r="3155" spans="1:10" ht="13.2" x14ac:dyDescent="0.25">
      <c r="A3155" s="3">
        <v>45729</v>
      </c>
      <c r="B3155" s="4" t="s">
        <v>12</v>
      </c>
      <c r="C3155" s="3" t="str">
        <f t="shared" si="344"/>
        <v>net sales</v>
      </c>
      <c r="D3155" s="49">
        <v>24.99</v>
      </c>
      <c r="E3155">
        <f t="shared" si="345"/>
        <v>2025</v>
      </c>
      <c r="F3155">
        <f t="shared" si="346"/>
        <v>13</v>
      </c>
      <c r="G3155">
        <f t="shared" si="347"/>
        <v>3</v>
      </c>
      <c r="H3155" s="4" t="str">
        <f t="shared" si="348"/>
        <v>product 2</v>
      </c>
      <c r="I3155" s="5">
        <v>7</v>
      </c>
      <c r="J3155" s="5">
        <v>174.92999999999998</v>
      </c>
    </row>
    <row r="3156" spans="1:10" ht="13.2" x14ac:dyDescent="0.25">
      <c r="A3156" s="3">
        <v>45729</v>
      </c>
      <c r="B3156" s="4" t="s">
        <v>13</v>
      </c>
      <c r="C3156" s="3" t="str">
        <f t="shared" si="344"/>
        <v>net sales</v>
      </c>
      <c r="D3156" s="49">
        <v>12.49</v>
      </c>
      <c r="E3156">
        <f t="shared" si="345"/>
        <v>2025</v>
      </c>
      <c r="F3156">
        <f t="shared" si="346"/>
        <v>13</v>
      </c>
      <c r="G3156">
        <f t="shared" si="347"/>
        <v>3</v>
      </c>
      <c r="H3156" s="4" t="str">
        <f t="shared" si="348"/>
        <v>product 3</v>
      </c>
      <c r="I3156" s="5">
        <v>121</v>
      </c>
      <c r="J3156" s="5">
        <v>1511.29</v>
      </c>
    </row>
    <row r="3157" spans="1:10" ht="13.2" x14ac:dyDescent="0.25">
      <c r="A3157" s="3">
        <v>45730</v>
      </c>
      <c r="B3157" s="4" t="s">
        <v>7</v>
      </c>
      <c r="C3157" s="3" t="str">
        <f t="shared" si="344"/>
        <v>cogs</v>
      </c>
      <c r="D3157" s="49">
        <v>5.49</v>
      </c>
      <c r="E3157">
        <f t="shared" si="345"/>
        <v>2025</v>
      </c>
      <c r="F3157">
        <f t="shared" si="346"/>
        <v>14</v>
      </c>
      <c r="G3157">
        <f t="shared" si="347"/>
        <v>3</v>
      </c>
      <c r="H3157" s="4" t="str">
        <f t="shared" si="348"/>
        <v>product 1</v>
      </c>
      <c r="I3157" s="5">
        <v>19</v>
      </c>
      <c r="J3157" s="5">
        <v>104.31</v>
      </c>
    </row>
    <row r="3158" spans="1:10" ht="13.2" x14ac:dyDescent="0.25">
      <c r="A3158" s="3">
        <v>45730</v>
      </c>
      <c r="B3158" s="4" t="s">
        <v>8</v>
      </c>
      <c r="C3158" s="3" t="str">
        <f t="shared" si="344"/>
        <v>cogs</v>
      </c>
      <c r="D3158" s="49">
        <v>19.989999999999998</v>
      </c>
      <c r="E3158">
        <f t="shared" si="345"/>
        <v>2025</v>
      </c>
      <c r="F3158">
        <f t="shared" si="346"/>
        <v>14</v>
      </c>
      <c r="G3158">
        <f t="shared" si="347"/>
        <v>3</v>
      </c>
      <c r="H3158" s="4" t="str">
        <f t="shared" si="348"/>
        <v>product 2</v>
      </c>
      <c r="I3158" s="5">
        <v>0</v>
      </c>
      <c r="J3158" s="4">
        <v>0</v>
      </c>
    </row>
    <row r="3159" spans="1:10" ht="13.2" x14ac:dyDescent="0.25">
      <c r="A3159" s="3">
        <v>45730</v>
      </c>
      <c r="B3159" s="4" t="s">
        <v>9</v>
      </c>
      <c r="C3159" s="3" t="str">
        <f t="shared" si="344"/>
        <v>cogs</v>
      </c>
      <c r="D3159" s="49">
        <v>8.99</v>
      </c>
      <c r="E3159">
        <f t="shared" si="345"/>
        <v>2025</v>
      </c>
      <c r="F3159">
        <f t="shared" si="346"/>
        <v>14</v>
      </c>
      <c r="G3159">
        <f t="shared" si="347"/>
        <v>3</v>
      </c>
      <c r="H3159" s="4" t="str">
        <f t="shared" si="348"/>
        <v>product 3</v>
      </c>
      <c r="I3159" s="5">
        <v>181</v>
      </c>
      <c r="J3159" s="5">
        <v>1627.19</v>
      </c>
    </row>
    <row r="3160" spans="1:10" ht="13.2" x14ac:dyDescent="0.25">
      <c r="A3160" s="3">
        <v>45730</v>
      </c>
      <c r="B3160" s="4" t="s">
        <v>10</v>
      </c>
      <c r="C3160" s="3" t="str">
        <f t="shared" si="344"/>
        <v>marketing</v>
      </c>
      <c r="D3160" s="50" t="s">
        <v>6</v>
      </c>
      <c r="E3160">
        <f t="shared" si="345"/>
        <v>2025</v>
      </c>
      <c r="F3160">
        <f t="shared" si="346"/>
        <v>14</v>
      </c>
      <c r="G3160">
        <f t="shared" si="347"/>
        <v>3</v>
      </c>
      <c r="H3160" s="4" t="str">
        <f t="shared" si="348"/>
        <v>N/A</v>
      </c>
      <c r="I3160" s="4" t="s">
        <v>6</v>
      </c>
      <c r="J3160" s="5">
        <v>104.97</v>
      </c>
    </row>
    <row r="3161" spans="1:10" ht="13.2" x14ac:dyDescent="0.25">
      <c r="A3161" s="3">
        <v>45730</v>
      </c>
      <c r="B3161" s="4" t="s">
        <v>11</v>
      </c>
      <c r="C3161" s="3" t="str">
        <f t="shared" si="344"/>
        <v>net sales</v>
      </c>
      <c r="D3161" s="49">
        <v>9.99</v>
      </c>
      <c r="E3161">
        <f t="shared" si="345"/>
        <v>2025</v>
      </c>
      <c r="F3161">
        <f t="shared" si="346"/>
        <v>14</v>
      </c>
      <c r="G3161">
        <f t="shared" si="347"/>
        <v>3</v>
      </c>
      <c r="H3161" s="4" t="str">
        <f t="shared" si="348"/>
        <v>product 1</v>
      </c>
      <c r="I3161" s="5">
        <v>19</v>
      </c>
      <c r="J3161" s="5">
        <v>189.81</v>
      </c>
    </row>
    <row r="3162" spans="1:10" ht="13.2" x14ac:dyDescent="0.25">
      <c r="A3162" s="3">
        <v>45730</v>
      </c>
      <c r="B3162" s="4" t="s">
        <v>12</v>
      </c>
      <c r="C3162" s="3" t="str">
        <f t="shared" si="344"/>
        <v>net sales</v>
      </c>
      <c r="D3162" s="49">
        <v>24.99</v>
      </c>
      <c r="E3162">
        <f t="shared" si="345"/>
        <v>2025</v>
      </c>
      <c r="F3162">
        <f t="shared" si="346"/>
        <v>14</v>
      </c>
      <c r="G3162">
        <f t="shared" si="347"/>
        <v>3</v>
      </c>
      <c r="H3162" s="4" t="str">
        <f t="shared" si="348"/>
        <v>product 2</v>
      </c>
      <c r="I3162" s="5">
        <v>0</v>
      </c>
      <c r="J3162" s="4">
        <v>0</v>
      </c>
    </row>
    <row r="3163" spans="1:10" ht="13.2" x14ac:dyDescent="0.25">
      <c r="A3163" s="3">
        <v>45730</v>
      </c>
      <c r="B3163" s="4" t="s">
        <v>13</v>
      </c>
      <c r="C3163" s="3" t="str">
        <f t="shared" si="344"/>
        <v>net sales</v>
      </c>
      <c r="D3163" s="49">
        <v>12.49</v>
      </c>
      <c r="E3163">
        <f t="shared" si="345"/>
        <v>2025</v>
      </c>
      <c r="F3163">
        <f t="shared" si="346"/>
        <v>14</v>
      </c>
      <c r="G3163">
        <f t="shared" si="347"/>
        <v>3</v>
      </c>
      <c r="H3163" s="4" t="str">
        <f t="shared" si="348"/>
        <v>product 3</v>
      </c>
      <c r="I3163" s="5">
        <v>181</v>
      </c>
      <c r="J3163" s="5">
        <v>2260.69</v>
      </c>
    </row>
    <row r="3164" spans="1:10" ht="13.2" x14ac:dyDescent="0.25">
      <c r="A3164" s="3">
        <v>45730</v>
      </c>
      <c r="B3164" s="4" t="s">
        <v>15</v>
      </c>
      <c r="C3164" s="3" t="str">
        <f t="shared" si="344"/>
        <v>payroll</v>
      </c>
      <c r="D3164" s="50" t="s">
        <v>6</v>
      </c>
      <c r="E3164">
        <f t="shared" si="345"/>
        <v>2025</v>
      </c>
      <c r="F3164">
        <f t="shared" si="346"/>
        <v>14</v>
      </c>
      <c r="G3164">
        <f t="shared" si="347"/>
        <v>3</v>
      </c>
      <c r="H3164" s="4" t="str">
        <f t="shared" si="348"/>
        <v>N/A</v>
      </c>
      <c r="I3164" s="4" t="s">
        <v>6</v>
      </c>
      <c r="J3164" s="5">
        <v>1200</v>
      </c>
    </row>
    <row r="3165" spans="1:10" ht="13.2" x14ac:dyDescent="0.25">
      <c r="A3165" s="3">
        <v>45731</v>
      </c>
      <c r="B3165" s="4" t="s">
        <v>7</v>
      </c>
      <c r="C3165" s="3" t="str">
        <f t="shared" si="344"/>
        <v>cogs</v>
      </c>
      <c r="D3165" s="49">
        <v>5.49</v>
      </c>
      <c r="E3165">
        <f t="shared" si="345"/>
        <v>2025</v>
      </c>
      <c r="F3165">
        <f t="shared" si="346"/>
        <v>15</v>
      </c>
      <c r="G3165">
        <f t="shared" si="347"/>
        <v>3</v>
      </c>
      <c r="H3165" s="4" t="str">
        <f t="shared" si="348"/>
        <v>product 1</v>
      </c>
      <c r="I3165" s="5">
        <v>12</v>
      </c>
      <c r="J3165" s="5">
        <v>65.88</v>
      </c>
    </row>
    <row r="3166" spans="1:10" ht="13.2" x14ac:dyDescent="0.25">
      <c r="A3166" s="3">
        <v>45731</v>
      </c>
      <c r="B3166" s="4" t="s">
        <v>8</v>
      </c>
      <c r="C3166" s="3" t="str">
        <f t="shared" si="344"/>
        <v>cogs</v>
      </c>
      <c r="D3166" s="49">
        <v>19.989999999999998</v>
      </c>
      <c r="E3166">
        <f t="shared" si="345"/>
        <v>2025</v>
      </c>
      <c r="F3166">
        <f t="shared" si="346"/>
        <v>15</v>
      </c>
      <c r="G3166">
        <f t="shared" si="347"/>
        <v>3</v>
      </c>
      <c r="H3166" s="4" t="str">
        <f t="shared" si="348"/>
        <v>product 2</v>
      </c>
      <c r="I3166" s="5">
        <v>9</v>
      </c>
      <c r="J3166" s="5">
        <v>179.91</v>
      </c>
    </row>
    <row r="3167" spans="1:10" ht="13.2" x14ac:dyDescent="0.25">
      <c r="A3167" s="3">
        <v>45731</v>
      </c>
      <c r="B3167" s="4" t="s">
        <v>9</v>
      </c>
      <c r="C3167" s="3" t="str">
        <f t="shared" si="344"/>
        <v>cogs</v>
      </c>
      <c r="D3167" s="49">
        <v>8.99</v>
      </c>
      <c r="E3167">
        <f t="shared" si="345"/>
        <v>2025</v>
      </c>
      <c r="F3167">
        <f t="shared" si="346"/>
        <v>15</v>
      </c>
      <c r="G3167">
        <f t="shared" si="347"/>
        <v>3</v>
      </c>
      <c r="H3167" s="4" t="str">
        <f t="shared" si="348"/>
        <v>product 3</v>
      </c>
      <c r="I3167" s="5">
        <v>212</v>
      </c>
      <c r="J3167" s="5">
        <v>1905.88</v>
      </c>
    </row>
    <row r="3168" spans="1:10" ht="13.2" x14ac:dyDescent="0.25">
      <c r="A3168" s="3">
        <v>45731</v>
      </c>
      <c r="B3168" s="4" t="s">
        <v>16</v>
      </c>
      <c r="C3168" s="3" t="str">
        <f t="shared" si="344"/>
        <v>interest</v>
      </c>
      <c r="D3168" s="50" t="s">
        <v>6</v>
      </c>
      <c r="E3168">
        <f t="shared" si="345"/>
        <v>2025</v>
      </c>
      <c r="F3168">
        <f t="shared" si="346"/>
        <v>15</v>
      </c>
      <c r="G3168">
        <f t="shared" si="347"/>
        <v>3</v>
      </c>
      <c r="H3168" s="4" t="str">
        <f t="shared" si="348"/>
        <v>N/A</v>
      </c>
      <c r="I3168" s="4" t="s">
        <v>6</v>
      </c>
      <c r="J3168" s="5">
        <v>1215.8399999999999</v>
      </c>
    </row>
    <row r="3169" spans="1:10" ht="13.2" x14ac:dyDescent="0.25">
      <c r="A3169" s="3">
        <v>45731</v>
      </c>
      <c r="B3169" s="4" t="s">
        <v>10</v>
      </c>
      <c r="C3169" s="3" t="str">
        <f t="shared" si="344"/>
        <v>marketing</v>
      </c>
      <c r="D3169" s="50" t="s">
        <v>6</v>
      </c>
      <c r="E3169">
        <f t="shared" si="345"/>
        <v>2025</v>
      </c>
      <c r="F3169">
        <f t="shared" si="346"/>
        <v>15</v>
      </c>
      <c r="G3169">
        <f t="shared" si="347"/>
        <v>3</v>
      </c>
      <c r="H3169" s="4" t="str">
        <f t="shared" si="348"/>
        <v>N/A</v>
      </c>
      <c r="I3169" s="4" t="s">
        <v>6</v>
      </c>
      <c r="J3169" s="5">
        <v>119.09</v>
      </c>
    </row>
    <row r="3170" spans="1:10" ht="13.2" x14ac:dyDescent="0.25">
      <c r="A3170" s="3">
        <v>45731</v>
      </c>
      <c r="B3170" s="4" t="s">
        <v>11</v>
      </c>
      <c r="C3170" s="3" t="str">
        <f t="shared" si="344"/>
        <v>net sales</v>
      </c>
      <c r="D3170" s="49">
        <v>9.99</v>
      </c>
      <c r="E3170">
        <f t="shared" si="345"/>
        <v>2025</v>
      </c>
      <c r="F3170">
        <f t="shared" si="346"/>
        <v>15</v>
      </c>
      <c r="G3170">
        <f t="shared" si="347"/>
        <v>3</v>
      </c>
      <c r="H3170" s="4" t="str">
        <f t="shared" si="348"/>
        <v>product 1</v>
      </c>
      <c r="I3170" s="5">
        <v>12</v>
      </c>
      <c r="J3170" s="5">
        <v>119.88</v>
      </c>
    </row>
    <row r="3171" spans="1:10" ht="13.2" x14ac:dyDescent="0.25">
      <c r="A3171" s="3">
        <v>45731</v>
      </c>
      <c r="B3171" s="4" t="s">
        <v>12</v>
      </c>
      <c r="C3171" s="3" t="str">
        <f t="shared" si="344"/>
        <v>net sales</v>
      </c>
      <c r="D3171" s="49">
        <v>24.99</v>
      </c>
      <c r="E3171">
        <f t="shared" si="345"/>
        <v>2025</v>
      </c>
      <c r="F3171">
        <f t="shared" si="346"/>
        <v>15</v>
      </c>
      <c r="G3171">
        <f t="shared" si="347"/>
        <v>3</v>
      </c>
      <c r="H3171" s="4" t="str">
        <f t="shared" si="348"/>
        <v>product 2</v>
      </c>
      <c r="I3171" s="5">
        <v>9</v>
      </c>
      <c r="J3171" s="5">
        <v>224.91</v>
      </c>
    </row>
    <row r="3172" spans="1:10" ht="13.2" x14ac:dyDescent="0.25">
      <c r="A3172" s="3">
        <v>45731</v>
      </c>
      <c r="B3172" s="4" t="s">
        <v>13</v>
      </c>
      <c r="C3172" s="3" t="str">
        <f t="shared" si="344"/>
        <v>net sales</v>
      </c>
      <c r="D3172" s="49">
        <v>12.49</v>
      </c>
      <c r="E3172">
        <f t="shared" si="345"/>
        <v>2025</v>
      </c>
      <c r="F3172">
        <f t="shared" si="346"/>
        <v>15</v>
      </c>
      <c r="G3172">
        <f t="shared" si="347"/>
        <v>3</v>
      </c>
      <c r="H3172" s="4" t="str">
        <f t="shared" si="348"/>
        <v>product 3</v>
      </c>
      <c r="I3172" s="5">
        <v>212</v>
      </c>
      <c r="J3172" s="5">
        <v>2647.88</v>
      </c>
    </row>
    <row r="3173" spans="1:10" ht="13.2" x14ac:dyDescent="0.25">
      <c r="A3173" s="3">
        <v>45731</v>
      </c>
      <c r="B3173" s="4" t="s">
        <v>14</v>
      </c>
      <c r="C3173" s="3" t="str">
        <f t="shared" si="344"/>
        <v>overhead</v>
      </c>
      <c r="D3173" s="50" t="s">
        <v>6</v>
      </c>
      <c r="E3173">
        <f t="shared" si="345"/>
        <v>2025</v>
      </c>
      <c r="F3173">
        <f t="shared" si="346"/>
        <v>15</v>
      </c>
      <c r="G3173">
        <f t="shared" si="347"/>
        <v>3</v>
      </c>
      <c r="H3173" s="4" t="str">
        <f t="shared" si="348"/>
        <v>N/A</v>
      </c>
      <c r="I3173" s="4" t="s">
        <v>6</v>
      </c>
      <c r="J3173" s="5">
        <v>303.95999999999998</v>
      </c>
    </row>
    <row r="3174" spans="1:10" ht="13.2" x14ac:dyDescent="0.25">
      <c r="A3174" s="3">
        <v>45732</v>
      </c>
      <c r="B3174" s="4" t="s">
        <v>7</v>
      </c>
      <c r="C3174" s="3" t="str">
        <f t="shared" si="344"/>
        <v>cogs</v>
      </c>
      <c r="D3174" s="49">
        <v>5.49</v>
      </c>
      <c r="E3174">
        <f t="shared" si="345"/>
        <v>2025</v>
      </c>
      <c r="F3174">
        <f t="shared" si="346"/>
        <v>16</v>
      </c>
      <c r="G3174">
        <f t="shared" si="347"/>
        <v>3</v>
      </c>
      <c r="H3174" s="4" t="str">
        <f t="shared" si="348"/>
        <v>product 1</v>
      </c>
      <c r="I3174" s="5">
        <v>82</v>
      </c>
      <c r="J3174" s="5">
        <v>450.18</v>
      </c>
    </row>
    <row r="3175" spans="1:10" ht="13.2" x14ac:dyDescent="0.25">
      <c r="A3175" s="3">
        <v>45732</v>
      </c>
      <c r="B3175" s="4" t="s">
        <v>8</v>
      </c>
      <c r="C3175" s="3" t="str">
        <f t="shared" si="344"/>
        <v>cogs</v>
      </c>
      <c r="D3175" s="49">
        <v>19.989999999999998</v>
      </c>
      <c r="E3175">
        <f t="shared" si="345"/>
        <v>2025</v>
      </c>
      <c r="F3175">
        <f t="shared" si="346"/>
        <v>16</v>
      </c>
      <c r="G3175">
        <f t="shared" si="347"/>
        <v>3</v>
      </c>
      <c r="H3175" s="4" t="str">
        <f t="shared" si="348"/>
        <v>product 2</v>
      </c>
      <c r="I3175" s="5">
        <v>4</v>
      </c>
      <c r="J3175" s="5">
        <v>79.959999999999994</v>
      </c>
    </row>
    <row r="3176" spans="1:10" ht="13.2" x14ac:dyDescent="0.25">
      <c r="A3176" s="3">
        <v>45732</v>
      </c>
      <c r="B3176" s="4" t="s">
        <v>9</v>
      </c>
      <c r="C3176" s="3" t="str">
        <f t="shared" si="344"/>
        <v>cogs</v>
      </c>
      <c r="D3176" s="49">
        <v>8.99</v>
      </c>
      <c r="E3176">
        <f t="shared" si="345"/>
        <v>2025</v>
      </c>
      <c r="F3176">
        <f t="shared" si="346"/>
        <v>16</v>
      </c>
      <c r="G3176">
        <f t="shared" si="347"/>
        <v>3</v>
      </c>
      <c r="H3176" s="4" t="str">
        <f t="shared" si="348"/>
        <v>product 3</v>
      </c>
      <c r="I3176" s="5">
        <v>165</v>
      </c>
      <c r="J3176" s="5">
        <v>1483.3500000000001</v>
      </c>
    </row>
    <row r="3177" spans="1:10" ht="13.2" x14ac:dyDescent="0.25">
      <c r="A3177" s="3">
        <v>45732</v>
      </c>
      <c r="B3177" s="4" t="s">
        <v>10</v>
      </c>
      <c r="C3177" s="3" t="str">
        <f t="shared" si="344"/>
        <v>marketing</v>
      </c>
      <c r="D3177" s="50" t="s">
        <v>6</v>
      </c>
      <c r="E3177">
        <f t="shared" si="345"/>
        <v>2025</v>
      </c>
      <c r="F3177">
        <f t="shared" si="346"/>
        <v>16</v>
      </c>
      <c r="G3177">
        <f t="shared" si="347"/>
        <v>3</v>
      </c>
      <c r="H3177" s="4" t="str">
        <f t="shared" si="348"/>
        <v>N/A</v>
      </c>
      <c r="I3177" s="4" t="s">
        <v>6</v>
      </c>
      <c r="J3177" s="5">
        <v>107.91</v>
      </c>
    </row>
    <row r="3178" spans="1:10" ht="13.2" x14ac:dyDescent="0.25">
      <c r="A3178" s="3">
        <v>45732</v>
      </c>
      <c r="B3178" s="4" t="s">
        <v>11</v>
      </c>
      <c r="C3178" s="3" t="str">
        <f t="shared" si="344"/>
        <v>net sales</v>
      </c>
      <c r="D3178" s="49">
        <v>9.99</v>
      </c>
      <c r="E3178">
        <f t="shared" si="345"/>
        <v>2025</v>
      </c>
      <c r="F3178">
        <f t="shared" si="346"/>
        <v>16</v>
      </c>
      <c r="G3178">
        <f t="shared" si="347"/>
        <v>3</v>
      </c>
      <c r="H3178" s="4" t="str">
        <f t="shared" si="348"/>
        <v>product 1</v>
      </c>
      <c r="I3178" s="5">
        <v>82</v>
      </c>
      <c r="J3178" s="5">
        <v>819.18000000000006</v>
      </c>
    </row>
    <row r="3179" spans="1:10" ht="13.2" x14ac:dyDescent="0.25">
      <c r="A3179" s="3">
        <v>45732</v>
      </c>
      <c r="B3179" s="4" t="s">
        <v>12</v>
      </c>
      <c r="C3179" s="3" t="str">
        <f t="shared" si="344"/>
        <v>net sales</v>
      </c>
      <c r="D3179" s="49">
        <v>24.99</v>
      </c>
      <c r="E3179">
        <f t="shared" si="345"/>
        <v>2025</v>
      </c>
      <c r="F3179">
        <f t="shared" si="346"/>
        <v>16</v>
      </c>
      <c r="G3179">
        <f t="shared" si="347"/>
        <v>3</v>
      </c>
      <c r="H3179" s="4" t="str">
        <f t="shared" si="348"/>
        <v>product 2</v>
      </c>
      <c r="I3179" s="5">
        <v>4</v>
      </c>
      <c r="J3179" s="5">
        <v>99.96</v>
      </c>
    </row>
    <row r="3180" spans="1:10" ht="13.2" x14ac:dyDescent="0.25">
      <c r="A3180" s="3">
        <v>45732</v>
      </c>
      <c r="B3180" s="4" t="s">
        <v>13</v>
      </c>
      <c r="C3180" s="3" t="str">
        <f t="shared" si="344"/>
        <v>net sales</v>
      </c>
      <c r="D3180" s="49">
        <v>12.49</v>
      </c>
      <c r="E3180">
        <f t="shared" si="345"/>
        <v>2025</v>
      </c>
      <c r="F3180">
        <f t="shared" si="346"/>
        <v>16</v>
      </c>
      <c r="G3180">
        <f t="shared" si="347"/>
        <v>3</v>
      </c>
      <c r="H3180" s="4" t="str">
        <f t="shared" si="348"/>
        <v>product 3</v>
      </c>
      <c r="I3180" s="5">
        <v>165</v>
      </c>
      <c r="J3180" s="5">
        <v>2060.85</v>
      </c>
    </row>
    <row r="3181" spans="1:10" ht="13.2" x14ac:dyDescent="0.25">
      <c r="A3181" s="3">
        <v>45733</v>
      </c>
      <c r="B3181" s="4" t="s">
        <v>7</v>
      </c>
      <c r="C3181" s="3" t="str">
        <f t="shared" si="344"/>
        <v>cogs</v>
      </c>
      <c r="D3181" s="49">
        <v>5.49</v>
      </c>
      <c r="E3181">
        <f t="shared" si="345"/>
        <v>2025</v>
      </c>
      <c r="F3181">
        <f t="shared" si="346"/>
        <v>17</v>
      </c>
      <c r="G3181">
        <f t="shared" si="347"/>
        <v>3</v>
      </c>
      <c r="H3181" s="4" t="str">
        <f t="shared" si="348"/>
        <v>product 1</v>
      </c>
      <c r="I3181" s="5">
        <v>72</v>
      </c>
      <c r="J3181" s="5">
        <v>395.28000000000003</v>
      </c>
    </row>
    <row r="3182" spans="1:10" ht="13.2" x14ac:dyDescent="0.25">
      <c r="A3182" s="3">
        <v>45733</v>
      </c>
      <c r="B3182" s="4" t="s">
        <v>8</v>
      </c>
      <c r="C3182" s="3" t="str">
        <f t="shared" si="344"/>
        <v>cogs</v>
      </c>
      <c r="D3182" s="49">
        <v>19.989999999999998</v>
      </c>
      <c r="E3182">
        <f t="shared" si="345"/>
        <v>2025</v>
      </c>
      <c r="F3182">
        <f t="shared" si="346"/>
        <v>17</v>
      </c>
      <c r="G3182">
        <f t="shared" si="347"/>
        <v>3</v>
      </c>
      <c r="H3182" s="4" t="str">
        <f t="shared" si="348"/>
        <v>product 2</v>
      </c>
      <c r="I3182" s="5">
        <v>2</v>
      </c>
      <c r="J3182" s="5">
        <v>39.979999999999997</v>
      </c>
    </row>
    <row r="3183" spans="1:10" ht="13.2" x14ac:dyDescent="0.25">
      <c r="A3183" s="3">
        <v>45733</v>
      </c>
      <c r="B3183" s="4" t="s">
        <v>9</v>
      </c>
      <c r="C3183" s="3" t="str">
        <f t="shared" si="344"/>
        <v>cogs</v>
      </c>
      <c r="D3183" s="49">
        <v>8.99</v>
      </c>
      <c r="E3183">
        <f t="shared" si="345"/>
        <v>2025</v>
      </c>
      <c r="F3183">
        <f t="shared" si="346"/>
        <v>17</v>
      </c>
      <c r="G3183">
        <f t="shared" si="347"/>
        <v>3</v>
      </c>
      <c r="H3183" s="4" t="str">
        <f t="shared" si="348"/>
        <v>product 3</v>
      </c>
      <c r="I3183" s="5">
        <v>19</v>
      </c>
      <c r="J3183" s="5">
        <v>170.81</v>
      </c>
    </row>
    <row r="3184" spans="1:10" ht="13.2" x14ac:dyDescent="0.25">
      <c r="A3184" s="3">
        <v>45733</v>
      </c>
      <c r="B3184" s="4" t="s">
        <v>10</v>
      </c>
      <c r="C3184" s="3" t="str">
        <f t="shared" si="344"/>
        <v>marketing</v>
      </c>
      <c r="D3184" s="50" t="s">
        <v>6</v>
      </c>
      <c r="E3184">
        <f t="shared" si="345"/>
        <v>2025</v>
      </c>
      <c r="F3184">
        <f t="shared" si="346"/>
        <v>17</v>
      </c>
      <c r="G3184">
        <f t="shared" si="347"/>
        <v>3</v>
      </c>
      <c r="H3184" s="4" t="str">
        <f t="shared" si="348"/>
        <v>N/A</v>
      </c>
      <c r="I3184" s="4" t="s">
        <v>6</v>
      </c>
      <c r="J3184" s="5">
        <v>112.92</v>
      </c>
    </row>
    <row r="3185" spans="1:10" ht="13.2" x14ac:dyDescent="0.25">
      <c r="A3185" s="3">
        <v>45733</v>
      </c>
      <c r="B3185" s="4" t="s">
        <v>11</v>
      </c>
      <c r="C3185" s="3" t="str">
        <f t="shared" si="344"/>
        <v>net sales</v>
      </c>
      <c r="D3185" s="49">
        <v>9.99</v>
      </c>
      <c r="E3185">
        <f t="shared" si="345"/>
        <v>2025</v>
      </c>
      <c r="F3185">
        <f t="shared" si="346"/>
        <v>17</v>
      </c>
      <c r="G3185">
        <f t="shared" si="347"/>
        <v>3</v>
      </c>
      <c r="H3185" s="4" t="str">
        <f t="shared" si="348"/>
        <v>product 1</v>
      </c>
      <c r="I3185" s="5">
        <v>72</v>
      </c>
      <c r="J3185" s="5">
        <v>719.28</v>
      </c>
    </row>
    <row r="3186" spans="1:10" ht="13.2" x14ac:dyDescent="0.25">
      <c r="A3186" s="3">
        <v>45733</v>
      </c>
      <c r="B3186" s="4" t="s">
        <v>12</v>
      </c>
      <c r="C3186" s="3" t="str">
        <f t="shared" si="344"/>
        <v>net sales</v>
      </c>
      <c r="D3186" s="49">
        <v>24.99</v>
      </c>
      <c r="E3186">
        <f t="shared" si="345"/>
        <v>2025</v>
      </c>
      <c r="F3186">
        <f t="shared" si="346"/>
        <v>17</v>
      </c>
      <c r="G3186">
        <f t="shared" si="347"/>
        <v>3</v>
      </c>
      <c r="H3186" s="4" t="str">
        <f t="shared" si="348"/>
        <v>product 2</v>
      </c>
      <c r="I3186" s="5">
        <v>2</v>
      </c>
      <c r="J3186" s="5">
        <v>49.98</v>
      </c>
    </row>
    <row r="3187" spans="1:10" ht="13.2" x14ac:dyDescent="0.25">
      <c r="A3187" s="3">
        <v>45733</v>
      </c>
      <c r="B3187" s="4" t="s">
        <v>13</v>
      </c>
      <c r="C3187" s="3" t="str">
        <f t="shared" si="344"/>
        <v>net sales</v>
      </c>
      <c r="D3187" s="49">
        <v>12.49</v>
      </c>
      <c r="E3187">
        <f t="shared" si="345"/>
        <v>2025</v>
      </c>
      <c r="F3187">
        <f t="shared" si="346"/>
        <v>17</v>
      </c>
      <c r="G3187">
        <f t="shared" si="347"/>
        <v>3</v>
      </c>
      <c r="H3187" s="4" t="str">
        <f t="shared" si="348"/>
        <v>product 3</v>
      </c>
      <c r="I3187" s="5">
        <v>19</v>
      </c>
      <c r="J3187" s="5">
        <v>237.31</v>
      </c>
    </row>
    <row r="3188" spans="1:10" ht="13.2" x14ac:dyDescent="0.25">
      <c r="A3188" s="3">
        <v>45734</v>
      </c>
      <c r="B3188" s="4" t="s">
        <v>7</v>
      </c>
      <c r="C3188" s="3" t="str">
        <f t="shared" si="344"/>
        <v>cogs</v>
      </c>
      <c r="D3188" s="49">
        <v>5.49</v>
      </c>
      <c r="E3188">
        <f t="shared" si="345"/>
        <v>2025</v>
      </c>
      <c r="F3188">
        <f t="shared" si="346"/>
        <v>18</v>
      </c>
      <c r="G3188">
        <f t="shared" si="347"/>
        <v>3</v>
      </c>
      <c r="H3188" s="4" t="str">
        <f t="shared" si="348"/>
        <v>product 1</v>
      </c>
      <c r="I3188" s="5">
        <v>96</v>
      </c>
      <c r="J3188" s="5">
        <v>527.04</v>
      </c>
    </row>
    <row r="3189" spans="1:10" ht="13.2" x14ac:dyDescent="0.25">
      <c r="A3189" s="3">
        <v>45734</v>
      </c>
      <c r="B3189" s="4" t="s">
        <v>8</v>
      </c>
      <c r="C3189" s="3" t="str">
        <f t="shared" si="344"/>
        <v>cogs</v>
      </c>
      <c r="D3189" s="49">
        <v>19.989999999999998</v>
      </c>
      <c r="E3189">
        <f t="shared" si="345"/>
        <v>2025</v>
      </c>
      <c r="F3189">
        <f t="shared" si="346"/>
        <v>18</v>
      </c>
      <c r="G3189">
        <f t="shared" si="347"/>
        <v>3</v>
      </c>
      <c r="H3189" s="4" t="str">
        <f t="shared" si="348"/>
        <v>product 2</v>
      </c>
      <c r="I3189" s="5">
        <v>6</v>
      </c>
      <c r="J3189" s="5">
        <v>119.94</v>
      </c>
    </row>
    <row r="3190" spans="1:10" ht="13.2" x14ac:dyDescent="0.25">
      <c r="A3190" s="3">
        <v>45734</v>
      </c>
      <c r="B3190" s="4" t="s">
        <v>9</v>
      </c>
      <c r="C3190" s="3" t="str">
        <f t="shared" si="344"/>
        <v>cogs</v>
      </c>
      <c r="D3190" s="49">
        <v>8.99</v>
      </c>
      <c r="E3190">
        <f t="shared" si="345"/>
        <v>2025</v>
      </c>
      <c r="F3190">
        <f t="shared" si="346"/>
        <v>18</v>
      </c>
      <c r="G3190">
        <f t="shared" si="347"/>
        <v>3</v>
      </c>
      <c r="H3190" s="4" t="str">
        <f t="shared" si="348"/>
        <v>product 3</v>
      </c>
      <c r="I3190" s="5">
        <v>230</v>
      </c>
      <c r="J3190" s="5">
        <v>2067.7000000000003</v>
      </c>
    </row>
    <row r="3191" spans="1:10" ht="13.2" x14ac:dyDescent="0.25">
      <c r="A3191" s="3">
        <v>45734</v>
      </c>
      <c r="B3191" s="4" t="s">
        <v>10</v>
      </c>
      <c r="C3191" s="3" t="str">
        <f t="shared" si="344"/>
        <v>marketing</v>
      </c>
      <c r="D3191" s="50" t="s">
        <v>6</v>
      </c>
      <c r="E3191">
        <f t="shared" si="345"/>
        <v>2025</v>
      </c>
      <c r="F3191">
        <f t="shared" si="346"/>
        <v>18</v>
      </c>
      <c r="G3191">
        <f t="shared" si="347"/>
        <v>3</v>
      </c>
      <c r="H3191" s="4" t="str">
        <f t="shared" si="348"/>
        <v>N/A</v>
      </c>
      <c r="I3191" s="4" t="s">
        <v>6</v>
      </c>
      <c r="J3191" s="5">
        <v>101.06</v>
      </c>
    </row>
    <row r="3192" spans="1:10" ht="13.2" x14ac:dyDescent="0.25">
      <c r="A3192" s="3">
        <v>45734</v>
      </c>
      <c r="B3192" s="4" t="s">
        <v>11</v>
      </c>
      <c r="C3192" s="3" t="str">
        <f t="shared" si="344"/>
        <v>net sales</v>
      </c>
      <c r="D3192" s="49">
        <v>9.99</v>
      </c>
      <c r="E3192">
        <f t="shared" si="345"/>
        <v>2025</v>
      </c>
      <c r="F3192">
        <f t="shared" si="346"/>
        <v>18</v>
      </c>
      <c r="G3192">
        <f t="shared" si="347"/>
        <v>3</v>
      </c>
      <c r="H3192" s="4" t="str">
        <f t="shared" si="348"/>
        <v>product 1</v>
      </c>
      <c r="I3192" s="5">
        <v>96</v>
      </c>
      <c r="J3192" s="5">
        <v>959.04</v>
      </c>
    </row>
    <row r="3193" spans="1:10" ht="13.2" x14ac:dyDescent="0.25">
      <c r="A3193" s="3">
        <v>45734</v>
      </c>
      <c r="B3193" s="4" t="s">
        <v>12</v>
      </c>
      <c r="C3193" s="3" t="str">
        <f t="shared" si="344"/>
        <v>net sales</v>
      </c>
      <c r="D3193" s="49">
        <v>24.99</v>
      </c>
      <c r="E3193">
        <f t="shared" si="345"/>
        <v>2025</v>
      </c>
      <c r="F3193">
        <f t="shared" si="346"/>
        <v>18</v>
      </c>
      <c r="G3193">
        <f t="shared" si="347"/>
        <v>3</v>
      </c>
      <c r="H3193" s="4" t="str">
        <f t="shared" si="348"/>
        <v>product 2</v>
      </c>
      <c r="I3193" s="5">
        <v>6</v>
      </c>
      <c r="J3193" s="5">
        <v>149.94</v>
      </c>
    </row>
    <row r="3194" spans="1:10" ht="13.2" x14ac:dyDescent="0.25">
      <c r="A3194" s="3">
        <v>45734</v>
      </c>
      <c r="B3194" s="4" t="s">
        <v>13</v>
      </c>
      <c r="C3194" s="3" t="str">
        <f t="shared" si="344"/>
        <v>net sales</v>
      </c>
      <c r="D3194" s="49">
        <v>12.49</v>
      </c>
      <c r="E3194">
        <f t="shared" si="345"/>
        <v>2025</v>
      </c>
      <c r="F3194">
        <f t="shared" si="346"/>
        <v>18</v>
      </c>
      <c r="G3194">
        <f t="shared" si="347"/>
        <v>3</v>
      </c>
      <c r="H3194" s="4" t="str">
        <f t="shared" si="348"/>
        <v>product 3</v>
      </c>
      <c r="I3194" s="5">
        <v>230</v>
      </c>
      <c r="J3194" s="5">
        <v>2872.7000000000003</v>
      </c>
    </row>
    <row r="3195" spans="1:10" ht="13.2" x14ac:dyDescent="0.25">
      <c r="A3195" s="3">
        <v>45735</v>
      </c>
      <c r="B3195" s="4" t="s">
        <v>7</v>
      </c>
      <c r="C3195" s="3" t="str">
        <f t="shared" si="344"/>
        <v>cogs</v>
      </c>
      <c r="D3195" s="49">
        <v>5.49</v>
      </c>
      <c r="E3195">
        <f t="shared" si="345"/>
        <v>2025</v>
      </c>
      <c r="F3195">
        <f t="shared" si="346"/>
        <v>19</v>
      </c>
      <c r="G3195">
        <f t="shared" si="347"/>
        <v>3</v>
      </c>
      <c r="H3195" s="4" t="str">
        <f t="shared" si="348"/>
        <v>product 1</v>
      </c>
      <c r="I3195" s="5">
        <v>53</v>
      </c>
      <c r="J3195" s="5">
        <v>290.97000000000003</v>
      </c>
    </row>
    <row r="3196" spans="1:10" ht="13.2" x14ac:dyDescent="0.25">
      <c r="A3196" s="3">
        <v>45735</v>
      </c>
      <c r="B3196" s="4" t="s">
        <v>8</v>
      </c>
      <c r="C3196" s="3" t="str">
        <f t="shared" si="344"/>
        <v>cogs</v>
      </c>
      <c r="D3196" s="49">
        <v>19.989999999999998</v>
      </c>
      <c r="E3196">
        <f t="shared" si="345"/>
        <v>2025</v>
      </c>
      <c r="F3196">
        <f t="shared" si="346"/>
        <v>19</v>
      </c>
      <c r="G3196">
        <f t="shared" si="347"/>
        <v>3</v>
      </c>
      <c r="H3196" s="4" t="str">
        <f t="shared" si="348"/>
        <v>product 2</v>
      </c>
      <c r="I3196" s="5">
        <v>2</v>
      </c>
      <c r="J3196" s="5">
        <v>39.979999999999997</v>
      </c>
    </row>
    <row r="3197" spans="1:10" ht="13.2" x14ac:dyDescent="0.25">
      <c r="A3197" s="3">
        <v>45735</v>
      </c>
      <c r="B3197" s="4" t="s">
        <v>9</v>
      </c>
      <c r="C3197" s="3" t="str">
        <f t="shared" si="344"/>
        <v>cogs</v>
      </c>
      <c r="D3197" s="49">
        <v>8.99</v>
      </c>
      <c r="E3197">
        <f t="shared" si="345"/>
        <v>2025</v>
      </c>
      <c r="F3197">
        <f t="shared" si="346"/>
        <v>19</v>
      </c>
      <c r="G3197">
        <f t="shared" si="347"/>
        <v>3</v>
      </c>
      <c r="H3197" s="4" t="str">
        <f t="shared" si="348"/>
        <v>product 3</v>
      </c>
      <c r="I3197" s="5">
        <v>127</v>
      </c>
      <c r="J3197" s="5">
        <v>1141.73</v>
      </c>
    </row>
    <row r="3198" spans="1:10" ht="13.2" x14ac:dyDescent="0.25">
      <c r="A3198" s="3">
        <v>45735</v>
      </c>
      <c r="B3198" s="4" t="s">
        <v>10</v>
      </c>
      <c r="C3198" s="3" t="str">
        <f t="shared" si="344"/>
        <v>marketing</v>
      </c>
      <c r="D3198" s="50" t="s">
        <v>6</v>
      </c>
      <c r="E3198">
        <f t="shared" si="345"/>
        <v>2025</v>
      </c>
      <c r="F3198">
        <f t="shared" si="346"/>
        <v>19</v>
      </c>
      <c r="G3198">
        <f t="shared" si="347"/>
        <v>3</v>
      </c>
      <c r="H3198" s="4" t="str">
        <f t="shared" si="348"/>
        <v>N/A</v>
      </c>
      <c r="I3198" s="4" t="s">
        <v>6</v>
      </c>
      <c r="J3198" s="5">
        <v>114.07000000000001</v>
      </c>
    </row>
    <row r="3199" spans="1:10" ht="13.2" x14ac:dyDescent="0.25">
      <c r="A3199" s="3">
        <v>45735</v>
      </c>
      <c r="B3199" s="4" t="s">
        <v>11</v>
      </c>
      <c r="C3199" s="3" t="str">
        <f t="shared" si="344"/>
        <v>net sales</v>
      </c>
      <c r="D3199" s="49">
        <v>9.99</v>
      </c>
      <c r="E3199">
        <f t="shared" si="345"/>
        <v>2025</v>
      </c>
      <c r="F3199">
        <f t="shared" si="346"/>
        <v>19</v>
      </c>
      <c r="G3199">
        <f t="shared" si="347"/>
        <v>3</v>
      </c>
      <c r="H3199" s="4" t="str">
        <f t="shared" si="348"/>
        <v>product 1</v>
      </c>
      <c r="I3199" s="5">
        <v>53</v>
      </c>
      <c r="J3199" s="5">
        <v>529.47</v>
      </c>
    </row>
    <row r="3200" spans="1:10" ht="13.2" x14ac:dyDescent="0.25">
      <c r="A3200" s="3">
        <v>45735</v>
      </c>
      <c r="B3200" s="4" t="s">
        <v>12</v>
      </c>
      <c r="C3200" s="3" t="str">
        <f t="shared" si="344"/>
        <v>net sales</v>
      </c>
      <c r="D3200" s="49">
        <v>24.99</v>
      </c>
      <c r="E3200">
        <f t="shared" si="345"/>
        <v>2025</v>
      </c>
      <c r="F3200">
        <f t="shared" si="346"/>
        <v>19</v>
      </c>
      <c r="G3200">
        <f t="shared" si="347"/>
        <v>3</v>
      </c>
      <c r="H3200" s="4" t="str">
        <f t="shared" si="348"/>
        <v>product 2</v>
      </c>
      <c r="I3200" s="5">
        <v>2</v>
      </c>
      <c r="J3200" s="5">
        <v>49.98</v>
      </c>
    </row>
    <row r="3201" spans="1:10" ht="13.2" x14ac:dyDescent="0.25">
      <c r="A3201" s="3">
        <v>45735</v>
      </c>
      <c r="B3201" s="4" t="s">
        <v>13</v>
      </c>
      <c r="C3201" s="3" t="str">
        <f t="shared" si="344"/>
        <v>net sales</v>
      </c>
      <c r="D3201" s="49">
        <v>12.49</v>
      </c>
      <c r="E3201">
        <f t="shared" si="345"/>
        <v>2025</v>
      </c>
      <c r="F3201">
        <f t="shared" si="346"/>
        <v>19</v>
      </c>
      <c r="G3201">
        <f t="shared" si="347"/>
        <v>3</v>
      </c>
      <c r="H3201" s="4" t="str">
        <f t="shared" si="348"/>
        <v>product 3</v>
      </c>
      <c r="I3201" s="5">
        <v>127</v>
      </c>
      <c r="J3201" s="5">
        <v>1586.23</v>
      </c>
    </row>
    <row r="3202" spans="1:10" ht="13.2" x14ac:dyDescent="0.25">
      <c r="A3202" s="3">
        <v>45736</v>
      </c>
      <c r="B3202" s="4" t="s">
        <v>7</v>
      </c>
      <c r="C3202" s="3" t="str">
        <f t="shared" ref="C3202:C3265" si="349">IFERROR(LEFT(B3202, FIND(":", B3202) -1),B3202)</f>
        <v>cogs</v>
      </c>
      <c r="D3202" s="49">
        <v>5.49</v>
      </c>
      <c r="E3202">
        <f t="shared" ref="E3202:E3265" si="350">YEAR(A3202)</f>
        <v>2025</v>
      </c>
      <c r="F3202">
        <f t="shared" ref="F3202:F3265" si="351">DAY(A3202)</f>
        <v>20</v>
      </c>
      <c r="G3202">
        <f t="shared" ref="G3202:G3265" si="352">MONTH(A3202)</f>
        <v>3</v>
      </c>
      <c r="H3202" s="4" t="str">
        <f t="shared" si="348"/>
        <v>product 1</v>
      </c>
      <c r="I3202" s="5">
        <v>45</v>
      </c>
      <c r="J3202" s="5">
        <v>247.05</v>
      </c>
    </row>
    <row r="3203" spans="1:10" ht="13.2" x14ac:dyDescent="0.25">
      <c r="A3203" s="3">
        <v>45736</v>
      </c>
      <c r="B3203" s="4" t="s">
        <v>8</v>
      </c>
      <c r="C3203" s="3" t="str">
        <f t="shared" si="349"/>
        <v>cogs</v>
      </c>
      <c r="D3203" s="49">
        <v>19.989999999999998</v>
      </c>
      <c r="E3203">
        <f t="shared" si="350"/>
        <v>2025</v>
      </c>
      <c r="F3203">
        <f t="shared" si="351"/>
        <v>20</v>
      </c>
      <c r="G3203">
        <f t="shared" si="352"/>
        <v>3</v>
      </c>
      <c r="H3203" s="4" t="str">
        <f t="shared" ref="H3203:H3266" si="353">IFERROR(RIGHT(B3203, LEN(B3203) - FIND(":", B3203)),"N/A")</f>
        <v>product 2</v>
      </c>
      <c r="I3203" s="5">
        <v>0</v>
      </c>
      <c r="J3203" s="4">
        <v>0</v>
      </c>
    </row>
    <row r="3204" spans="1:10" ht="13.2" x14ac:dyDescent="0.25">
      <c r="A3204" s="3">
        <v>45736</v>
      </c>
      <c r="B3204" s="4" t="s">
        <v>9</v>
      </c>
      <c r="C3204" s="3" t="str">
        <f t="shared" si="349"/>
        <v>cogs</v>
      </c>
      <c r="D3204" s="49">
        <v>8.99</v>
      </c>
      <c r="E3204">
        <f t="shared" si="350"/>
        <v>2025</v>
      </c>
      <c r="F3204">
        <f t="shared" si="351"/>
        <v>20</v>
      </c>
      <c r="G3204">
        <f t="shared" si="352"/>
        <v>3</v>
      </c>
      <c r="H3204" s="4" t="str">
        <f t="shared" si="353"/>
        <v>product 3</v>
      </c>
      <c r="I3204" s="5">
        <v>246</v>
      </c>
      <c r="J3204" s="5">
        <v>2211.54</v>
      </c>
    </row>
    <row r="3205" spans="1:10" ht="13.2" x14ac:dyDescent="0.25">
      <c r="A3205" s="3">
        <v>45736</v>
      </c>
      <c r="B3205" s="4" t="s">
        <v>10</v>
      </c>
      <c r="C3205" s="3" t="str">
        <f t="shared" si="349"/>
        <v>marketing</v>
      </c>
      <c r="D3205" s="50" t="s">
        <v>6</v>
      </c>
      <c r="E3205">
        <f t="shared" si="350"/>
        <v>2025</v>
      </c>
      <c r="F3205">
        <f t="shared" si="351"/>
        <v>20</v>
      </c>
      <c r="G3205">
        <f t="shared" si="352"/>
        <v>3</v>
      </c>
      <c r="H3205" s="4" t="str">
        <f t="shared" si="353"/>
        <v>N/A</v>
      </c>
      <c r="I3205" s="4" t="s">
        <v>6</v>
      </c>
      <c r="J3205" s="5">
        <v>118.91</v>
      </c>
    </row>
    <row r="3206" spans="1:10" ht="13.2" x14ac:dyDescent="0.25">
      <c r="A3206" s="3">
        <v>45736</v>
      </c>
      <c r="B3206" s="4" t="s">
        <v>11</v>
      </c>
      <c r="C3206" s="3" t="str">
        <f t="shared" si="349"/>
        <v>net sales</v>
      </c>
      <c r="D3206" s="49">
        <v>9.99</v>
      </c>
      <c r="E3206">
        <f t="shared" si="350"/>
        <v>2025</v>
      </c>
      <c r="F3206">
        <f t="shared" si="351"/>
        <v>20</v>
      </c>
      <c r="G3206">
        <f t="shared" si="352"/>
        <v>3</v>
      </c>
      <c r="H3206" s="4" t="str">
        <f t="shared" si="353"/>
        <v>product 1</v>
      </c>
      <c r="I3206" s="5">
        <v>45</v>
      </c>
      <c r="J3206" s="5">
        <v>449.55</v>
      </c>
    </row>
    <row r="3207" spans="1:10" ht="13.2" x14ac:dyDescent="0.25">
      <c r="A3207" s="3">
        <v>45736</v>
      </c>
      <c r="B3207" s="4" t="s">
        <v>12</v>
      </c>
      <c r="C3207" s="3" t="str">
        <f t="shared" si="349"/>
        <v>net sales</v>
      </c>
      <c r="D3207" s="49">
        <v>24.99</v>
      </c>
      <c r="E3207">
        <f t="shared" si="350"/>
        <v>2025</v>
      </c>
      <c r="F3207">
        <f t="shared" si="351"/>
        <v>20</v>
      </c>
      <c r="G3207">
        <f t="shared" si="352"/>
        <v>3</v>
      </c>
      <c r="H3207" s="4" t="str">
        <f t="shared" si="353"/>
        <v>product 2</v>
      </c>
      <c r="I3207" s="5">
        <v>0</v>
      </c>
      <c r="J3207" s="4">
        <v>0</v>
      </c>
    </row>
    <row r="3208" spans="1:10" ht="13.2" x14ac:dyDescent="0.25">
      <c r="A3208" s="3">
        <v>45736</v>
      </c>
      <c r="B3208" s="4" t="s">
        <v>13</v>
      </c>
      <c r="C3208" s="3" t="str">
        <f t="shared" si="349"/>
        <v>net sales</v>
      </c>
      <c r="D3208" s="49">
        <v>12.49</v>
      </c>
      <c r="E3208">
        <f t="shared" si="350"/>
        <v>2025</v>
      </c>
      <c r="F3208">
        <f t="shared" si="351"/>
        <v>20</v>
      </c>
      <c r="G3208">
        <f t="shared" si="352"/>
        <v>3</v>
      </c>
      <c r="H3208" s="4" t="str">
        <f t="shared" si="353"/>
        <v>product 3</v>
      </c>
      <c r="I3208" s="5">
        <v>246</v>
      </c>
      <c r="J3208" s="5">
        <v>3072.54</v>
      </c>
    </row>
    <row r="3209" spans="1:10" ht="13.2" x14ac:dyDescent="0.25">
      <c r="A3209" s="3">
        <v>45737</v>
      </c>
      <c r="B3209" s="4" t="s">
        <v>7</v>
      </c>
      <c r="C3209" s="3" t="str">
        <f t="shared" si="349"/>
        <v>cogs</v>
      </c>
      <c r="D3209" s="49">
        <v>5.49</v>
      </c>
      <c r="E3209">
        <f t="shared" si="350"/>
        <v>2025</v>
      </c>
      <c r="F3209">
        <f t="shared" si="351"/>
        <v>21</v>
      </c>
      <c r="G3209">
        <f t="shared" si="352"/>
        <v>3</v>
      </c>
      <c r="H3209" s="4" t="str">
        <f t="shared" si="353"/>
        <v>product 1</v>
      </c>
      <c r="I3209" s="5">
        <v>6</v>
      </c>
      <c r="J3209" s="5">
        <v>32.94</v>
      </c>
    </row>
    <row r="3210" spans="1:10" ht="13.2" x14ac:dyDescent="0.25">
      <c r="A3210" s="3">
        <v>45737</v>
      </c>
      <c r="B3210" s="4" t="s">
        <v>8</v>
      </c>
      <c r="C3210" s="3" t="str">
        <f t="shared" si="349"/>
        <v>cogs</v>
      </c>
      <c r="D3210" s="49">
        <v>19.989999999999998</v>
      </c>
      <c r="E3210">
        <f t="shared" si="350"/>
        <v>2025</v>
      </c>
      <c r="F3210">
        <f t="shared" si="351"/>
        <v>21</v>
      </c>
      <c r="G3210">
        <f t="shared" si="352"/>
        <v>3</v>
      </c>
      <c r="H3210" s="4" t="str">
        <f t="shared" si="353"/>
        <v>product 2</v>
      </c>
      <c r="I3210" s="5">
        <v>7</v>
      </c>
      <c r="J3210" s="5">
        <v>139.92999999999998</v>
      </c>
    </row>
    <row r="3211" spans="1:10" ht="13.2" x14ac:dyDescent="0.25">
      <c r="A3211" s="3">
        <v>45737</v>
      </c>
      <c r="B3211" s="4" t="s">
        <v>9</v>
      </c>
      <c r="C3211" s="3" t="str">
        <f t="shared" si="349"/>
        <v>cogs</v>
      </c>
      <c r="D3211" s="49">
        <v>8.99</v>
      </c>
      <c r="E3211">
        <f t="shared" si="350"/>
        <v>2025</v>
      </c>
      <c r="F3211">
        <f t="shared" si="351"/>
        <v>21</v>
      </c>
      <c r="G3211">
        <f t="shared" si="352"/>
        <v>3</v>
      </c>
      <c r="H3211" s="4" t="str">
        <f t="shared" si="353"/>
        <v>product 3</v>
      </c>
      <c r="I3211" s="5">
        <v>6</v>
      </c>
      <c r="J3211" s="5">
        <v>53.94</v>
      </c>
    </row>
    <row r="3212" spans="1:10" ht="13.2" x14ac:dyDescent="0.25">
      <c r="A3212" s="3">
        <v>45737</v>
      </c>
      <c r="B3212" s="4" t="s">
        <v>10</v>
      </c>
      <c r="C3212" s="3" t="str">
        <f t="shared" si="349"/>
        <v>marketing</v>
      </c>
      <c r="D3212" s="50" t="s">
        <v>6</v>
      </c>
      <c r="E3212">
        <f t="shared" si="350"/>
        <v>2025</v>
      </c>
      <c r="F3212">
        <f t="shared" si="351"/>
        <v>21</v>
      </c>
      <c r="G3212">
        <f t="shared" si="352"/>
        <v>3</v>
      </c>
      <c r="H3212" s="4" t="str">
        <f t="shared" si="353"/>
        <v>N/A</v>
      </c>
      <c r="I3212" s="4" t="s">
        <v>6</v>
      </c>
      <c r="J3212" s="5">
        <v>106.08</v>
      </c>
    </row>
    <row r="3213" spans="1:10" ht="13.2" x14ac:dyDescent="0.25">
      <c r="A3213" s="3">
        <v>45737</v>
      </c>
      <c r="B3213" s="4" t="s">
        <v>11</v>
      </c>
      <c r="C3213" s="3" t="str">
        <f t="shared" si="349"/>
        <v>net sales</v>
      </c>
      <c r="D3213" s="49">
        <v>9.99</v>
      </c>
      <c r="E3213">
        <f t="shared" si="350"/>
        <v>2025</v>
      </c>
      <c r="F3213">
        <f t="shared" si="351"/>
        <v>21</v>
      </c>
      <c r="G3213">
        <f t="shared" si="352"/>
        <v>3</v>
      </c>
      <c r="H3213" s="4" t="str">
        <f t="shared" si="353"/>
        <v>product 1</v>
      </c>
      <c r="I3213" s="5">
        <v>6</v>
      </c>
      <c r="J3213" s="5">
        <v>59.94</v>
      </c>
    </row>
    <row r="3214" spans="1:10" ht="13.2" x14ac:dyDescent="0.25">
      <c r="A3214" s="3">
        <v>45737</v>
      </c>
      <c r="B3214" s="4" t="s">
        <v>12</v>
      </c>
      <c r="C3214" s="3" t="str">
        <f t="shared" si="349"/>
        <v>net sales</v>
      </c>
      <c r="D3214" s="49">
        <v>24.99</v>
      </c>
      <c r="E3214">
        <f t="shared" si="350"/>
        <v>2025</v>
      </c>
      <c r="F3214">
        <f t="shared" si="351"/>
        <v>21</v>
      </c>
      <c r="G3214">
        <f t="shared" si="352"/>
        <v>3</v>
      </c>
      <c r="H3214" s="4" t="str">
        <f t="shared" si="353"/>
        <v>product 2</v>
      </c>
      <c r="I3214" s="5">
        <v>7</v>
      </c>
      <c r="J3214" s="5">
        <v>174.92999999999998</v>
      </c>
    </row>
    <row r="3215" spans="1:10" ht="13.2" x14ac:dyDescent="0.25">
      <c r="A3215" s="3">
        <v>45737</v>
      </c>
      <c r="B3215" s="4" t="s">
        <v>13</v>
      </c>
      <c r="C3215" s="3" t="str">
        <f t="shared" si="349"/>
        <v>net sales</v>
      </c>
      <c r="D3215" s="49">
        <v>12.49</v>
      </c>
      <c r="E3215">
        <f t="shared" si="350"/>
        <v>2025</v>
      </c>
      <c r="F3215">
        <f t="shared" si="351"/>
        <v>21</v>
      </c>
      <c r="G3215">
        <f t="shared" si="352"/>
        <v>3</v>
      </c>
      <c r="H3215" s="4" t="str">
        <f t="shared" si="353"/>
        <v>product 3</v>
      </c>
      <c r="I3215" s="5">
        <v>6</v>
      </c>
      <c r="J3215" s="5">
        <v>74.94</v>
      </c>
    </row>
    <row r="3216" spans="1:10" ht="13.2" x14ac:dyDescent="0.25">
      <c r="A3216" s="3">
        <v>45738</v>
      </c>
      <c r="B3216" s="4" t="s">
        <v>7</v>
      </c>
      <c r="C3216" s="3" t="str">
        <f t="shared" si="349"/>
        <v>cogs</v>
      </c>
      <c r="D3216" s="49">
        <v>5.49</v>
      </c>
      <c r="E3216">
        <f t="shared" si="350"/>
        <v>2025</v>
      </c>
      <c r="F3216">
        <f t="shared" si="351"/>
        <v>22</v>
      </c>
      <c r="G3216">
        <f t="shared" si="352"/>
        <v>3</v>
      </c>
      <c r="H3216" s="4" t="str">
        <f t="shared" si="353"/>
        <v>product 1</v>
      </c>
      <c r="I3216" s="5">
        <v>47</v>
      </c>
      <c r="J3216" s="5">
        <v>258.03000000000003</v>
      </c>
    </row>
    <row r="3217" spans="1:10" ht="13.2" x14ac:dyDescent="0.25">
      <c r="A3217" s="3">
        <v>45738</v>
      </c>
      <c r="B3217" s="4" t="s">
        <v>8</v>
      </c>
      <c r="C3217" s="3" t="str">
        <f t="shared" si="349"/>
        <v>cogs</v>
      </c>
      <c r="D3217" s="49">
        <v>19.989999999999998</v>
      </c>
      <c r="E3217">
        <f t="shared" si="350"/>
        <v>2025</v>
      </c>
      <c r="F3217">
        <f t="shared" si="351"/>
        <v>22</v>
      </c>
      <c r="G3217">
        <f t="shared" si="352"/>
        <v>3</v>
      </c>
      <c r="H3217" s="4" t="str">
        <f t="shared" si="353"/>
        <v>product 2</v>
      </c>
      <c r="I3217" s="5">
        <v>9</v>
      </c>
      <c r="J3217" s="5">
        <v>179.91</v>
      </c>
    </row>
    <row r="3218" spans="1:10" ht="13.2" x14ac:dyDescent="0.25">
      <c r="A3218" s="3">
        <v>45738</v>
      </c>
      <c r="B3218" s="4" t="s">
        <v>9</v>
      </c>
      <c r="C3218" s="3" t="str">
        <f t="shared" si="349"/>
        <v>cogs</v>
      </c>
      <c r="D3218" s="49">
        <v>8.99</v>
      </c>
      <c r="E3218">
        <f t="shared" si="350"/>
        <v>2025</v>
      </c>
      <c r="F3218">
        <f t="shared" si="351"/>
        <v>22</v>
      </c>
      <c r="G3218">
        <f t="shared" si="352"/>
        <v>3</v>
      </c>
      <c r="H3218" s="4" t="str">
        <f t="shared" si="353"/>
        <v>product 3</v>
      </c>
      <c r="I3218" s="5">
        <v>50</v>
      </c>
      <c r="J3218" s="5">
        <v>449.5</v>
      </c>
    </row>
    <row r="3219" spans="1:10" ht="13.2" x14ac:dyDescent="0.25">
      <c r="A3219" s="3">
        <v>45738</v>
      </c>
      <c r="B3219" s="4" t="s">
        <v>10</v>
      </c>
      <c r="C3219" s="3" t="str">
        <f t="shared" si="349"/>
        <v>marketing</v>
      </c>
      <c r="D3219" s="50" t="s">
        <v>6</v>
      </c>
      <c r="E3219">
        <f t="shared" si="350"/>
        <v>2025</v>
      </c>
      <c r="F3219">
        <f t="shared" si="351"/>
        <v>22</v>
      </c>
      <c r="G3219">
        <f t="shared" si="352"/>
        <v>3</v>
      </c>
      <c r="H3219" s="4" t="str">
        <f t="shared" si="353"/>
        <v>N/A</v>
      </c>
      <c r="I3219" s="4" t="s">
        <v>6</v>
      </c>
      <c r="J3219" s="5">
        <v>110.98</v>
      </c>
    </row>
    <row r="3220" spans="1:10" ht="13.2" x14ac:dyDescent="0.25">
      <c r="A3220" s="3">
        <v>45738</v>
      </c>
      <c r="B3220" s="4" t="s">
        <v>11</v>
      </c>
      <c r="C3220" s="3" t="str">
        <f t="shared" si="349"/>
        <v>net sales</v>
      </c>
      <c r="D3220" s="49">
        <v>9.99</v>
      </c>
      <c r="E3220">
        <f t="shared" si="350"/>
        <v>2025</v>
      </c>
      <c r="F3220">
        <f t="shared" si="351"/>
        <v>22</v>
      </c>
      <c r="G3220">
        <f t="shared" si="352"/>
        <v>3</v>
      </c>
      <c r="H3220" s="4" t="str">
        <f t="shared" si="353"/>
        <v>product 1</v>
      </c>
      <c r="I3220" s="5">
        <v>47</v>
      </c>
      <c r="J3220" s="5">
        <v>469.53000000000003</v>
      </c>
    </row>
    <row r="3221" spans="1:10" ht="13.2" x14ac:dyDescent="0.25">
      <c r="A3221" s="3">
        <v>45738</v>
      </c>
      <c r="B3221" s="4" t="s">
        <v>12</v>
      </c>
      <c r="C3221" s="3" t="str">
        <f t="shared" si="349"/>
        <v>net sales</v>
      </c>
      <c r="D3221" s="49">
        <v>24.99</v>
      </c>
      <c r="E3221">
        <f t="shared" si="350"/>
        <v>2025</v>
      </c>
      <c r="F3221">
        <f t="shared" si="351"/>
        <v>22</v>
      </c>
      <c r="G3221">
        <f t="shared" si="352"/>
        <v>3</v>
      </c>
      <c r="H3221" s="4" t="str">
        <f t="shared" si="353"/>
        <v>product 2</v>
      </c>
      <c r="I3221" s="5">
        <v>9</v>
      </c>
      <c r="J3221" s="5">
        <v>224.91</v>
      </c>
    </row>
    <row r="3222" spans="1:10" ht="13.2" x14ac:dyDescent="0.25">
      <c r="A3222" s="3">
        <v>45738</v>
      </c>
      <c r="B3222" s="4" t="s">
        <v>13</v>
      </c>
      <c r="C3222" s="3" t="str">
        <f t="shared" si="349"/>
        <v>net sales</v>
      </c>
      <c r="D3222" s="49">
        <v>12.49</v>
      </c>
      <c r="E3222">
        <f t="shared" si="350"/>
        <v>2025</v>
      </c>
      <c r="F3222">
        <f t="shared" si="351"/>
        <v>22</v>
      </c>
      <c r="G3222">
        <f t="shared" si="352"/>
        <v>3</v>
      </c>
      <c r="H3222" s="4" t="str">
        <f t="shared" si="353"/>
        <v>product 3</v>
      </c>
      <c r="I3222" s="5">
        <v>50</v>
      </c>
      <c r="J3222" s="5">
        <v>624.5</v>
      </c>
    </row>
    <row r="3223" spans="1:10" ht="13.2" x14ac:dyDescent="0.25">
      <c r="A3223" s="3">
        <v>45739</v>
      </c>
      <c r="B3223" s="4" t="s">
        <v>7</v>
      </c>
      <c r="C3223" s="3" t="str">
        <f t="shared" si="349"/>
        <v>cogs</v>
      </c>
      <c r="D3223" s="49">
        <v>5.49</v>
      </c>
      <c r="E3223">
        <f t="shared" si="350"/>
        <v>2025</v>
      </c>
      <c r="F3223">
        <f t="shared" si="351"/>
        <v>23</v>
      </c>
      <c r="G3223">
        <f t="shared" si="352"/>
        <v>3</v>
      </c>
      <c r="H3223" s="4" t="str">
        <f t="shared" si="353"/>
        <v>product 1</v>
      </c>
      <c r="I3223" s="5">
        <v>44</v>
      </c>
      <c r="J3223" s="5">
        <v>241.56</v>
      </c>
    </row>
    <row r="3224" spans="1:10" ht="13.2" x14ac:dyDescent="0.25">
      <c r="A3224" s="3">
        <v>45739</v>
      </c>
      <c r="B3224" s="4" t="s">
        <v>8</v>
      </c>
      <c r="C3224" s="3" t="str">
        <f t="shared" si="349"/>
        <v>cogs</v>
      </c>
      <c r="D3224" s="49">
        <v>19.989999999999998</v>
      </c>
      <c r="E3224">
        <f t="shared" si="350"/>
        <v>2025</v>
      </c>
      <c r="F3224">
        <f t="shared" si="351"/>
        <v>23</v>
      </c>
      <c r="G3224">
        <f t="shared" si="352"/>
        <v>3</v>
      </c>
      <c r="H3224" s="4" t="str">
        <f t="shared" si="353"/>
        <v>product 2</v>
      </c>
      <c r="I3224" s="5">
        <v>8</v>
      </c>
      <c r="J3224" s="5">
        <v>159.91999999999999</v>
      </c>
    </row>
    <row r="3225" spans="1:10" ht="13.2" x14ac:dyDescent="0.25">
      <c r="A3225" s="3">
        <v>45739</v>
      </c>
      <c r="B3225" s="4" t="s">
        <v>9</v>
      </c>
      <c r="C3225" s="3" t="str">
        <f t="shared" si="349"/>
        <v>cogs</v>
      </c>
      <c r="D3225" s="49">
        <v>8.99</v>
      </c>
      <c r="E3225">
        <f t="shared" si="350"/>
        <v>2025</v>
      </c>
      <c r="F3225">
        <f t="shared" si="351"/>
        <v>23</v>
      </c>
      <c r="G3225">
        <f t="shared" si="352"/>
        <v>3</v>
      </c>
      <c r="H3225" s="4" t="str">
        <f t="shared" si="353"/>
        <v>product 3</v>
      </c>
      <c r="I3225" s="5">
        <v>65</v>
      </c>
      <c r="J3225" s="5">
        <v>584.35</v>
      </c>
    </row>
    <row r="3226" spans="1:10" ht="13.2" x14ac:dyDescent="0.25">
      <c r="A3226" s="3">
        <v>45739</v>
      </c>
      <c r="B3226" s="4" t="s">
        <v>10</v>
      </c>
      <c r="C3226" s="3" t="str">
        <f t="shared" si="349"/>
        <v>marketing</v>
      </c>
      <c r="D3226" s="50" t="s">
        <v>6</v>
      </c>
      <c r="E3226">
        <f t="shared" si="350"/>
        <v>2025</v>
      </c>
      <c r="F3226">
        <f t="shared" si="351"/>
        <v>23</v>
      </c>
      <c r="G3226">
        <f t="shared" si="352"/>
        <v>3</v>
      </c>
      <c r="H3226" s="4" t="str">
        <f t="shared" si="353"/>
        <v>N/A</v>
      </c>
      <c r="I3226" s="4" t="s">
        <v>6</v>
      </c>
      <c r="J3226" s="5">
        <v>118.02</v>
      </c>
    </row>
    <row r="3227" spans="1:10" ht="13.2" x14ac:dyDescent="0.25">
      <c r="A3227" s="3">
        <v>45739</v>
      </c>
      <c r="B3227" s="4" t="s">
        <v>11</v>
      </c>
      <c r="C3227" s="3" t="str">
        <f t="shared" si="349"/>
        <v>net sales</v>
      </c>
      <c r="D3227" s="49">
        <v>9.99</v>
      </c>
      <c r="E3227">
        <f t="shared" si="350"/>
        <v>2025</v>
      </c>
      <c r="F3227">
        <f t="shared" si="351"/>
        <v>23</v>
      </c>
      <c r="G3227">
        <f t="shared" si="352"/>
        <v>3</v>
      </c>
      <c r="H3227" s="4" t="str">
        <f t="shared" si="353"/>
        <v>product 1</v>
      </c>
      <c r="I3227" s="5">
        <v>44</v>
      </c>
      <c r="J3227" s="5">
        <v>439.56</v>
      </c>
    </row>
    <row r="3228" spans="1:10" ht="13.2" x14ac:dyDescent="0.25">
      <c r="A3228" s="3">
        <v>45739</v>
      </c>
      <c r="B3228" s="4" t="s">
        <v>12</v>
      </c>
      <c r="C3228" s="3" t="str">
        <f t="shared" si="349"/>
        <v>net sales</v>
      </c>
      <c r="D3228" s="49">
        <v>24.99</v>
      </c>
      <c r="E3228">
        <f t="shared" si="350"/>
        <v>2025</v>
      </c>
      <c r="F3228">
        <f t="shared" si="351"/>
        <v>23</v>
      </c>
      <c r="G3228">
        <f t="shared" si="352"/>
        <v>3</v>
      </c>
      <c r="H3228" s="4" t="str">
        <f t="shared" si="353"/>
        <v>product 2</v>
      </c>
      <c r="I3228" s="5">
        <v>8</v>
      </c>
      <c r="J3228" s="5">
        <v>199.92</v>
      </c>
    </row>
    <row r="3229" spans="1:10" ht="13.2" x14ac:dyDescent="0.25">
      <c r="A3229" s="3">
        <v>45739</v>
      </c>
      <c r="B3229" s="4" t="s">
        <v>13</v>
      </c>
      <c r="C3229" s="3" t="str">
        <f t="shared" si="349"/>
        <v>net sales</v>
      </c>
      <c r="D3229" s="49">
        <v>12.49</v>
      </c>
      <c r="E3229">
        <f t="shared" si="350"/>
        <v>2025</v>
      </c>
      <c r="F3229">
        <f t="shared" si="351"/>
        <v>23</v>
      </c>
      <c r="G3229">
        <f t="shared" si="352"/>
        <v>3</v>
      </c>
      <c r="H3229" s="4" t="str">
        <f t="shared" si="353"/>
        <v>product 3</v>
      </c>
      <c r="I3229" s="5">
        <v>65</v>
      </c>
      <c r="J3229" s="5">
        <v>811.85</v>
      </c>
    </row>
    <row r="3230" spans="1:10" ht="13.2" x14ac:dyDescent="0.25">
      <c r="A3230" s="3">
        <v>45740</v>
      </c>
      <c r="B3230" s="4" t="s">
        <v>7</v>
      </c>
      <c r="C3230" s="3" t="str">
        <f t="shared" si="349"/>
        <v>cogs</v>
      </c>
      <c r="D3230" s="49">
        <v>5.49</v>
      </c>
      <c r="E3230">
        <f t="shared" si="350"/>
        <v>2025</v>
      </c>
      <c r="F3230">
        <f t="shared" si="351"/>
        <v>24</v>
      </c>
      <c r="G3230">
        <f t="shared" si="352"/>
        <v>3</v>
      </c>
      <c r="H3230" s="4" t="str">
        <f t="shared" si="353"/>
        <v>product 1</v>
      </c>
      <c r="I3230" s="5">
        <v>86</v>
      </c>
      <c r="J3230" s="5">
        <v>472.14000000000004</v>
      </c>
    </row>
    <row r="3231" spans="1:10" ht="13.2" x14ac:dyDescent="0.25">
      <c r="A3231" s="3">
        <v>45740</v>
      </c>
      <c r="B3231" s="4" t="s">
        <v>8</v>
      </c>
      <c r="C3231" s="3" t="str">
        <f t="shared" si="349"/>
        <v>cogs</v>
      </c>
      <c r="D3231" s="49">
        <v>19.989999999999998</v>
      </c>
      <c r="E3231">
        <f t="shared" si="350"/>
        <v>2025</v>
      </c>
      <c r="F3231">
        <f t="shared" si="351"/>
        <v>24</v>
      </c>
      <c r="G3231">
        <f t="shared" si="352"/>
        <v>3</v>
      </c>
      <c r="H3231" s="4" t="str">
        <f t="shared" si="353"/>
        <v>product 2</v>
      </c>
      <c r="I3231" s="5">
        <v>5</v>
      </c>
      <c r="J3231" s="5">
        <v>99.949999999999989</v>
      </c>
    </row>
    <row r="3232" spans="1:10" ht="13.2" x14ac:dyDescent="0.25">
      <c r="A3232" s="3">
        <v>45740</v>
      </c>
      <c r="B3232" s="4" t="s">
        <v>9</v>
      </c>
      <c r="C3232" s="3" t="str">
        <f t="shared" si="349"/>
        <v>cogs</v>
      </c>
      <c r="D3232" s="49">
        <v>8.99</v>
      </c>
      <c r="E3232">
        <f t="shared" si="350"/>
        <v>2025</v>
      </c>
      <c r="F3232">
        <f t="shared" si="351"/>
        <v>24</v>
      </c>
      <c r="G3232">
        <f t="shared" si="352"/>
        <v>3</v>
      </c>
      <c r="H3232" s="4" t="str">
        <f t="shared" si="353"/>
        <v>product 3</v>
      </c>
      <c r="I3232" s="5">
        <v>177</v>
      </c>
      <c r="J3232" s="5">
        <v>1591.23</v>
      </c>
    </row>
    <row r="3233" spans="1:10" ht="13.2" x14ac:dyDescent="0.25">
      <c r="A3233" s="3">
        <v>45740</v>
      </c>
      <c r="B3233" s="4" t="s">
        <v>10</v>
      </c>
      <c r="C3233" s="3" t="str">
        <f t="shared" si="349"/>
        <v>marketing</v>
      </c>
      <c r="D3233" s="50" t="s">
        <v>6</v>
      </c>
      <c r="E3233">
        <f t="shared" si="350"/>
        <v>2025</v>
      </c>
      <c r="F3233">
        <f t="shared" si="351"/>
        <v>24</v>
      </c>
      <c r="G3233">
        <f t="shared" si="352"/>
        <v>3</v>
      </c>
      <c r="H3233" s="4" t="str">
        <f t="shared" si="353"/>
        <v>N/A</v>
      </c>
      <c r="I3233" s="4" t="s">
        <v>6</v>
      </c>
      <c r="J3233" s="5">
        <v>115</v>
      </c>
    </row>
    <row r="3234" spans="1:10" ht="13.2" x14ac:dyDescent="0.25">
      <c r="A3234" s="3">
        <v>45740</v>
      </c>
      <c r="B3234" s="4" t="s">
        <v>11</v>
      </c>
      <c r="C3234" s="3" t="str">
        <f t="shared" si="349"/>
        <v>net sales</v>
      </c>
      <c r="D3234" s="49">
        <v>9.99</v>
      </c>
      <c r="E3234">
        <f t="shared" si="350"/>
        <v>2025</v>
      </c>
      <c r="F3234">
        <f t="shared" si="351"/>
        <v>24</v>
      </c>
      <c r="G3234">
        <f t="shared" si="352"/>
        <v>3</v>
      </c>
      <c r="H3234" s="4" t="str">
        <f t="shared" si="353"/>
        <v>product 1</v>
      </c>
      <c r="I3234" s="5">
        <v>86</v>
      </c>
      <c r="J3234" s="5">
        <v>859.14</v>
      </c>
    </row>
    <row r="3235" spans="1:10" ht="13.2" x14ac:dyDescent="0.25">
      <c r="A3235" s="3">
        <v>45740</v>
      </c>
      <c r="B3235" s="4" t="s">
        <v>12</v>
      </c>
      <c r="C3235" s="3" t="str">
        <f t="shared" si="349"/>
        <v>net sales</v>
      </c>
      <c r="D3235" s="49">
        <v>24.99</v>
      </c>
      <c r="E3235">
        <f t="shared" si="350"/>
        <v>2025</v>
      </c>
      <c r="F3235">
        <f t="shared" si="351"/>
        <v>24</v>
      </c>
      <c r="G3235">
        <f t="shared" si="352"/>
        <v>3</v>
      </c>
      <c r="H3235" s="4" t="str">
        <f t="shared" si="353"/>
        <v>product 2</v>
      </c>
      <c r="I3235" s="5">
        <v>5</v>
      </c>
      <c r="J3235" s="5">
        <v>124.94999999999999</v>
      </c>
    </row>
    <row r="3236" spans="1:10" ht="13.2" x14ac:dyDescent="0.25">
      <c r="A3236" s="3">
        <v>45740</v>
      </c>
      <c r="B3236" s="4" t="s">
        <v>13</v>
      </c>
      <c r="C3236" s="3" t="str">
        <f t="shared" si="349"/>
        <v>net sales</v>
      </c>
      <c r="D3236" s="49">
        <v>12.49</v>
      </c>
      <c r="E3236">
        <f t="shared" si="350"/>
        <v>2025</v>
      </c>
      <c r="F3236">
        <f t="shared" si="351"/>
        <v>24</v>
      </c>
      <c r="G3236">
        <f t="shared" si="352"/>
        <v>3</v>
      </c>
      <c r="H3236" s="4" t="str">
        <f t="shared" si="353"/>
        <v>product 3</v>
      </c>
      <c r="I3236" s="5">
        <v>177</v>
      </c>
      <c r="J3236" s="5">
        <v>2210.73</v>
      </c>
    </row>
    <row r="3237" spans="1:10" ht="13.2" x14ac:dyDescent="0.25">
      <c r="A3237" s="3">
        <v>45741</v>
      </c>
      <c r="B3237" s="4" t="s">
        <v>7</v>
      </c>
      <c r="C3237" s="3" t="str">
        <f t="shared" si="349"/>
        <v>cogs</v>
      </c>
      <c r="D3237" s="49">
        <v>5.49</v>
      </c>
      <c r="E3237">
        <f t="shared" si="350"/>
        <v>2025</v>
      </c>
      <c r="F3237">
        <f t="shared" si="351"/>
        <v>25</v>
      </c>
      <c r="G3237">
        <f t="shared" si="352"/>
        <v>3</v>
      </c>
      <c r="H3237" s="4" t="str">
        <f t="shared" si="353"/>
        <v>product 1</v>
      </c>
      <c r="I3237" s="5">
        <v>7</v>
      </c>
      <c r="J3237" s="5">
        <v>38.43</v>
      </c>
    </row>
    <row r="3238" spans="1:10" ht="13.2" x14ac:dyDescent="0.25">
      <c r="A3238" s="3">
        <v>45741</v>
      </c>
      <c r="B3238" s="4" t="s">
        <v>8</v>
      </c>
      <c r="C3238" s="3" t="str">
        <f t="shared" si="349"/>
        <v>cogs</v>
      </c>
      <c r="D3238" s="49">
        <v>19.989999999999998</v>
      </c>
      <c r="E3238">
        <f t="shared" si="350"/>
        <v>2025</v>
      </c>
      <c r="F3238">
        <f t="shared" si="351"/>
        <v>25</v>
      </c>
      <c r="G3238">
        <f t="shared" si="352"/>
        <v>3</v>
      </c>
      <c r="H3238" s="4" t="str">
        <f t="shared" si="353"/>
        <v>product 2</v>
      </c>
      <c r="I3238" s="5">
        <v>1</v>
      </c>
      <c r="J3238" s="5">
        <v>19.989999999999998</v>
      </c>
    </row>
    <row r="3239" spans="1:10" ht="13.2" x14ac:dyDescent="0.25">
      <c r="A3239" s="3">
        <v>45741</v>
      </c>
      <c r="B3239" s="4" t="s">
        <v>9</v>
      </c>
      <c r="C3239" s="3" t="str">
        <f t="shared" si="349"/>
        <v>cogs</v>
      </c>
      <c r="D3239" s="49">
        <v>8.99</v>
      </c>
      <c r="E3239">
        <f t="shared" si="350"/>
        <v>2025</v>
      </c>
      <c r="F3239">
        <f t="shared" si="351"/>
        <v>25</v>
      </c>
      <c r="G3239">
        <f t="shared" si="352"/>
        <v>3</v>
      </c>
      <c r="H3239" s="4" t="str">
        <f t="shared" si="353"/>
        <v>product 3</v>
      </c>
      <c r="I3239" s="5">
        <v>237</v>
      </c>
      <c r="J3239" s="5">
        <v>2130.63</v>
      </c>
    </row>
    <row r="3240" spans="1:10" ht="13.2" x14ac:dyDescent="0.25">
      <c r="A3240" s="3">
        <v>45741</v>
      </c>
      <c r="B3240" s="4" t="s">
        <v>10</v>
      </c>
      <c r="C3240" s="3" t="str">
        <f t="shared" si="349"/>
        <v>marketing</v>
      </c>
      <c r="D3240" s="50" t="s">
        <v>6</v>
      </c>
      <c r="E3240">
        <f t="shared" si="350"/>
        <v>2025</v>
      </c>
      <c r="F3240">
        <f t="shared" si="351"/>
        <v>25</v>
      </c>
      <c r="G3240">
        <f t="shared" si="352"/>
        <v>3</v>
      </c>
      <c r="H3240" s="4" t="str">
        <f t="shared" si="353"/>
        <v>N/A</v>
      </c>
      <c r="I3240" s="4" t="s">
        <v>6</v>
      </c>
      <c r="J3240" s="5">
        <v>104.04</v>
      </c>
    </row>
    <row r="3241" spans="1:10" ht="13.2" x14ac:dyDescent="0.25">
      <c r="A3241" s="3">
        <v>45741</v>
      </c>
      <c r="B3241" s="4" t="s">
        <v>11</v>
      </c>
      <c r="C3241" s="3" t="str">
        <f t="shared" si="349"/>
        <v>net sales</v>
      </c>
      <c r="D3241" s="49">
        <v>9.99</v>
      </c>
      <c r="E3241">
        <f t="shared" si="350"/>
        <v>2025</v>
      </c>
      <c r="F3241">
        <f t="shared" si="351"/>
        <v>25</v>
      </c>
      <c r="G3241">
        <f t="shared" si="352"/>
        <v>3</v>
      </c>
      <c r="H3241" s="4" t="str">
        <f t="shared" si="353"/>
        <v>product 1</v>
      </c>
      <c r="I3241" s="5">
        <v>7</v>
      </c>
      <c r="J3241" s="5">
        <v>69.930000000000007</v>
      </c>
    </row>
    <row r="3242" spans="1:10" ht="13.2" x14ac:dyDescent="0.25">
      <c r="A3242" s="3">
        <v>45741</v>
      </c>
      <c r="B3242" s="4" t="s">
        <v>12</v>
      </c>
      <c r="C3242" s="3" t="str">
        <f t="shared" si="349"/>
        <v>net sales</v>
      </c>
      <c r="D3242" s="49">
        <v>24.99</v>
      </c>
      <c r="E3242">
        <f t="shared" si="350"/>
        <v>2025</v>
      </c>
      <c r="F3242">
        <f t="shared" si="351"/>
        <v>25</v>
      </c>
      <c r="G3242">
        <f t="shared" si="352"/>
        <v>3</v>
      </c>
      <c r="H3242" s="4" t="str">
        <f t="shared" si="353"/>
        <v>product 2</v>
      </c>
      <c r="I3242" s="5">
        <v>1</v>
      </c>
      <c r="J3242" s="5">
        <v>24.99</v>
      </c>
    </row>
    <row r="3243" spans="1:10" ht="13.2" x14ac:dyDescent="0.25">
      <c r="A3243" s="3">
        <v>45741</v>
      </c>
      <c r="B3243" s="4" t="s">
        <v>13</v>
      </c>
      <c r="C3243" s="3" t="str">
        <f t="shared" si="349"/>
        <v>net sales</v>
      </c>
      <c r="D3243" s="49">
        <v>12.49</v>
      </c>
      <c r="E3243">
        <f t="shared" si="350"/>
        <v>2025</v>
      </c>
      <c r="F3243">
        <f t="shared" si="351"/>
        <v>25</v>
      </c>
      <c r="G3243">
        <f t="shared" si="352"/>
        <v>3</v>
      </c>
      <c r="H3243" s="4" t="str">
        <f t="shared" si="353"/>
        <v>product 3</v>
      </c>
      <c r="I3243" s="5">
        <v>237</v>
      </c>
      <c r="J3243" s="5">
        <v>2960.13</v>
      </c>
    </row>
    <row r="3244" spans="1:10" ht="13.2" x14ac:dyDescent="0.25">
      <c r="A3244" s="3">
        <v>45742</v>
      </c>
      <c r="B3244" s="4" t="s">
        <v>7</v>
      </c>
      <c r="C3244" s="3" t="str">
        <f t="shared" si="349"/>
        <v>cogs</v>
      </c>
      <c r="D3244" s="49">
        <v>5.49</v>
      </c>
      <c r="E3244">
        <f t="shared" si="350"/>
        <v>2025</v>
      </c>
      <c r="F3244">
        <f t="shared" si="351"/>
        <v>26</v>
      </c>
      <c r="G3244">
        <f t="shared" si="352"/>
        <v>3</v>
      </c>
      <c r="H3244" s="4" t="str">
        <f t="shared" si="353"/>
        <v>product 1</v>
      </c>
      <c r="I3244" s="5">
        <v>87</v>
      </c>
      <c r="J3244" s="5">
        <v>477.63</v>
      </c>
    </row>
    <row r="3245" spans="1:10" ht="13.2" x14ac:dyDescent="0.25">
      <c r="A3245" s="3">
        <v>45742</v>
      </c>
      <c r="B3245" s="4" t="s">
        <v>8</v>
      </c>
      <c r="C3245" s="3" t="str">
        <f t="shared" si="349"/>
        <v>cogs</v>
      </c>
      <c r="D3245" s="49">
        <v>19.989999999999998</v>
      </c>
      <c r="E3245">
        <f t="shared" si="350"/>
        <v>2025</v>
      </c>
      <c r="F3245">
        <f t="shared" si="351"/>
        <v>26</v>
      </c>
      <c r="G3245">
        <f t="shared" si="352"/>
        <v>3</v>
      </c>
      <c r="H3245" s="4" t="str">
        <f t="shared" si="353"/>
        <v>product 2</v>
      </c>
      <c r="I3245" s="5">
        <v>6</v>
      </c>
      <c r="J3245" s="5">
        <v>119.94</v>
      </c>
    </row>
    <row r="3246" spans="1:10" ht="13.2" x14ac:dyDescent="0.25">
      <c r="A3246" s="3">
        <v>45742</v>
      </c>
      <c r="B3246" s="4" t="s">
        <v>9</v>
      </c>
      <c r="C3246" s="3" t="str">
        <f t="shared" si="349"/>
        <v>cogs</v>
      </c>
      <c r="D3246" s="49">
        <v>8.99</v>
      </c>
      <c r="E3246">
        <f t="shared" si="350"/>
        <v>2025</v>
      </c>
      <c r="F3246">
        <f t="shared" si="351"/>
        <v>26</v>
      </c>
      <c r="G3246">
        <f t="shared" si="352"/>
        <v>3</v>
      </c>
      <c r="H3246" s="4" t="str">
        <f t="shared" si="353"/>
        <v>product 3</v>
      </c>
      <c r="I3246" s="5">
        <v>75</v>
      </c>
      <c r="J3246" s="5">
        <v>674.25</v>
      </c>
    </row>
    <row r="3247" spans="1:10" ht="13.2" x14ac:dyDescent="0.25">
      <c r="A3247" s="3">
        <v>45742</v>
      </c>
      <c r="B3247" s="4" t="s">
        <v>10</v>
      </c>
      <c r="C3247" s="3" t="str">
        <f t="shared" si="349"/>
        <v>marketing</v>
      </c>
      <c r="D3247" s="50" t="s">
        <v>6</v>
      </c>
      <c r="E3247">
        <f t="shared" si="350"/>
        <v>2025</v>
      </c>
      <c r="F3247">
        <f t="shared" si="351"/>
        <v>26</v>
      </c>
      <c r="G3247">
        <f t="shared" si="352"/>
        <v>3</v>
      </c>
      <c r="H3247" s="4" t="str">
        <f t="shared" si="353"/>
        <v>N/A</v>
      </c>
      <c r="I3247" s="4" t="s">
        <v>6</v>
      </c>
      <c r="J3247" s="5">
        <v>109.91</v>
      </c>
    </row>
    <row r="3248" spans="1:10" ht="13.2" x14ac:dyDescent="0.25">
      <c r="A3248" s="3">
        <v>45742</v>
      </c>
      <c r="B3248" s="4" t="s">
        <v>11</v>
      </c>
      <c r="C3248" s="3" t="str">
        <f t="shared" si="349"/>
        <v>net sales</v>
      </c>
      <c r="D3248" s="49">
        <v>9.99</v>
      </c>
      <c r="E3248">
        <f t="shared" si="350"/>
        <v>2025</v>
      </c>
      <c r="F3248">
        <f t="shared" si="351"/>
        <v>26</v>
      </c>
      <c r="G3248">
        <f t="shared" si="352"/>
        <v>3</v>
      </c>
      <c r="H3248" s="4" t="str">
        <f t="shared" si="353"/>
        <v>product 1</v>
      </c>
      <c r="I3248" s="5">
        <v>87</v>
      </c>
      <c r="J3248" s="5">
        <v>869.13</v>
      </c>
    </row>
    <row r="3249" spans="1:10" ht="13.2" x14ac:dyDescent="0.25">
      <c r="A3249" s="3">
        <v>45742</v>
      </c>
      <c r="B3249" s="4" t="s">
        <v>12</v>
      </c>
      <c r="C3249" s="3" t="str">
        <f t="shared" si="349"/>
        <v>net sales</v>
      </c>
      <c r="D3249" s="49">
        <v>24.99</v>
      </c>
      <c r="E3249">
        <f t="shared" si="350"/>
        <v>2025</v>
      </c>
      <c r="F3249">
        <f t="shared" si="351"/>
        <v>26</v>
      </c>
      <c r="G3249">
        <f t="shared" si="352"/>
        <v>3</v>
      </c>
      <c r="H3249" s="4" t="str">
        <f t="shared" si="353"/>
        <v>product 2</v>
      </c>
      <c r="I3249" s="5">
        <v>6</v>
      </c>
      <c r="J3249" s="5">
        <v>149.94</v>
      </c>
    </row>
    <row r="3250" spans="1:10" ht="13.2" x14ac:dyDescent="0.25">
      <c r="A3250" s="3">
        <v>45742</v>
      </c>
      <c r="B3250" s="4" t="s">
        <v>13</v>
      </c>
      <c r="C3250" s="3" t="str">
        <f t="shared" si="349"/>
        <v>net sales</v>
      </c>
      <c r="D3250" s="49">
        <v>12.49</v>
      </c>
      <c r="E3250">
        <f t="shared" si="350"/>
        <v>2025</v>
      </c>
      <c r="F3250">
        <f t="shared" si="351"/>
        <v>26</v>
      </c>
      <c r="G3250">
        <f t="shared" si="352"/>
        <v>3</v>
      </c>
      <c r="H3250" s="4" t="str">
        <f t="shared" si="353"/>
        <v>product 3</v>
      </c>
      <c r="I3250" s="5">
        <v>75</v>
      </c>
      <c r="J3250" s="5">
        <v>936.75</v>
      </c>
    </row>
    <row r="3251" spans="1:10" ht="13.2" x14ac:dyDescent="0.25">
      <c r="A3251" s="3">
        <v>45743</v>
      </c>
      <c r="B3251" s="4" t="s">
        <v>7</v>
      </c>
      <c r="C3251" s="3" t="str">
        <f t="shared" si="349"/>
        <v>cogs</v>
      </c>
      <c r="D3251" s="49">
        <v>5.49</v>
      </c>
      <c r="E3251">
        <f t="shared" si="350"/>
        <v>2025</v>
      </c>
      <c r="F3251">
        <f t="shared" si="351"/>
        <v>27</v>
      </c>
      <c r="G3251">
        <f t="shared" si="352"/>
        <v>3</v>
      </c>
      <c r="H3251" s="4" t="str">
        <f t="shared" si="353"/>
        <v>product 1</v>
      </c>
      <c r="I3251" s="5">
        <v>64</v>
      </c>
      <c r="J3251" s="5">
        <v>351.36</v>
      </c>
    </row>
    <row r="3252" spans="1:10" ht="13.2" x14ac:dyDescent="0.25">
      <c r="A3252" s="3">
        <v>45743</v>
      </c>
      <c r="B3252" s="4" t="s">
        <v>8</v>
      </c>
      <c r="C3252" s="3" t="str">
        <f t="shared" si="349"/>
        <v>cogs</v>
      </c>
      <c r="D3252" s="49">
        <v>19.989999999999998</v>
      </c>
      <c r="E3252">
        <f t="shared" si="350"/>
        <v>2025</v>
      </c>
      <c r="F3252">
        <f t="shared" si="351"/>
        <v>27</v>
      </c>
      <c r="G3252">
        <f t="shared" si="352"/>
        <v>3</v>
      </c>
      <c r="H3252" s="4" t="str">
        <f t="shared" si="353"/>
        <v>product 2</v>
      </c>
      <c r="I3252" s="5">
        <v>0</v>
      </c>
      <c r="J3252" s="4">
        <v>0</v>
      </c>
    </row>
    <row r="3253" spans="1:10" ht="13.2" x14ac:dyDescent="0.25">
      <c r="A3253" s="3">
        <v>45743</v>
      </c>
      <c r="B3253" s="4" t="s">
        <v>9</v>
      </c>
      <c r="C3253" s="3" t="str">
        <f t="shared" si="349"/>
        <v>cogs</v>
      </c>
      <c r="D3253" s="49">
        <v>8.99</v>
      </c>
      <c r="E3253">
        <f t="shared" si="350"/>
        <v>2025</v>
      </c>
      <c r="F3253">
        <f t="shared" si="351"/>
        <v>27</v>
      </c>
      <c r="G3253">
        <f t="shared" si="352"/>
        <v>3</v>
      </c>
      <c r="H3253" s="4" t="str">
        <f t="shared" si="353"/>
        <v>product 3</v>
      </c>
      <c r="I3253" s="5">
        <v>1</v>
      </c>
      <c r="J3253" s="5">
        <v>8.99</v>
      </c>
    </row>
    <row r="3254" spans="1:10" ht="13.2" x14ac:dyDescent="0.25">
      <c r="A3254" s="3">
        <v>45743</v>
      </c>
      <c r="B3254" s="4" t="s">
        <v>10</v>
      </c>
      <c r="C3254" s="3" t="str">
        <f t="shared" si="349"/>
        <v>marketing</v>
      </c>
      <c r="D3254" s="50" t="s">
        <v>6</v>
      </c>
      <c r="E3254">
        <f t="shared" si="350"/>
        <v>2025</v>
      </c>
      <c r="F3254">
        <f t="shared" si="351"/>
        <v>27</v>
      </c>
      <c r="G3254">
        <f t="shared" si="352"/>
        <v>3</v>
      </c>
      <c r="H3254" s="4" t="str">
        <f t="shared" si="353"/>
        <v>N/A</v>
      </c>
      <c r="I3254" s="4" t="s">
        <v>6</v>
      </c>
      <c r="J3254" s="5">
        <v>119.99000000000001</v>
      </c>
    </row>
    <row r="3255" spans="1:10" ht="13.2" x14ac:dyDescent="0.25">
      <c r="A3255" s="3">
        <v>45743</v>
      </c>
      <c r="B3255" s="4" t="s">
        <v>11</v>
      </c>
      <c r="C3255" s="3" t="str">
        <f t="shared" si="349"/>
        <v>net sales</v>
      </c>
      <c r="D3255" s="49">
        <v>9.99</v>
      </c>
      <c r="E3255">
        <f t="shared" si="350"/>
        <v>2025</v>
      </c>
      <c r="F3255">
        <f t="shared" si="351"/>
        <v>27</v>
      </c>
      <c r="G3255">
        <f t="shared" si="352"/>
        <v>3</v>
      </c>
      <c r="H3255" s="4" t="str">
        <f t="shared" si="353"/>
        <v>product 1</v>
      </c>
      <c r="I3255" s="5">
        <v>64</v>
      </c>
      <c r="J3255" s="5">
        <v>639.36</v>
      </c>
    </row>
    <row r="3256" spans="1:10" ht="13.2" x14ac:dyDescent="0.25">
      <c r="A3256" s="3">
        <v>45743</v>
      </c>
      <c r="B3256" s="4" t="s">
        <v>12</v>
      </c>
      <c r="C3256" s="3" t="str">
        <f t="shared" si="349"/>
        <v>net sales</v>
      </c>
      <c r="D3256" s="49">
        <v>24.99</v>
      </c>
      <c r="E3256">
        <f t="shared" si="350"/>
        <v>2025</v>
      </c>
      <c r="F3256">
        <f t="shared" si="351"/>
        <v>27</v>
      </c>
      <c r="G3256">
        <f t="shared" si="352"/>
        <v>3</v>
      </c>
      <c r="H3256" s="4" t="str">
        <f t="shared" si="353"/>
        <v>product 2</v>
      </c>
      <c r="I3256" s="5">
        <v>0</v>
      </c>
      <c r="J3256" s="4">
        <v>0</v>
      </c>
    </row>
    <row r="3257" spans="1:10" ht="13.2" x14ac:dyDescent="0.25">
      <c r="A3257" s="3">
        <v>45743</v>
      </c>
      <c r="B3257" s="4" t="s">
        <v>13</v>
      </c>
      <c r="C3257" s="3" t="str">
        <f t="shared" si="349"/>
        <v>net sales</v>
      </c>
      <c r="D3257" s="49">
        <v>12.49</v>
      </c>
      <c r="E3257">
        <f t="shared" si="350"/>
        <v>2025</v>
      </c>
      <c r="F3257">
        <f t="shared" si="351"/>
        <v>27</v>
      </c>
      <c r="G3257">
        <f t="shared" si="352"/>
        <v>3</v>
      </c>
      <c r="H3257" s="4" t="str">
        <f t="shared" si="353"/>
        <v>product 3</v>
      </c>
      <c r="I3257" s="5">
        <v>1</v>
      </c>
      <c r="J3257" s="5">
        <v>12.49</v>
      </c>
    </row>
    <row r="3258" spans="1:10" ht="13.2" x14ac:dyDescent="0.25">
      <c r="A3258" s="3">
        <v>45744</v>
      </c>
      <c r="B3258" s="4" t="s">
        <v>7</v>
      </c>
      <c r="C3258" s="3" t="str">
        <f t="shared" si="349"/>
        <v>cogs</v>
      </c>
      <c r="D3258" s="49">
        <v>5.49</v>
      </c>
      <c r="E3258">
        <f t="shared" si="350"/>
        <v>2025</v>
      </c>
      <c r="F3258">
        <f t="shared" si="351"/>
        <v>28</v>
      </c>
      <c r="G3258">
        <f t="shared" si="352"/>
        <v>3</v>
      </c>
      <c r="H3258" s="4" t="str">
        <f t="shared" si="353"/>
        <v>product 1</v>
      </c>
      <c r="I3258" s="5">
        <v>60</v>
      </c>
      <c r="J3258" s="5">
        <v>329.40000000000003</v>
      </c>
    </row>
    <row r="3259" spans="1:10" ht="13.2" x14ac:dyDescent="0.25">
      <c r="A3259" s="3">
        <v>45744</v>
      </c>
      <c r="B3259" s="4" t="s">
        <v>8</v>
      </c>
      <c r="C3259" s="3" t="str">
        <f t="shared" si="349"/>
        <v>cogs</v>
      </c>
      <c r="D3259" s="49">
        <v>19.989999999999998</v>
      </c>
      <c r="E3259">
        <f t="shared" si="350"/>
        <v>2025</v>
      </c>
      <c r="F3259">
        <f t="shared" si="351"/>
        <v>28</v>
      </c>
      <c r="G3259">
        <f t="shared" si="352"/>
        <v>3</v>
      </c>
      <c r="H3259" s="4" t="str">
        <f t="shared" si="353"/>
        <v>product 2</v>
      </c>
      <c r="I3259" s="5">
        <v>2</v>
      </c>
      <c r="J3259" s="5">
        <v>39.979999999999997</v>
      </c>
    </row>
    <row r="3260" spans="1:10" ht="13.2" x14ac:dyDescent="0.25">
      <c r="A3260" s="3">
        <v>45744</v>
      </c>
      <c r="B3260" s="4" t="s">
        <v>9</v>
      </c>
      <c r="C3260" s="3" t="str">
        <f t="shared" si="349"/>
        <v>cogs</v>
      </c>
      <c r="D3260" s="49">
        <v>8.99</v>
      </c>
      <c r="E3260">
        <f t="shared" si="350"/>
        <v>2025</v>
      </c>
      <c r="F3260">
        <f t="shared" si="351"/>
        <v>28</v>
      </c>
      <c r="G3260">
        <f t="shared" si="352"/>
        <v>3</v>
      </c>
      <c r="H3260" s="4" t="str">
        <f t="shared" si="353"/>
        <v>product 3</v>
      </c>
      <c r="I3260" s="5">
        <v>215</v>
      </c>
      <c r="J3260" s="5">
        <v>1932.8500000000001</v>
      </c>
    </row>
    <row r="3261" spans="1:10" ht="13.2" x14ac:dyDescent="0.25">
      <c r="A3261" s="3">
        <v>45744</v>
      </c>
      <c r="B3261" s="4" t="s">
        <v>10</v>
      </c>
      <c r="C3261" s="3" t="str">
        <f t="shared" si="349"/>
        <v>marketing</v>
      </c>
      <c r="D3261" s="50" t="s">
        <v>6</v>
      </c>
      <c r="E3261">
        <f t="shared" si="350"/>
        <v>2025</v>
      </c>
      <c r="F3261">
        <f t="shared" si="351"/>
        <v>28</v>
      </c>
      <c r="G3261">
        <f t="shared" si="352"/>
        <v>3</v>
      </c>
      <c r="H3261" s="4" t="str">
        <f t="shared" si="353"/>
        <v>N/A</v>
      </c>
      <c r="I3261" s="4" t="s">
        <v>6</v>
      </c>
      <c r="J3261" s="5">
        <v>114.05</v>
      </c>
    </row>
    <row r="3262" spans="1:10" ht="13.2" x14ac:dyDescent="0.25">
      <c r="A3262" s="3">
        <v>45744</v>
      </c>
      <c r="B3262" s="4" t="s">
        <v>11</v>
      </c>
      <c r="C3262" s="3" t="str">
        <f t="shared" si="349"/>
        <v>net sales</v>
      </c>
      <c r="D3262" s="49">
        <v>9.99</v>
      </c>
      <c r="E3262">
        <f t="shared" si="350"/>
        <v>2025</v>
      </c>
      <c r="F3262">
        <f t="shared" si="351"/>
        <v>28</v>
      </c>
      <c r="G3262">
        <f t="shared" si="352"/>
        <v>3</v>
      </c>
      <c r="H3262" s="4" t="str">
        <f t="shared" si="353"/>
        <v>product 1</v>
      </c>
      <c r="I3262" s="5">
        <v>60</v>
      </c>
      <c r="J3262" s="5">
        <v>599.4</v>
      </c>
    </row>
    <row r="3263" spans="1:10" ht="13.2" x14ac:dyDescent="0.25">
      <c r="A3263" s="3">
        <v>45744</v>
      </c>
      <c r="B3263" s="4" t="s">
        <v>12</v>
      </c>
      <c r="C3263" s="3" t="str">
        <f t="shared" si="349"/>
        <v>net sales</v>
      </c>
      <c r="D3263" s="49">
        <v>24.99</v>
      </c>
      <c r="E3263">
        <f t="shared" si="350"/>
        <v>2025</v>
      </c>
      <c r="F3263">
        <f t="shared" si="351"/>
        <v>28</v>
      </c>
      <c r="G3263">
        <f t="shared" si="352"/>
        <v>3</v>
      </c>
      <c r="H3263" s="4" t="str">
        <f t="shared" si="353"/>
        <v>product 2</v>
      </c>
      <c r="I3263" s="5">
        <v>2</v>
      </c>
      <c r="J3263" s="5">
        <v>49.98</v>
      </c>
    </row>
    <row r="3264" spans="1:10" ht="13.2" x14ac:dyDescent="0.25">
      <c r="A3264" s="3">
        <v>45744</v>
      </c>
      <c r="B3264" s="4" t="s">
        <v>13</v>
      </c>
      <c r="C3264" s="3" t="str">
        <f t="shared" si="349"/>
        <v>net sales</v>
      </c>
      <c r="D3264" s="49">
        <v>12.49</v>
      </c>
      <c r="E3264">
        <f t="shared" si="350"/>
        <v>2025</v>
      </c>
      <c r="F3264">
        <f t="shared" si="351"/>
        <v>28</v>
      </c>
      <c r="G3264">
        <f t="shared" si="352"/>
        <v>3</v>
      </c>
      <c r="H3264" s="4" t="str">
        <f t="shared" si="353"/>
        <v>product 3</v>
      </c>
      <c r="I3264" s="5">
        <v>215</v>
      </c>
      <c r="J3264" s="5">
        <v>2685.35</v>
      </c>
    </row>
    <row r="3265" spans="1:10" ht="13.2" x14ac:dyDescent="0.25">
      <c r="A3265" s="3">
        <v>45744</v>
      </c>
      <c r="B3265" s="4" t="s">
        <v>15</v>
      </c>
      <c r="C3265" s="3" t="str">
        <f t="shared" si="349"/>
        <v>payroll</v>
      </c>
      <c r="D3265" s="50" t="s">
        <v>6</v>
      </c>
      <c r="E3265">
        <f t="shared" si="350"/>
        <v>2025</v>
      </c>
      <c r="F3265">
        <f t="shared" si="351"/>
        <v>28</v>
      </c>
      <c r="G3265">
        <f t="shared" si="352"/>
        <v>3</v>
      </c>
      <c r="H3265" s="4" t="str">
        <f t="shared" si="353"/>
        <v>N/A</v>
      </c>
      <c r="I3265" s="4" t="s">
        <v>6</v>
      </c>
      <c r="J3265" s="5">
        <v>1200</v>
      </c>
    </row>
    <row r="3266" spans="1:10" ht="13.2" x14ac:dyDescent="0.25">
      <c r="A3266" s="3">
        <v>45745</v>
      </c>
      <c r="B3266" s="4" t="s">
        <v>7</v>
      </c>
      <c r="C3266" s="3" t="str">
        <f t="shared" ref="C3266:C3329" si="354">IFERROR(LEFT(B3266, FIND(":", B3266) -1),B3266)</f>
        <v>cogs</v>
      </c>
      <c r="D3266" s="49">
        <v>5.49</v>
      </c>
      <c r="E3266">
        <f t="shared" ref="E3266:E3329" si="355">YEAR(A3266)</f>
        <v>2025</v>
      </c>
      <c r="F3266">
        <f t="shared" ref="F3266:F3329" si="356">DAY(A3266)</f>
        <v>29</v>
      </c>
      <c r="G3266">
        <f t="shared" ref="G3266:G3329" si="357">MONTH(A3266)</f>
        <v>3</v>
      </c>
      <c r="H3266" s="4" t="str">
        <f t="shared" si="353"/>
        <v>product 1</v>
      </c>
      <c r="I3266" s="5">
        <v>19</v>
      </c>
      <c r="J3266" s="5">
        <v>104.31</v>
      </c>
    </row>
    <row r="3267" spans="1:10" ht="13.2" x14ac:dyDescent="0.25">
      <c r="A3267" s="3">
        <v>45745</v>
      </c>
      <c r="B3267" s="4" t="s">
        <v>8</v>
      </c>
      <c r="C3267" s="3" t="str">
        <f t="shared" si="354"/>
        <v>cogs</v>
      </c>
      <c r="D3267" s="49">
        <v>19.989999999999998</v>
      </c>
      <c r="E3267">
        <f t="shared" si="355"/>
        <v>2025</v>
      </c>
      <c r="F3267">
        <f t="shared" si="356"/>
        <v>29</v>
      </c>
      <c r="G3267">
        <f t="shared" si="357"/>
        <v>3</v>
      </c>
      <c r="H3267" s="4" t="str">
        <f t="shared" ref="H3267:H3330" si="358">IFERROR(RIGHT(B3267, LEN(B3267) - FIND(":", B3267)),"N/A")</f>
        <v>product 2</v>
      </c>
      <c r="I3267" s="5">
        <v>9</v>
      </c>
      <c r="J3267" s="5">
        <v>179.91</v>
      </c>
    </row>
    <row r="3268" spans="1:10" ht="13.2" x14ac:dyDescent="0.25">
      <c r="A3268" s="3">
        <v>45745</v>
      </c>
      <c r="B3268" s="4" t="s">
        <v>9</v>
      </c>
      <c r="C3268" s="3" t="str">
        <f t="shared" si="354"/>
        <v>cogs</v>
      </c>
      <c r="D3268" s="49">
        <v>8.99</v>
      </c>
      <c r="E3268">
        <f t="shared" si="355"/>
        <v>2025</v>
      </c>
      <c r="F3268">
        <f t="shared" si="356"/>
        <v>29</v>
      </c>
      <c r="G3268">
        <f t="shared" si="357"/>
        <v>3</v>
      </c>
      <c r="H3268" s="4" t="str">
        <f t="shared" si="358"/>
        <v>product 3</v>
      </c>
      <c r="I3268" s="5">
        <v>209</v>
      </c>
      <c r="J3268" s="5">
        <v>1878.91</v>
      </c>
    </row>
    <row r="3269" spans="1:10" ht="13.2" x14ac:dyDescent="0.25">
      <c r="A3269" s="3">
        <v>45745</v>
      </c>
      <c r="B3269" s="4" t="s">
        <v>10</v>
      </c>
      <c r="C3269" s="3" t="str">
        <f t="shared" si="354"/>
        <v>marketing</v>
      </c>
      <c r="D3269" s="50" t="s">
        <v>6</v>
      </c>
      <c r="E3269">
        <f t="shared" si="355"/>
        <v>2025</v>
      </c>
      <c r="F3269">
        <f t="shared" si="356"/>
        <v>29</v>
      </c>
      <c r="G3269">
        <f t="shared" si="357"/>
        <v>3</v>
      </c>
      <c r="H3269" s="4" t="str">
        <f t="shared" si="358"/>
        <v>N/A</v>
      </c>
      <c r="I3269" s="4" t="s">
        <v>6</v>
      </c>
      <c r="J3269" s="5">
        <v>109.07000000000001</v>
      </c>
    </row>
    <row r="3270" spans="1:10" ht="13.2" x14ac:dyDescent="0.25">
      <c r="A3270" s="3">
        <v>45745</v>
      </c>
      <c r="B3270" s="4" t="s">
        <v>11</v>
      </c>
      <c r="C3270" s="3" t="str">
        <f t="shared" si="354"/>
        <v>net sales</v>
      </c>
      <c r="D3270" s="49">
        <v>9.99</v>
      </c>
      <c r="E3270">
        <f t="shared" si="355"/>
        <v>2025</v>
      </c>
      <c r="F3270">
        <f t="shared" si="356"/>
        <v>29</v>
      </c>
      <c r="G3270">
        <f t="shared" si="357"/>
        <v>3</v>
      </c>
      <c r="H3270" s="4" t="str">
        <f t="shared" si="358"/>
        <v>product 1</v>
      </c>
      <c r="I3270" s="5">
        <v>19</v>
      </c>
      <c r="J3270" s="5">
        <v>189.81</v>
      </c>
    </row>
    <row r="3271" spans="1:10" ht="13.2" x14ac:dyDescent="0.25">
      <c r="A3271" s="3">
        <v>45745</v>
      </c>
      <c r="B3271" s="4" t="s">
        <v>12</v>
      </c>
      <c r="C3271" s="3" t="str">
        <f t="shared" si="354"/>
        <v>net sales</v>
      </c>
      <c r="D3271" s="49">
        <v>24.99</v>
      </c>
      <c r="E3271">
        <f t="shared" si="355"/>
        <v>2025</v>
      </c>
      <c r="F3271">
        <f t="shared" si="356"/>
        <v>29</v>
      </c>
      <c r="G3271">
        <f t="shared" si="357"/>
        <v>3</v>
      </c>
      <c r="H3271" s="4" t="str">
        <f t="shared" si="358"/>
        <v>product 2</v>
      </c>
      <c r="I3271" s="5">
        <v>9</v>
      </c>
      <c r="J3271" s="5">
        <v>224.91</v>
      </c>
    </row>
    <row r="3272" spans="1:10" ht="13.2" x14ac:dyDescent="0.25">
      <c r="A3272" s="3">
        <v>45745</v>
      </c>
      <c r="B3272" s="4" t="s">
        <v>13</v>
      </c>
      <c r="C3272" s="3" t="str">
        <f t="shared" si="354"/>
        <v>net sales</v>
      </c>
      <c r="D3272" s="49">
        <v>12.49</v>
      </c>
      <c r="E3272">
        <f t="shared" si="355"/>
        <v>2025</v>
      </c>
      <c r="F3272">
        <f t="shared" si="356"/>
        <v>29</v>
      </c>
      <c r="G3272">
        <f t="shared" si="357"/>
        <v>3</v>
      </c>
      <c r="H3272" s="4" t="str">
        <f t="shared" si="358"/>
        <v>product 3</v>
      </c>
      <c r="I3272" s="5">
        <v>209</v>
      </c>
      <c r="J3272" s="5">
        <v>2610.41</v>
      </c>
    </row>
    <row r="3273" spans="1:10" ht="13.2" x14ac:dyDescent="0.25">
      <c r="A3273" s="3">
        <v>45746</v>
      </c>
      <c r="B3273" s="4" t="s">
        <v>7</v>
      </c>
      <c r="C3273" s="3" t="str">
        <f t="shared" si="354"/>
        <v>cogs</v>
      </c>
      <c r="D3273" s="49">
        <v>5.49</v>
      </c>
      <c r="E3273">
        <f t="shared" si="355"/>
        <v>2025</v>
      </c>
      <c r="F3273">
        <f t="shared" si="356"/>
        <v>30</v>
      </c>
      <c r="G3273">
        <f t="shared" si="357"/>
        <v>3</v>
      </c>
      <c r="H3273" s="4" t="str">
        <f t="shared" si="358"/>
        <v>product 1</v>
      </c>
      <c r="I3273" s="5">
        <v>41</v>
      </c>
      <c r="J3273" s="5">
        <v>225.09</v>
      </c>
    </row>
    <row r="3274" spans="1:10" ht="13.2" x14ac:dyDescent="0.25">
      <c r="A3274" s="3">
        <v>45746</v>
      </c>
      <c r="B3274" s="4" t="s">
        <v>8</v>
      </c>
      <c r="C3274" s="3" t="str">
        <f t="shared" si="354"/>
        <v>cogs</v>
      </c>
      <c r="D3274" s="49">
        <v>19.989999999999998</v>
      </c>
      <c r="E3274">
        <f t="shared" si="355"/>
        <v>2025</v>
      </c>
      <c r="F3274">
        <f t="shared" si="356"/>
        <v>30</v>
      </c>
      <c r="G3274">
        <f t="shared" si="357"/>
        <v>3</v>
      </c>
      <c r="H3274" s="4" t="str">
        <f t="shared" si="358"/>
        <v>product 2</v>
      </c>
      <c r="I3274" s="5">
        <v>4</v>
      </c>
      <c r="J3274" s="5">
        <v>79.959999999999994</v>
      </c>
    </row>
    <row r="3275" spans="1:10" ht="13.2" x14ac:dyDescent="0.25">
      <c r="A3275" s="3">
        <v>45746</v>
      </c>
      <c r="B3275" s="4" t="s">
        <v>9</v>
      </c>
      <c r="C3275" s="3" t="str">
        <f t="shared" si="354"/>
        <v>cogs</v>
      </c>
      <c r="D3275" s="49">
        <v>8.99</v>
      </c>
      <c r="E3275">
        <f t="shared" si="355"/>
        <v>2025</v>
      </c>
      <c r="F3275">
        <f t="shared" si="356"/>
        <v>30</v>
      </c>
      <c r="G3275">
        <f t="shared" si="357"/>
        <v>3</v>
      </c>
      <c r="H3275" s="4" t="str">
        <f t="shared" si="358"/>
        <v>product 3</v>
      </c>
      <c r="I3275" s="5">
        <v>24</v>
      </c>
      <c r="J3275" s="5">
        <v>215.76</v>
      </c>
    </row>
    <row r="3276" spans="1:10" ht="13.2" x14ac:dyDescent="0.25">
      <c r="A3276" s="3">
        <v>45746</v>
      </c>
      <c r="B3276" s="4" t="s">
        <v>10</v>
      </c>
      <c r="C3276" s="3" t="str">
        <f t="shared" si="354"/>
        <v>marketing</v>
      </c>
      <c r="D3276" s="50" t="s">
        <v>6</v>
      </c>
      <c r="E3276">
        <f t="shared" si="355"/>
        <v>2025</v>
      </c>
      <c r="F3276">
        <f t="shared" si="356"/>
        <v>30</v>
      </c>
      <c r="G3276">
        <f t="shared" si="357"/>
        <v>3</v>
      </c>
      <c r="H3276" s="4" t="str">
        <f t="shared" si="358"/>
        <v>N/A</v>
      </c>
      <c r="I3276" s="4" t="s">
        <v>6</v>
      </c>
      <c r="J3276" s="5">
        <v>112.01</v>
      </c>
    </row>
    <row r="3277" spans="1:10" ht="13.2" x14ac:dyDescent="0.25">
      <c r="A3277" s="3">
        <v>45746</v>
      </c>
      <c r="B3277" s="4" t="s">
        <v>11</v>
      </c>
      <c r="C3277" s="3" t="str">
        <f t="shared" si="354"/>
        <v>net sales</v>
      </c>
      <c r="D3277" s="49">
        <v>9.99</v>
      </c>
      <c r="E3277">
        <f t="shared" si="355"/>
        <v>2025</v>
      </c>
      <c r="F3277">
        <f t="shared" si="356"/>
        <v>30</v>
      </c>
      <c r="G3277">
        <f t="shared" si="357"/>
        <v>3</v>
      </c>
      <c r="H3277" s="4" t="str">
        <f t="shared" si="358"/>
        <v>product 1</v>
      </c>
      <c r="I3277" s="5">
        <v>41</v>
      </c>
      <c r="J3277" s="5">
        <v>409.59000000000003</v>
      </c>
    </row>
    <row r="3278" spans="1:10" ht="13.2" x14ac:dyDescent="0.25">
      <c r="A3278" s="3">
        <v>45746</v>
      </c>
      <c r="B3278" s="4" t="s">
        <v>12</v>
      </c>
      <c r="C3278" s="3" t="str">
        <f t="shared" si="354"/>
        <v>net sales</v>
      </c>
      <c r="D3278" s="49">
        <v>24.99</v>
      </c>
      <c r="E3278">
        <f t="shared" si="355"/>
        <v>2025</v>
      </c>
      <c r="F3278">
        <f t="shared" si="356"/>
        <v>30</v>
      </c>
      <c r="G3278">
        <f t="shared" si="357"/>
        <v>3</v>
      </c>
      <c r="H3278" s="4" t="str">
        <f t="shared" si="358"/>
        <v>product 2</v>
      </c>
      <c r="I3278" s="5">
        <v>4</v>
      </c>
      <c r="J3278" s="5">
        <v>99.96</v>
      </c>
    </row>
    <row r="3279" spans="1:10" ht="13.2" x14ac:dyDescent="0.25">
      <c r="A3279" s="3">
        <v>45746</v>
      </c>
      <c r="B3279" s="4" t="s">
        <v>13</v>
      </c>
      <c r="C3279" s="3" t="str">
        <f t="shared" si="354"/>
        <v>net sales</v>
      </c>
      <c r="D3279" s="49">
        <v>12.49</v>
      </c>
      <c r="E3279">
        <f t="shared" si="355"/>
        <v>2025</v>
      </c>
      <c r="F3279">
        <f t="shared" si="356"/>
        <v>30</v>
      </c>
      <c r="G3279">
        <f t="shared" si="357"/>
        <v>3</v>
      </c>
      <c r="H3279" s="4" t="str">
        <f t="shared" si="358"/>
        <v>product 3</v>
      </c>
      <c r="I3279" s="5">
        <v>24</v>
      </c>
      <c r="J3279" s="5">
        <v>299.76</v>
      </c>
    </row>
    <row r="3280" spans="1:10" ht="13.2" x14ac:dyDescent="0.25">
      <c r="A3280" s="3">
        <v>45747</v>
      </c>
      <c r="B3280" s="4" t="s">
        <v>7</v>
      </c>
      <c r="C3280" s="3" t="str">
        <f t="shared" si="354"/>
        <v>cogs</v>
      </c>
      <c r="D3280" s="49">
        <v>5.49</v>
      </c>
      <c r="E3280">
        <f t="shared" si="355"/>
        <v>2025</v>
      </c>
      <c r="F3280">
        <f t="shared" si="356"/>
        <v>31</v>
      </c>
      <c r="G3280">
        <f t="shared" si="357"/>
        <v>3</v>
      </c>
      <c r="H3280" s="4" t="str">
        <f t="shared" si="358"/>
        <v>product 1</v>
      </c>
      <c r="I3280" s="5">
        <v>97</v>
      </c>
      <c r="J3280" s="5">
        <v>532.53</v>
      </c>
    </row>
    <row r="3281" spans="1:10" ht="13.2" x14ac:dyDescent="0.25">
      <c r="A3281" s="3">
        <v>45747</v>
      </c>
      <c r="B3281" s="4" t="s">
        <v>8</v>
      </c>
      <c r="C3281" s="3" t="str">
        <f t="shared" si="354"/>
        <v>cogs</v>
      </c>
      <c r="D3281" s="49">
        <v>19.989999999999998</v>
      </c>
      <c r="E3281">
        <f t="shared" si="355"/>
        <v>2025</v>
      </c>
      <c r="F3281">
        <f t="shared" si="356"/>
        <v>31</v>
      </c>
      <c r="G3281">
        <f t="shared" si="357"/>
        <v>3</v>
      </c>
      <c r="H3281" s="4" t="str">
        <f t="shared" si="358"/>
        <v>product 2</v>
      </c>
      <c r="I3281" s="5">
        <v>2</v>
      </c>
      <c r="J3281" s="5">
        <v>39.979999999999997</v>
      </c>
    </row>
    <row r="3282" spans="1:10" ht="13.2" x14ac:dyDescent="0.25">
      <c r="A3282" s="3">
        <v>45747</v>
      </c>
      <c r="B3282" s="4" t="s">
        <v>9</v>
      </c>
      <c r="C3282" s="3" t="str">
        <f t="shared" si="354"/>
        <v>cogs</v>
      </c>
      <c r="D3282" s="49">
        <v>8.99</v>
      </c>
      <c r="E3282">
        <f t="shared" si="355"/>
        <v>2025</v>
      </c>
      <c r="F3282">
        <f t="shared" si="356"/>
        <v>31</v>
      </c>
      <c r="G3282">
        <f t="shared" si="357"/>
        <v>3</v>
      </c>
      <c r="H3282" s="4" t="str">
        <f t="shared" si="358"/>
        <v>product 3</v>
      </c>
      <c r="I3282" s="5">
        <v>93</v>
      </c>
      <c r="J3282" s="5">
        <v>836.07</v>
      </c>
    </row>
    <row r="3283" spans="1:10" ht="13.2" x14ac:dyDescent="0.25">
      <c r="A3283" s="3">
        <v>45747</v>
      </c>
      <c r="B3283" s="4" t="s">
        <v>10</v>
      </c>
      <c r="C3283" s="3" t="str">
        <f t="shared" si="354"/>
        <v>marketing</v>
      </c>
      <c r="D3283" s="50" t="s">
        <v>6</v>
      </c>
      <c r="E3283">
        <f t="shared" si="355"/>
        <v>2025</v>
      </c>
      <c r="F3283">
        <f t="shared" si="356"/>
        <v>31</v>
      </c>
      <c r="G3283">
        <f t="shared" si="357"/>
        <v>3</v>
      </c>
      <c r="H3283" s="4" t="str">
        <f t="shared" si="358"/>
        <v>N/A</v>
      </c>
      <c r="I3283" s="4" t="s">
        <v>6</v>
      </c>
      <c r="J3283" s="5">
        <v>109.91</v>
      </c>
    </row>
    <row r="3284" spans="1:10" ht="13.2" x14ac:dyDescent="0.25">
      <c r="A3284" s="3">
        <v>45747</v>
      </c>
      <c r="B3284" s="4" t="s">
        <v>11</v>
      </c>
      <c r="C3284" s="3" t="str">
        <f t="shared" si="354"/>
        <v>net sales</v>
      </c>
      <c r="D3284" s="49">
        <v>9.99</v>
      </c>
      <c r="E3284">
        <f t="shared" si="355"/>
        <v>2025</v>
      </c>
      <c r="F3284">
        <f t="shared" si="356"/>
        <v>31</v>
      </c>
      <c r="G3284">
        <f t="shared" si="357"/>
        <v>3</v>
      </c>
      <c r="H3284" s="4" t="str">
        <f t="shared" si="358"/>
        <v>product 1</v>
      </c>
      <c r="I3284" s="5">
        <v>97</v>
      </c>
      <c r="J3284" s="5">
        <v>969.03</v>
      </c>
    </row>
    <row r="3285" spans="1:10" ht="13.2" x14ac:dyDescent="0.25">
      <c r="A3285" s="3">
        <v>45747</v>
      </c>
      <c r="B3285" s="4" t="s">
        <v>12</v>
      </c>
      <c r="C3285" s="3" t="str">
        <f t="shared" si="354"/>
        <v>net sales</v>
      </c>
      <c r="D3285" s="49">
        <v>24.99</v>
      </c>
      <c r="E3285">
        <f t="shared" si="355"/>
        <v>2025</v>
      </c>
      <c r="F3285">
        <f t="shared" si="356"/>
        <v>31</v>
      </c>
      <c r="G3285">
        <f t="shared" si="357"/>
        <v>3</v>
      </c>
      <c r="H3285" s="4" t="str">
        <f t="shared" si="358"/>
        <v>product 2</v>
      </c>
      <c r="I3285" s="5">
        <v>2</v>
      </c>
      <c r="J3285" s="5">
        <v>49.98</v>
      </c>
    </row>
    <row r="3286" spans="1:10" ht="13.2" x14ac:dyDescent="0.25">
      <c r="A3286" s="3">
        <v>45747</v>
      </c>
      <c r="B3286" s="4" t="s">
        <v>13</v>
      </c>
      <c r="C3286" s="3" t="str">
        <f t="shared" si="354"/>
        <v>net sales</v>
      </c>
      <c r="D3286" s="49">
        <v>12.49</v>
      </c>
      <c r="E3286">
        <f t="shared" si="355"/>
        <v>2025</v>
      </c>
      <c r="F3286">
        <f t="shared" si="356"/>
        <v>31</v>
      </c>
      <c r="G3286">
        <f t="shared" si="357"/>
        <v>3</v>
      </c>
      <c r="H3286" s="4" t="str">
        <f t="shared" si="358"/>
        <v>product 3</v>
      </c>
      <c r="I3286" s="5">
        <v>93</v>
      </c>
      <c r="J3286" s="5">
        <v>1161.57</v>
      </c>
    </row>
    <row r="3287" spans="1:10" ht="13.2" x14ac:dyDescent="0.25">
      <c r="A3287" s="3">
        <v>45748</v>
      </c>
      <c r="B3287" s="4" t="s">
        <v>5</v>
      </c>
      <c r="C3287" s="3" t="str">
        <f t="shared" si="354"/>
        <v>amortization</v>
      </c>
      <c r="D3287" s="50" t="s">
        <v>6</v>
      </c>
      <c r="E3287">
        <f t="shared" si="355"/>
        <v>2025</v>
      </c>
      <c r="F3287">
        <f t="shared" si="356"/>
        <v>1</v>
      </c>
      <c r="G3287">
        <f t="shared" si="357"/>
        <v>4</v>
      </c>
      <c r="H3287" s="4" t="str">
        <f t="shared" si="358"/>
        <v>N/A</v>
      </c>
      <c r="I3287" s="4" t="s">
        <v>6</v>
      </c>
      <c r="J3287" s="5">
        <v>50</v>
      </c>
    </row>
    <row r="3288" spans="1:10" ht="13.2" x14ac:dyDescent="0.25">
      <c r="A3288" s="3">
        <v>45748</v>
      </c>
      <c r="B3288" s="4" t="s">
        <v>7</v>
      </c>
      <c r="C3288" s="3" t="str">
        <f t="shared" si="354"/>
        <v>cogs</v>
      </c>
      <c r="D3288" s="49">
        <v>5.49</v>
      </c>
      <c r="E3288">
        <f t="shared" si="355"/>
        <v>2025</v>
      </c>
      <c r="F3288">
        <f t="shared" si="356"/>
        <v>1</v>
      </c>
      <c r="G3288">
        <f t="shared" si="357"/>
        <v>4</v>
      </c>
      <c r="H3288" s="4" t="str">
        <f t="shared" si="358"/>
        <v>product 1</v>
      </c>
      <c r="I3288" s="5">
        <v>16</v>
      </c>
      <c r="J3288" s="5">
        <v>87.84</v>
      </c>
    </row>
    <row r="3289" spans="1:10" ht="13.2" x14ac:dyDescent="0.25">
      <c r="A3289" s="3">
        <v>45748</v>
      </c>
      <c r="B3289" s="4" t="s">
        <v>8</v>
      </c>
      <c r="C3289" s="3" t="str">
        <f t="shared" si="354"/>
        <v>cogs</v>
      </c>
      <c r="D3289" s="49">
        <v>19.989999999999998</v>
      </c>
      <c r="E3289">
        <f t="shared" si="355"/>
        <v>2025</v>
      </c>
      <c r="F3289">
        <f t="shared" si="356"/>
        <v>1</v>
      </c>
      <c r="G3289">
        <f t="shared" si="357"/>
        <v>4</v>
      </c>
      <c r="H3289" s="4" t="str">
        <f t="shared" si="358"/>
        <v>product 2</v>
      </c>
      <c r="I3289" s="5">
        <v>0</v>
      </c>
      <c r="J3289" s="4">
        <v>0</v>
      </c>
    </row>
    <row r="3290" spans="1:10" ht="13.2" x14ac:dyDescent="0.25">
      <c r="A3290" s="3">
        <v>45748</v>
      </c>
      <c r="B3290" s="4" t="s">
        <v>9</v>
      </c>
      <c r="C3290" s="3" t="str">
        <f t="shared" si="354"/>
        <v>cogs</v>
      </c>
      <c r="D3290" s="49">
        <v>8.99</v>
      </c>
      <c r="E3290">
        <f t="shared" si="355"/>
        <v>2025</v>
      </c>
      <c r="F3290">
        <f t="shared" si="356"/>
        <v>1</v>
      </c>
      <c r="G3290">
        <f t="shared" si="357"/>
        <v>4</v>
      </c>
      <c r="H3290" s="4" t="str">
        <f t="shared" si="358"/>
        <v>product 3</v>
      </c>
      <c r="I3290" s="5">
        <v>56</v>
      </c>
      <c r="J3290" s="5">
        <v>503.44</v>
      </c>
    </row>
    <row r="3291" spans="1:10" ht="13.2" x14ac:dyDescent="0.25">
      <c r="A3291" s="3">
        <v>45748</v>
      </c>
      <c r="B3291" s="4" t="s">
        <v>10</v>
      </c>
      <c r="C3291" s="3" t="str">
        <f t="shared" si="354"/>
        <v>marketing</v>
      </c>
      <c r="D3291" s="50" t="s">
        <v>6</v>
      </c>
      <c r="E3291">
        <f t="shared" si="355"/>
        <v>2025</v>
      </c>
      <c r="F3291">
        <f t="shared" si="356"/>
        <v>1</v>
      </c>
      <c r="G3291">
        <f t="shared" si="357"/>
        <v>4</v>
      </c>
      <c r="H3291" s="4" t="str">
        <f t="shared" si="358"/>
        <v>N/A</v>
      </c>
      <c r="I3291" s="4" t="s">
        <v>6</v>
      </c>
      <c r="J3291" s="5">
        <v>110.05</v>
      </c>
    </row>
    <row r="3292" spans="1:10" ht="13.2" x14ac:dyDescent="0.25">
      <c r="A3292" s="3">
        <v>45748</v>
      </c>
      <c r="B3292" s="4" t="s">
        <v>11</v>
      </c>
      <c r="C3292" s="3" t="str">
        <f t="shared" si="354"/>
        <v>net sales</v>
      </c>
      <c r="D3292" s="49">
        <v>9.99</v>
      </c>
      <c r="E3292">
        <f t="shared" si="355"/>
        <v>2025</v>
      </c>
      <c r="F3292">
        <f t="shared" si="356"/>
        <v>1</v>
      </c>
      <c r="G3292">
        <f t="shared" si="357"/>
        <v>4</v>
      </c>
      <c r="H3292" s="4" t="str">
        <f t="shared" si="358"/>
        <v>product 1</v>
      </c>
      <c r="I3292" s="5">
        <v>16</v>
      </c>
      <c r="J3292" s="5">
        <v>159.84</v>
      </c>
    </row>
    <row r="3293" spans="1:10" ht="13.2" x14ac:dyDescent="0.25">
      <c r="A3293" s="3">
        <v>45748</v>
      </c>
      <c r="B3293" s="4" t="s">
        <v>12</v>
      </c>
      <c r="C3293" s="3" t="str">
        <f t="shared" si="354"/>
        <v>net sales</v>
      </c>
      <c r="D3293" s="49">
        <v>24.99</v>
      </c>
      <c r="E3293">
        <f t="shared" si="355"/>
        <v>2025</v>
      </c>
      <c r="F3293">
        <f t="shared" si="356"/>
        <v>1</v>
      </c>
      <c r="G3293">
        <f t="shared" si="357"/>
        <v>4</v>
      </c>
      <c r="H3293" s="4" t="str">
        <f t="shared" si="358"/>
        <v>product 2</v>
      </c>
      <c r="I3293" s="5">
        <v>0</v>
      </c>
      <c r="J3293" s="4">
        <v>0</v>
      </c>
    </row>
    <row r="3294" spans="1:10" ht="13.2" x14ac:dyDescent="0.25">
      <c r="A3294" s="3">
        <v>45748</v>
      </c>
      <c r="B3294" s="4" t="s">
        <v>13</v>
      </c>
      <c r="C3294" s="3" t="str">
        <f t="shared" si="354"/>
        <v>net sales</v>
      </c>
      <c r="D3294" s="49">
        <v>12.49</v>
      </c>
      <c r="E3294">
        <f t="shared" si="355"/>
        <v>2025</v>
      </c>
      <c r="F3294">
        <f t="shared" si="356"/>
        <v>1</v>
      </c>
      <c r="G3294">
        <f t="shared" si="357"/>
        <v>4</v>
      </c>
      <c r="H3294" s="4" t="str">
        <f t="shared" si="358"/>
        <v>product 3</v>
      </c>
      <c r="I3294" s="5">
        <v>56</v>
      </c>
      <c r="J3294" s="5">
        <v>699.44</v>
      </c>
    </row>
    <row r="3295" spans="1:10" ht="13.2" x14ac:dyDescent="0.25">
      <c r="A3295" s="3">
        <v>45748</v>
      </c>
      <c r="B3295" s="4" t="s">
        <v>14</v>
      </c>
      <c r="C3295" s="3" t="str">
        <f t="shared" si="354"/>
        <v>overhead</v>
      </c>
      <c r="D3295" s="50" t="s">
        <v>6</v>
      </c>
      <c r="E3295">
        <f t="shared" si="355"/>
        <v>2025</v>
      </c>
      <c r="F3295">
        <f t="shared" si="356"/>
        <v>1</v>
      </c>
      <c r="G3295">
        <f t="shared" si="357"/>
        <v>4</v>
      </c>
      <c r="H3295" s="4" t="str">
        <f t="shared" si="358"/>
        <v>N/A</v>
      </c>
      <c r="I3295" s="4" t="s">
        <v>6</v>
      </c>
      <c r="J3295" s="5">
        <v>2000</v>
      </c>
    </row>
    <row r="3296" spans="1:10" ht="13.2" x14ac:dyDescent="0.25">
      <c r="A3296" s="3">
        <v>45749</v>
      </c>
      <c r="B3296" s="4" t="s">
        <v>7</v>
      </c>
      <c r="C3296" s="3" t="str">
        <f t="shared" si="354"/>
        <v>cogs</v>
      </c>
      <c r="D3296" s="49">
        <v>5.49</v>
      </c>
      <c r="E3296">
        <f t="shared" si="355"/>
        <v>2025</v>
      </c>
      <c r="F3296">
        <f t="shared" si="356"/>
        <v>2</v>
      </c>
      <c r="G3296">
        <f t="shared" si="357"/>
        <v>4</v>
      </c>
      <c r="H3296" s="4" t="str">
        <f t="shared" si="358"/>
        <v>product 1</v>
      </c>
      <c r="I3296" s="5">
        <v>43</v>
      </c>
      <c r="J3296" s="5">
        <v>236.07000000000002</v>
      </c>
    </row>
    <row r="3297" spans="1:10" ht="13.2" x14ac:dyDescent="0.25">
      <c r="A3297" s="3">
        <v>45749</v>
      </c>
      <c r="B3297" s="4" t="s">
        <v>8</v>
      </c>
      <c r="C3297" s="3" t="str">
        <f t="shared" si="354"/>
        <v>cogs</v>
      </c>
      <c r="D3297" s="49">
        <v>19.989999999999998</v>
      </c>
      <c r="E3297">
        <f t="shared" si="355"/>
        <v>2025</v>
      </c>
      <c r="F3297">
        <f t="shared" si="356"/>
        <v>2</v>
      </c>
      <c r="G3297">
        <f t="shared" si="357"/>
        <v>4</v>
      </c>
      <c r="H3297" s="4" t="str">
        <f t="shared" si="358"/>
        <v>product 2</v>
      </c>
      <c r="I3297" s="5">
        <v>1</v>
      </c>
      <c r="J3297" s="5">
        <v>19.989999999999998</v>
      </c>
    </row>
    <row r="3298" spans="1:10" ht="13.2" x14ac:dyDescent="0.25">
      <c r="A3298" s="3">
        <v>45749</v>
      </c>
      <c r="B3298" s="4" t="s">
        <v>9</v>
      </c>
      <c r="C3298" s="3" t="str">
        <f t="shared" si="354"/>
        <v>cogs</v>
      </c>
      <c r="D3298" s="49">
        <v>8.99</v>
      </c>
      <c r="E3298">
        <f t="shared" si="355"/>
        <v>2025</v>
      </c>
      <c r="F3298">
        <f t="shared" si="356"/>
        <v>2</v>
      </c>
      <c r="G3298">
        <f t="shared" si="357"/>
        <v>4</v>
      </c>
      <c r="H3298" s="4" t="str">
        <f t="shared" si="358"/>
        <v>product 3</v>
      </c>
      <c r="I3298" s="5">
        <v>29</v>
      </c>
      <c r="J3298" s="5">
        <v>260.70999999999998</v>
      </c>
    </row>
    <row r="3299" spans="1:10" ht="13.2" x14ac:dyDescent="0.25">
      <c r="A3299" s="3">
        <v>45749</v>
      </c>
      <c r="B3299" s="4" t="s">
        <v>10</v>
      </c>
      <c r="C3299" s="3" t="str">
        <f t="shared" si="354"/>
        <v>marketing</v>
      </c>
      <c r="D3299" s="50" t="s">
        <v>6</v>
      </c>
      <c r="E3299">
        <f t="shared" si="355"/>
        <v>2025</v>
      </c>
      <c r="F3299">
        <f t="shared" si="356"/>
        <v>2</v>
      </c>
      <c r="G3299">
        <f t="shared" si="357"/>
        <v>4</v>
      </c>
      <c r="H3299" s="4" t="str">
        <f t="shared" si="358"/>
        <v>N/A</v>
      </c>
      <c r="I3299" s="4" t="s">
        <v>6</v>
      </c>
      <c r="J3299" s="5">
        <v>119.03</v>
      </c>
    </row>
    <row r="3300" spans="1:10" ht="13.2" x14ac:dyDescent="0.25">
      <c r="A3300" s="3">
        <v>45749</v>
      </c>
      <c r="B3300" s="4" t="s">
        <v>11</v>
      </c>
      <c r="C3300" s="3" t="str">
        <f t="shared" si="354"/>
        <v>net sales</v>
      </c>
      <c r="D3300" s="49">
        <v>9.99</v>
      </c>
      <c r="E3300">
        <f t="shared" si="355"/>
        <v>2025</v>
      </c>
      <c r="F3300">
        <f t="shared" si="356"/>
        <v>2</v>
      </c>
      <c r="G3300">
        <f t="shared" si="357"/>
        <v>4</v>
      </c>
      <c r="H3300" s="4" t="str">
        <f t="shared" si="358"/>
        <v>product 1</v>
      </c>
      <c r="I3300" s="5">
        <v>43</v>
      </c>
      <c r="J3300" s="5">
        <v>429.57</v>
      </c>
    </row>
    <row r="3301" spans="1:10" ht="13.2" x14ac:dyDescent="0.25">
      <c r="A3301" s="3">
        <v>45749</v>
      </c>
      <c r="B3301" s="4" t="s">
        <v>12</v>
      </c>
      <c r="C3301" s="3" t="str">
        <f t="shared" si="354"/>
        <v>net sales</v>
      </c>
      <c r="D3301" s="49">
        <v>24.99</v>
      </c>
      <c r="E3301">
        <f t="shared" si="355"/>
        <v>2025</v>
      </c>
      <c r="F3301">
        <f t="shared" si="356"/>
        <v>2</v>
      </c>
      <c r="G3301">
        <f t="shared" si="357"/>
        <v>4</v>
      </c>
      <c r="H3301" s="4" t="str">
        <f t="shared" si="358"/>
        <v>product 2</v>
      </c>
      <c r="I3301" s="5">
        <v>1</v>
      </c>
      <c r="J3301" s="5">
        <v>24.99</v>
      </c>
    </row>
    <row r="3302" spans="1:10" ht="13.2" x14ac:dyDescent="0.25">
      <c r="A3302" s="3">
        <v>45749</v>
      </c>
      <c r="B3302" s="4" t="s">
        <v>13</v>
      </c>
      <c r="C3302" s="3" t="str">
        <f t="shared" si="354"/>
        <v>net sales</v>
      </c>
      <c r="D3302" s="49">
        <v>12.49</v>
      </c>
      <c r="E3302">
        <f t="shared" si="355"/>
        <v>2025</v>
      </c>
      <c r="F3302">
        <f t="shared" si="356"/>
        <v>2</v>
      </c>
      <c r="G3302">
        <f t="shared" si="357"/>
        <v>4</v>
      </c>
      <c r="H3302" s="4" t="str">
        <f t="shared" si="358"/>
        <v>product 3</v>
      </c>
      <c r="I3302" s="5">
        <v>29</v>
      </c>
      <c r="J3302" s="5">
        <v>362.21</v>
      </c>
    </row>
    <row r="3303" spans="1:10" ht="13.2" x14ac:dyDescent="0.25">
      <c r="A3303" s="3">
        <v>45750</v>
      </c>
      <c r="B3303" s="4" t="s">
        <v>7</v>
      </c>
      <c r="C3303" s="3" t="str">
        <f t="shared" si="354"/>
        <v>cogs</v>
      </c>
      <c r="D3303" s="49">
        <v>5.49</v>
      </c>
      <c r="E3303">
        <f t="shared" si="355"/>
        <v>2025</v>
      </c>
      <c r="F3303">
        <f t="shared" si="356"/>
        <v>3</v>
      </c>
      <c r="G3303">
        <f t="shared" si="357"/>
        <v>4</v>
      </c>
      <c r="H3303" s="4" t="str">
        <f t="shared" si="358"/>
        <v>product 1</v>
      </c>
      <c r="I3303" s="5">
        <v>54</v>
      </c>
      <c r="J3303" s="5">
        <v>296.46000000000004</v>
      </c>
    </row>
    <row r="3304" spans="1:10" ht="13.2" x14ac:dyDescent="0.25">
      <c r="A3304" s="3">
        <v>45750</v>
      </c>
      <c r="B3304" s="4" t="s">
        <v>8</v>
      </c>
      <c r="C3304" s="3" t="str">
        <f t="shared" si="354"/>
        <v>cogs</v>
      </c>
      <c r="D3304" s="49">
        <v>19.989999999999998</v>
      </c>
      <c r="E3304">
        <f t="shared" si="355"/>
        <v>2025</v>
      </c>
      <c r="F3304">
        <f t="shared" si="356"/>
        <v>3</v>
      </c>
      <c r="G3304">
        <f t="shared" si="357"/>
        <v>4</v>
      </c>
      <c r="H3304" s="4" t="str">
        <f t="shared" si="358"/>
        <v>product 2</v>
      </c>
      <c r="I3304" s="5">
        <v>0</v>
      </c>
      <c r="J3304" s="4">
        <v>0</v>
      </c>
    </row>
    <row r="3305" spans="1:10" ht="13.2" x14ac:dyDescent="0.25">
      <c r="A3305" s="3">
        <v>45750</v>
      </c>
      <c r="B3305" s="4" t="s">
        <v>9</v>
      </c>
      <c r="C3305" s="3" t="str">
        <f t="shared" si="354"/>
        <v>cogs</v>
      </c>
      <c r="D3305" s="49">
        <v>8.99</v>
      </c>
      <c r="E3305">
        <f t="shared" si="355"/>
        <v>2025</v>
      </c>
      <c r="F3305">
        <f t="shared" si="356"/>
        <v>3</v>
      </c>
      <c r="G3305">
        <f t="shared" si="357"/>
        <v>4</v>
      </c>
      <c r="H3305" s="4" t="str">
        <f t="shared" si="358"/>
        <v>product 3</v>
      </c>
      <c r="I3305" s="5">
        <v>13</v>
      </c>
      <c r="J3305" s="5">
        <v>116.87</v>
      </c>
    </row>
    <row r="3306" spans="1:10" ht="13.2" x14ac:dyDescent="0.25">
      <c r="A3306" s="3">
        <v>45750</v>
      </c>
      <c r="B3306" s="4" t="s">
        <v>10</v>
      </c>
      <c r="C3306" s="3" t="str">
        <f t="shared" si="354"/>
        <v>marketing</v>
      </c>
      <c r="D3306" s="50" t="s">
        <v>6</v>
      </c>
      <c r="E3306">
        <f t="shared" si="355"/>
        <v>2025</v>
      </c>
      <c r="F3306">
        <f t="shared" si="356"/>
        <v>3</v>
      </c>
      <c r="G3306">
        <f t="shared" si="357"/>
        <v>4</v>
      </c>
      <c r="H3306" s="4" t="str">
        <f t="shared" si="358"/>
        <v>N/A</v>
      </c>
      <c r="I3306" s="4" t="s">
        <v>6</v>
      </c>
      <c r="J3306" s="5">
        <v>117.93</v>
      </c>
    </row>
    <row r="3307" spans="1:10" ht="13.2" x14ac:dyDescent="0.25">
      <c r="A3307" s="3">
        <v>45750</v>
      </c>
      <c r="B3307" s="4" t="s">
        <v>11</v>
      </c>
      <c r="C3307" s="3" t="str">
        <f t="shared" si="354"/>
        <v>net sales</v>
      </c>
      <c r="D3307" s="49">
        <v>9.99</v>
      </c>
      <c r="E3307">
        <f t="shared" si="355"/>
        <v>2025</v>
      </c>
      <c r="F3307">
        <f t="shared" si="356"/>
        <v>3</v>
      </c>
      <c r="G3307">
        <f t="shared" si="357"/>
        <v>4</v>
      </c>
      <c r="H3307" s="4" t="str">
        <f t="shared" si="358"/>
        <v>product 1</v>
      </c>
      <c r="I3307" s="5">
        <v>54</v>
      </c>
      <c r="J3307" s="5">
        <v>539.46</v>
      </c>
    </row>
    <row r="3308" spans="1:10" ht="13.2" x14ac:dyDescent="0.25">
      <c r="A3308" s="3">
        <v>45750</v>
      </c>
      <c r="B3308" s="4" t="s">
        <v>12</v>
      </c>
      <c r="C3308" s="3" t="str">
        <f t="shared" si="354"/>
        <v>net sales</v>
      </c>
      <c r="D3308" s="49">
        <v>24.99</v>
      </c>
      <c r="E3308">
        <f t="shared" si="355"/>
        <v>2025</v>
      </c>
      <c r="F3308">
        <f t="shared" si="356"/>
        <v>3</v>
      </c>
      <c r="G3308">
        <f t="shared" si="357"/>
        <v>4</v>
      </c>
      <c r="H3308" s="4" t="str">
        <f t="shared" si="358"/>
        <v>product 2</v>
      </c>
      <c r="I3308" s="5">
        <v>0</v>
      </c>
      <c r="J3308" s="4">
        <v>0</v>
      </c>
    </row>
    <row r="3309" spans="1:10" ht="13.2" x14ac:dyDescent="0.25">
      <c r="A3309" s="3">
        <v>45750</v>
      </c>
      <c r="B3309" s="4" t="s">
        <v>13</v>
      </c>
      <c r="C3309" s="3" t="str">
        <f t="shared" si="354"/>
        <v>net sales</v>
      </c>
      <c r="D3309" s="49">
        <v>12.49</v>
      </c>
      <c r="E3309">
        <f t="shared" si="355"/>
        <v>2025</v>
      </c>
      <c r="F3309">
        <f t="shared" si="356"/>
        <v>3</v>
      </c>
      <c r="G3309">
        <f t="shared" si="357"/>
        <v>4</v>
      </c>
      <c r="H3309" s="4" t="str">
        <f t="shared" si="358"/>
        <v>product 3</v>
      </c>
      <c r="I3309" s="5">
        <v>13</v>
      </c>
      <c r="J3309" s="5">
        <v>162.37</v>
      </c>
    </row>
    <row r="3310" spans="1:10" ht="13.2" x14ac:dyDescent="0.25">
      <c r="A3310" s="3">
        <v>45751</v>
      </c>
      <c r="B3310" s="4" t="s">
        <v>7</v>
      </c>
      <c r="C3310" s="3" t="str">
        <f t="shared" si="354"/>
        <v>cogs</v>
      </c>
      <c r="D3310" s="49">
        <v>5.49</v>
      </c>
      <c r="E3310">
        <f t="shared" si="355"/>
        <v>2025</v>
      </c>
      <c r="F3310">
        <f t="shared" si="356"/>
        <v>4</v>
      </c>
      <c r="G3310">
        <f t="shared" si="357"/>
        <v>4</v>
      </c>
      <c r="H3310" s="4" t="str">
        <f t="shared" si="358"/>
        <v>product 1</v>
      </c>
      <c r="I3310" s="5">
        <v>43</v>
      </c>
      <c r="J3310" s="5">
        <v>236.07000000000002</v>
      </c>
    </row>
    <row r="3311" spans="1:10" ht="13.2" x14ac:dyDescent="0.25">
      <c r="A3311" s="3">
        <v>45751</v>
      </c>
      <c r="B3311" s="4" t="s">
        <v>8</v>
      </c>
      <c r="C3311" s="3" t="str">
        <f t="shared" si="354"/>
        <v>cogs</v>
      </c>
      <c r="D3311" s="49">
        <v>19.989999999999998</v>
      </c>
      <c r="E3311">
        <f t="shared" si="355"/>
        <v>2025</v>
      </c>
      <c r="F3311">
        <f t="shared" si="356"/>
        <v>4</v>
      </c>
      <c r="G3311">
        <f t="shared" si="357"/>
        <v>4</v>
      </c>
      <c r="H3311" s="4" t="str">
        <f t="shared" si="358"/>
        <v>product 2</v>
      </c>
      <c r="I3311" s="5">
        <v>6</v>
      </c>
      <c r="J3311" s="5">
        <v>119.94</v>
      </c>
    </row>
    <row r="3312" spans="1:10" ht="13.2" x14ac:dyDescent="0.25">
      <c r="A3312" s="3">
        <v>45751</v>
      </c>
      <c r="B3312" s="4" t="s">
        <v>9</v>
      </c>
      <c r="C3312" s="3" t="str">
        <f t="shared" si="354"/>
        <v>cogs</v>
      </c>
      <c r="D3312" s="49">
        <v>8.99</v>
      </c>
      <c r="E3312">
        <f t="shared" si="355"/>
        <v>2025</v>
      </c>
      <c r="F3312">
        <f t="shared" si="356"/>
        <v>4</v>
      </c>
      <c r="G3312">
        <f t="shared" si="357"/>
        <v>4</v>
      </c>
      <c r="H3312" s="4" t="str">
        <f t="shared" si="358"/>
        <v>product 3</v>
      </c>
      <c r="I3312" s="5">
        <v>229</v>
      </c>
      <c r="J3312" s="5">
        <v>2058.71</v>
      </c>
    </row>
    <row r="3313" spans="1:10" ht="13.2" x14ac:dyDescent="0.25">
      <c r="A3313" s="3">
        <v>45751</v>
      </c>
      <c r="B3313" s="4" t="s">
        <v>10</v>
      </c>
      <c r="C3313" s="3" t="str">
        <f t="shared" si="354"/>
        <v>marketing</v>
      </c>
      <c r="D3313" s="50" t="s">
        <v>6</v>
      </c>
      <c r="E3313">
        <f t="shared" si="355"/>
        <v>2025</v>
      </c>
      <c r="F3313">
        <f t="shared" si="356"/>
        <v>4</v>
      </c>
      <c r="G3313">
        <f t="shared" si="357"/>
        <v>4</v>
      </c>
      <c r="H3313" s="4" t="str">
        <f t="shared" si="358"/>
        <v>N/A</v>
      </c>
      <c r="I3313" s="4" t="s">
        <v>6</v>
      </c>
      <c r="J3313" s="5">
        <v>101.96000000000001</v>
      </c>
    </row>
    <row r="3314" spans="1:10" ht="13.2" x14ac:dyDescent="0.25">
      <c r="A3314" s="3">
        <v>45751</v>
      </c>
      <c r="B3314" s="4" t="s">
        <v>11</v>
      </c>
      <c r="C3314" s="3" t="str">
        <f t="shared" si="354"/>
        <v>net sales</v>
      </c>
      <c r="D3314" s="49">
        <v>9.99</v>
      </c>
      <c r="E3314">
        <f t="shared" si="355"/>
        <v>2025</v>
      </c>
      <c r="F3314">
        <f t="shared" si="356"/>
        <v>4</v>
      </c>
      <c r="G3314">
        <f t="shared" si="357"/>
        <v>4</v>
      </c>
      <c r="H3314" s="4" t="str">
        <f t="shared" si="358"/>
        <v>product 1</v>
      </c>
      <c r="I3314" s="5">
        <v>43</v>
      </c>
      <c r="J3314" s="5">
        <v>429.57</v>
      </c>
    </row>
    <row r="3315" spans="1:10" ht="13.2" x14ac:dyDescent="0.25">
      <c r="A3315" s="3">
        <v>45751</v>
      </c>
      <c r="B3315" s="4" t="s">
        <v>12</v>
      </c>
      <c r="C3315" s="3" t="str">
        <f t="shared" si="354"/>
        <v>net sales</v>
      </c>
      <c r="D3315" s="49">
        <v>24.99</v>
      </c>
      <c r="E3315">
        <f t="shared" si="355"/>
        <v>2025</v>
      </c>
      <c r="F3315">
        <f t="shared" si="356"/>
        <v>4</v>
      </c>
      <c r="G3315">
        <f t="shared" si="357"/>
        <v>4</v>
      </c>
      <c r="H3315" s="4" t="str">
        <f t="shared" si="358"/>
        <v>product 2</v>
      </c>
      <c r="I3315" s="5">
        <v>6</v>
      </c>
      <c r="J3315" s="5">
        <v>149.94</v>
      </c>
    </row>
    <row r="3316" spans="1:10" ht="13.2" x14ac:dyDescent="0.25">
      <c r="A3316" s="3">
        <v>45751</v>
      </c>
      <c r="B3316" s="4" t="s">
        <v>13</v>
      </c>
      <c r="C3316" s="3" t="str">
        <f t="shared" si="354"/>
        <v>net sales</v>
      </c>
      <c r="D3316" s="49">
        <v>12.49</v>
      </c>
      <c r="E3316">
        <f t="shared" si="355"/>
        <v>2025</v>
      </c>
      <c r="F3316">
        <f t="shared" si="356"/>
        <v>4</v>
      </c>
      <c r="G3316">
        <f t="shared" si="357"/>
        <v>4</v>
      </c>
      <c r="H3316" s="4" t="str">
        <f t="shared" si="358"/>
        <v>product 3</v>
      </c>
      <c r="I3316" s="5">
        <v>229</v>
      </c>
      <c r="J3316" s="5">
        <v>2860.21</v>
      </c>
    </row>
    <row r="3317" spans="1:10" ht="13.2" x14ac:dyDescent="0.25">
      <c r="A3317" s="3">
        <v>45752</v>
      </c>
      <c r="B3317" s="4" t="s">
        <v>7</v>
      </c>
      <c r="C3317" s="3" t="str">
        <f t="shared" si="354"/>
        <v>cogs</v>
      </c>
      <c r="D3317" s="49">
        <v>5.49</v>
      </c>
      <c r="E3317">
        <f t="shared" si="355"/>
        <v>2025</v>
      </c>
      <c r="F3317">
        <f t="shared" si="356"/>
        <v>5</v>
      </c>
      <c r="G3317">
        <f t="shared" si="357"/>
        <v>4</v>
      </c>
      <c r="H3317" s="4" t="str">
        <f t="shared" si="358"/>
        <v>product 1</v>
      </c>
      <c r="I3317" s="5">
        <v>52</v>
      </c>
      <c r="J3317" s="5">
        <v>285.48</v>
      </c>
    </row>
    <row r="3318" spans="1:10" ht="13.2" x14ac:dyDescent="0.25">
      <c r="A3318" s="3">
        <v>45752</v>
      </c>
      <c r="B3318" s="4" t="s">
        <v>8</v>
      </c>
      <c r="C3318" s="3" t="str">
        <f t="shared" si="354"/>
        <v>cogs</v>
      </c>
      <c r="D3318" s="49">
        <v>19.989999999999998</v>
      </c>
      <c r="E3318">
        <f t="shared" si="355"/>
        <v>2025</v>
      </c>
      <c r="F3318">
        <f t="shared" si="356"/>
        <v>5</v>
      </c>
      <c r="G3318">
        <f t="shared" si="357"/>
        <v>4</v>
      </c>
      <c r="H3318" s="4" t="str">
        <f t="shared" si="358"/>
        <v>product 2</v>
      </c>
      <c r="I3318" s="5">
        <v>4</v>
      </c>
      <c r="J3318" s="5">
        <v>79.959999999999994</v>
      </c>
    </row>
    <row r="3319" spans="1:10" ht="13.2" x14ac:dyDescent="0.25">
      <c r="A3319" s="3">
        <v>45752</v>
      </c>
      <c r="B3319" s="4" t="s">
        <v>9</v>
      </c>
      <c r="C3319" s="3" t="str">
        <f t="shared" si="354"/>
        <v>cogs</v>
      </c>
      <c r="D3319" s="49">
        <v>8.99</v>
      </c>
      <c r="E3319">
        <f t="shared" si="355"/>
        <v>2025</v>
      </c>
      <c r="F3319">
        <f t="shared" si="356"/>
        <v>5</v>
      </c>
      <c r="G3319">
        <f t="shared" si="357"/>
        <v>4</v>
      </c>
      <c r="H3319" s="4" t="str">
        <f t="shared" si="358"/>
        <v>product 3</v>
      </c>
      <c r="I3319" s="5">
        <v>245</v>
      </c>
      <c r="J3319" s="5">
        <v>2202.5500000000002</v>
      </c>
    </row>
    <row r="3320" spans="1:10" ht="13.2" x14ac:dyDescent="0.25">
      <c r="A3320" s="3">
        <v>45752</v>
      </c>
      <c r="B3320" s="4" t="s">
        <v>10</v>
      </c>
      <c r="C3320" s="3" t="str">
        <f t="shared" si="354"/>
        <v>marketing</v>
      </c>
      <c r="D3320" s="50" t="s">
        <v>6</v>
      </c>
      <c r="E3320">
        <f t="shared" si="355"/>
        <v>2025</v>
      </c>
      <c r="F3320">
        <f t="shared" si="356"/>
        <v>5</v>
      </c>
      <c r="G3320">
        <f t="shared" si="357"/>
        <v>4</v>
      </c>
      <c r="H3320" s="4" t="str">
        <f t="shared" si="358"/>
        <v>N/A</v>
      </c>
      <c r="I3320" s="4" t="s">
        <v>6</v>
      </c>
      <c r="J3320" s="5">
        <v>99.990000000000009</v>
      </c>
    </row>
    <row r="3321" spans="1:10" ht="13.2" x14ac:dyDescent="0.25">
      <c r="A3321" s="3">
        <v>45752</v>
      </c>
      <c r="B3321" s="4" t="s">
        <v>11</v>
      </c>
      <c r="C3321" s="3" t="str">
        <f t="shared" si="354"/>
        <v>net sales</v>
      </c>
      <c r="D3321" s="49">
        <v>9.99</v>
      </c>
      <c r="E3321">
        <f t="shared" si="355"/>
        <v>2025</v>
      </c>
      <c r="F3321">
        <f t="shared" si="356"/>
        <v>5</v>
      </c>
      <c r="G3321">
        <f t="shared" si="357"/>
        <v>4</v>
      </c>
      <c r="H3321" s="4" t="str">
        <f t="shared" si="358"/>
        <v>product 1</v>
      </c>
      <c r="I3321" s="5">
        <v>52</v>
      </c>
      <c r="J3321" s="5">
        <v>519.48</v>
      </c>
    </row>
    <row r="3322" spans="1:10" ht="13.2" x14ac:dyDescent="0.25">
      <c r="A3322" s="3">
        <v>45752</v>
      </c>
      <c r="B3322" s="4" t="s">
        <v>12</v>
      </c>
      <c r="C3322" s="3" t="str">
        <f t="shared" si="354"/>
        <v>net sales</v>
      </c>
      <c r="D3322" s="49">
        <v>24.99</v>
      </c>
      <c r="E3322">
        <f t="shared" si="355"/>
        <v>2025</v>
      </c>
      <c r="F3322">
        <f t="shared" si="356"/>
        <v>5</v>
      </c>
      <c r="G3322">
        <f t="shared" si="357"/>
        <v>4</v>
      </c>
      <c r="H3322" s="4" t="str">
        <f t="shared" si="358"/>
        <v>product 2</v>
      </c>
      <c r="I3322" s="5">
        <v>4</v>
      </c>
      <c r="J3322" s="5">
        <v>99.96</v>
      </c>
    </row>
    <row r="3323" spans="1:10" ht="13.2" x14ac:dyDescent="0.25">
      <c r="A3323" s="3">
        <v>45752</v>
      </c>
      <c r="B3323" s="4" t="s">
        <v>13</v>
      </c>
      <c r="C3323" s="3" t="str">
        <f t="shared" si="354"/>
        <v>net sales</v>
      </c>
      <c r="D3323" s="49">
        <v>12.49</v>
      </c>
      <c r="E3323">
        <f t="shared" si="355"/>
        <v>2025</v>
      </c>
      <c r="F3323">
        <f t="shared" si="356"/>
        <v>5</v>
      </c>
      <c r="G3323">
        <f t="shared" si="357"/>
        <v>4</v>
      </c>
      <c r="H3323" s="4" t="str">
        <f t="shared" si="358"/>
        <v>product 3</v>
      </c>
      <c r="I3323" s="5">
        <v>245</v>
      </c>
      <c r="J3323" s="5">
        <v>3060.05</v>
      </c>
    </row>
    <row r="3324" spans="1:10" ht="13.2" x14ac:dyDescent="0.25">
      <c r="A3324" s="3">
        <v>45753</v>
      </c>
      <c r="B3324" s="4" t="s">
        <v>7</v>
      </c>
      <c r="C3324" s="3" t="str">
        <f t="shared" si="354"/>
        <v>cogs</v>
      </c>
      <c r="D3324" s="49">
        <v>5.49</v>
      </c>
      <c r="E3324">
        <f t="shared" si="355"/>
        <v>2025</v>
      </c>
      <c r="F3324">
        <f t="shared" si="356"/>
        <v>6</v>
      </c>
      <c r="G3324">
        <f t="shared" si="357"/>
        <v>4</v>
      </c>
      <c r="H3324" s="4" t="str">
        <f t="shared" si="358"/>
        <v>product 1</v>
      </c>
      <c r="I3324" s="5">
        <v>80</v>
      </c>
      <c r="J3324" s="5">
        <v>439.20000000000005</v>
      </c>
    </row>
    <row r="3325" spans="1:10" ht="13.2" x14ac:dyDescent="0.25">
      <c r="A3325" s="3">
        <v>45753</v>
      </c>
      <c r="B3325" s="4" t="s">
        <v>8</v>
      </c>
      <c r="C3325" s="3" t="str">
        <f t="shared" si="354"/>
        <v>cogs</v>
      </c>
      <c r="D3325" s="49">
        <v>19.989999999999998</v>
      </c>
      <c r="E3325">
        <f t="shared" si="355"/>
        <v>2025</v>
      </c>
      <c r="F3325">
        <f t="shared" si="356"/>
        <v>6</v>
      </c>
      <c r="G3325">
        <f t="shared" si="357"/>
        <v>4</v>
      </c>
      <c r="H3325" s="4" t="str">
        <f t="shared" si="358"/>
        <v>product 2</v>
      </c>
      <c r="I3325" s="5">
        <v>7</v>
      </c>
      <c r="J3325" s="5">
        <v>139.92999999999998</v>
      </c>
    </row>
    <row r="3326" spans="1:10" ht="13.2" x14ac:dyDescent="0.25">
      <c r="A3326" s="3">
        <v>45753</v>
      </c>
      <c r="B3326" s="4" t="s">
        <v>9</v>
      </c>
      <c r="C3326" s="3" t="str">
        <f t="shared" si="354"/>
        <v>cogs</v>
      </c>
      <c r="D3326" s="49">
        <v>8.99</v>
      </c>
      <c r="E3326">
        <f t="shared" si="355"/>
        <v>2025</v>
      </c>
      <c r="F3326">
        <f t="shared" si="356"/>
        <v>6</v>
      </c>
      <c r="G3326">
        <f t="shared" si="357"/>
        <v>4</v>
      </c>
      <c r="H3326" s="4" t="str">
        <f t="shared" si="358"/>
        <v>product 3</v>
      </c>
      <c r="I3326" s="5">
        <v>207</v>
      </c>
      <c r="J3326" s="5">
        <v>1860.93</v>
      </c>
    </row>
    <row r="3327" spans="1:10" ht="13.2" x14ac:dyDescent="0.25">
      <c r="A3327" s="3">
        <v>45753</v>
      </c>
      <c r="B3327" s="4" t="s">
        <v>10</v>
      </c>
      <c r="C3327" s="3" t="str">
        <f t="shared" si="354"/>
        <v>marketing</v>
      </c>
      <c r="D3327" s="50" t="s">
        <v>6</v>
      </c>
      <c r="E3327">
        <f t="shared" si="355"/>
        <v>2025</v>
      </c>
      <c r="F3327">
        <f t="shared" si="356"/>
        <v>6</v>
      </c>
      <c r="G3327">
        <f t="shared" si="357"/>
        <v>4</v>
      </c>
      <c r="H3327" s="4" t="str">
        <f t="shared" si="358"/>
        <v>N/A</v>
      </c>
      <c r="I3327" s="4" t="s">
        <v>6</v>
      </c>
      <c r="J3327" s="5">
        <v>116</v>
      </c>
    </row>
    <row r="3328" spans="1:10" ht="13.2" x14ac:dyDescent="0.25">
      <c r="A3328" s="3">
        <v>45753</v>
      </c>
      <c r="B3328" s="4" t="s">
        <v>11</v>
      </c>
      <c r="C3328" s="3" t="str">
        <f t="shared" si="354"/>
        <v>net sales</v>
      </c>
      <c r="D3328" s="49">
        <v>9.99</v>
      </c>
      <c r="E3328">
        <f t="shared" si="355"/>
        <v>2025</v>
      </c>
      <c r="F3328">
        <f t="shared" si="356"/>
        <v>6</v>
      </c>
      <c r="G3328">
        <f t="shared" si="357"/>
        <v>4</v>
      </c>
      <c r="H3328" s="4" t="str">
        <f t="shared" si="358"/>
        <v>product 1</v>
      </c>
      <c r="I3328" s="5">
        <v>80</v>
      </c>
      <c r="J3328" s="5">
        <v>799.2</v>
      </c>
    </row>
    <row r="3329" spans="1:10" ht="13.2" x14ac:dyDescent="0.25">
      <c r="A3329" s="3">
        <v>45753</v>
      </c>
      <c r="B3329" s="4" t="s">
        <v>12</v>
      </c>
      <c r="C3329" s="3" t="str">
        <f t="shared" si="354"/>
        <v>net sales</v>
      </c>
      <c r="D3329" s="49">
        <v>24.99</v>
      </c>
      <c r="E3329">
        <f t="shared" si="355"/>
        <v>2025</v>
      </c>
      <c r="F3329">
        <f t="shared" si="356"/>
        <v>6</v>
      </c>
      <c r="G3329">
        <f t="shared" si="357"/>
        <v>4</v>
      </c>
      <c r="H3329" s="4" t="str">
        <f t="shared" si="358"/>
        <v>product 2</v>
      </c>
      <c r="I3329" s="5">
        <v>7</v>
      </c>
      <c r="J3329" s="5">
        <v>174.92999999999998</v>
      </c>
    </row>
    <row r="3330" spans="1:10" ht="13.2" x14ac:dyDescent="0.25">
      <c r="A3330" s="3">
        <v>45753</v>
      </c>
      <c r="B3330" s="4" t="s">
        <v>13</v>
      </c>
      <c r="C3330" s="3" t="str">
        <f t="shared" ref="C3330:C3393" si="359">IFERROR(LEFT(B3330, FIND(":", B3330) -1),B3330)</f>
        <v>net sales</v>
      </c>
      <c r="D3330" s="49">
        <v>12.49</v>
      </c>
      <c r="E3330">
        <f t="shared" ref="E3330:E3393" si="360">YEAR(A3330)</f>
        <v>2025</v>
      </c>
      <c r="F3330">
        <f t="shared" ref="F3330:F3393" si="361">DAY(A3330)</f>
        <v>6</v>
      </c>
      <c r="G3330">
        <f t="shared" ref="G3330:G3393" si="362">MONTH(A3330)</f>
        <v>4</v>
      </c>
      <c r="H3330" s="4" t="str">
        <f t="shared" si="358"/>
        <v>product 3</v>
      </c>
      <c r="I3330" s="5">
        <v>207</v>
      </c>
      <c r="J3330" s="5">
        <v>2585.4299999999998</v>
      </c>
    </row>
    <row r="3331" spans="1:10" ht="13.2" x14ac:dyDescent="0.25">
      <c r="A3331" s="3">
        <v>45754</v>
      </c>
      <c r="B3331" s="4" t="s">
        <v>7</v>
      </c>
      <c r="C3331" s="3" t="str">
        <f t="shared" si="359"/>
        <v>cogs</v>
      </c>
      <c r="D3331" s="49">
        <v>5.49</v>
      </c>
      <c r="E3331">
        <f t="shared" si="360"/>
        <v>2025</v>
      </c>
      <c r="F3331">
        <f t="shared" si="361"/>
        <v>7</v>
      </c>
      <c r="G3331">
        <f t="shared" si="362"/>
        <v>4</v>
      </c>
      <c r="H3331" s="4" t="str">
        <f t="shared" ref="H3331:H3394" si="363">IFERROR(RIGHT(B3331, LEN(B3331) - FIND(":", B3331)),"N/A")</f>
        <v>product 1</v>
      </c>
      <c r="I3331" s="5">
        <v>54</v>
      </c>
      <c r="J3331" s="5">
        <v>296.46000000000004</v>
      </c>
    </row>
    <row r="3332" spans="1:10" ht="13.2" x14ac:dyDescent="0.25">
      <c r="A3332" s="3">
        <v>45754</v>
      </c>
      <c r="B3332" s="4" t="s">
        <v>8</v>
      </c>
      <c r="C3332" s="3" t="str">
        <f t="shared" si="359"/>
        <v>cogs</v>
      </c>
      <c r="D3332" s="49">
        <v>19.989999999999998</v>
      </c>
      <c r="E3332">
        <f t="shared" si="360"/>
        <v>2025</v>
      </c>
      <c r="F3332">
        <f t="shared" si="361"/>
        <v>7</v>
      </c>
      <c r="G3332">
        <f t="shared" si="362"/>
        <v>4</v>
      </c>
      <c r="H3332" s="4" t="str">
        <f t="shared" si="363"/>
        <v>product 2</v>
      </c>
      <c r="I3332" s="5">
        <v>6</v>
      </c>
      <c r="J3332" s="5">
        <v>119.94</v>
      </c>
    </row>
    <row r="3333" spans="1:10" ht="13.2" x14ac:dyDescent="0.25">
      <c r="A3333" s="3">
        <v>45754</v>
      </c>
      <c r="B3333" s="4" t="s">
        <v>9</v>
      </c>
      <c r="C3333" s="3" t="str">
        <f t="shared" si="359"/>
        <v>cogs</v>
      </c>
      <c r="D3333" s="49">
        <v>8.99</v>
      </c>
      <c r="E3333">
        <f t="shared" si="360"/>
        <v>2025</v>
      </c>
      <c r="F3333">
        <f t="shared" si="361"/>
        <v>7</v>
      </c>
      <c r="G3333">
        <f t="shared" si="362"/>
        <v>4</v>
      </c>
      <c r="H3333" s="4" t="str">
        <f t="shared" si="363"/>
        <v>product 3</v>
      </c>
      <c r="I3333" s="5">
        <v>114</v>
      </c>
      <c r="J3333" s="5">
        <v>1024.8600000000001</v>
      </c>
    </row>
    <row r="3334" spans="1:10" ht="13.2" x14ac:dyDescent="0.25">
      <c r="A3334" s="3">
        <v>45754</v>
      </c>
      <c r="B3334" s="4" t="s">
        <v>10</v>
      </c>
      <c r="C3334" s="3" t="str">
        <f t="shared" si="359"/>
        <v>marketing</v>
      </c>
      <c r="D3334" s="50" t="s">
        <v>6</v>
      </c>
      <c r="E3334">
        <f t="shared" si="360"/>
        <v>2025</v>
      </c>
      <c r="F3334">
        <f t="shared" si="361"/>
        <v>7</v>
      </c>
      <c r="G3334">
        <f t="shared" si="362"/>
        <v>4</v>
      </c>
      <c r="H3334" s="4" t="str">
        <f t="shared" si="363"/>
        <v>N/A</v>
      </c>
      <c r="I3334" s="4" t="s">
        <v>6</v>
      </c>
      <c r="J3334" s="5">
        <v>111.07000000000001</v>
      </c>
    </row>
    <row r="3335" spans="1:10" ht="13.2" x14ac:dyDescent="0.25">
      <c r="A3335" s="3">
        <v>45754</v>
      </c>
      <c r="B3335" s="4" t="s">
        <v>11</v>
      </c>
      <c r="C3335" s="3" t="str">
        <f t="shared" si="359"/>
        <v>net sales</v>
      </c>
      <c r="D3335" s="49">
        <v>9.99</v>
      </c>
      <c r="E3335">
        <f t="shared" si="360"/>
        <v>2025</v>
      </c>
      <c r="F3335">
        <f t="shared" si="361"/>
        <v>7</v>
      </c>
      <c r="G3335">
        <f t="shared" si="362"/>
        <v>4</v>
      </c>
      <c r="H3335" s="4" t="str">
        <f t="shared" si="363"/>
        <v>product 1</v>
      </c>
      <c r="I3335" s="5">
        <v>54</v>
      </c>
      <c r="J3335" s="5">
        <v>539.46</v>
      </c>
    </row>
    <row r="3336" spans="1:10" ht="13.2" x14ac:dyDescent="0.25">
      <c r="A3336" s="3">
        <v>45754</v>
      </c>
      <c r="B3336" s="4" t="s">
        <v>12</v>
      </c>
      <c r="C3336" s="3" t="str">
        <f t="shared" si="359"/>
        <v>net sales</v>
      </c>
      <c r="D3336" s="49">
        <v>24.99</v>
      </c>
      <c r="E3336">
        <f t="shared" si="360"/>
        <v>2025</v>
      </c>
      <c r="F3336">
        <f t="shared" si="361"/>
        <v>7</v>
      </c>
      <c r="G3336">
        <f t="shared" si="362"/>
        <v>4</v>
      </c>
      <c r="H3336" s="4" t="str">
        <f t="shared" si="363"/>
        <v>product 2</v>
      </c>
      <c r="I3336" s="5">
        <v>6</v>
      </c>
      <c r="J3336" s="5">
        <v>149.94</v>
      </c>
    </row>
    <row r="3337" spans="1:10" ht="13.2" x14ac:dyDescent="0.25">
      <c r="A3337" s="3">
        <v>45754</v>
      </c>
      <c r="B3337" s="4" t="s">
        <v>13</v>
      </c>
      <c r="C3337" s="3" t="str">
        <f t="shared" si="359"/>
        <v>net sales</v>
      </c>
      <c r="D3337" s="49">
        <v>12.49</v>
      </c>
      <c r="E3337">
        <f t="shared" si="360"/>
        <v>2025</v>
      </c>
      <c r="F3337">
        <f t="shared" si="361"/>
        <v>7</v>
      </c>
      <c r="G3337">
        <f t="shared" si="362"/>
        <v>4</v>
      </c>
      <c r="H3337" s="4" t="str">
        <f t="shared" si="363"/>
        <v>product 3</v>
      </c>
      <c r="I3337" s="5">
        <v>114</v>
      </c>
      <c r="J3337" s="5">
        <v>1423.8600000000001</v>
      </c>
    </row>
    <row r="3338" spans="1:10" ht="13.2" x14ac:dyDescent="0.25">
      <c r="A3338" s="3">
        <v>45755</v>
      </c>
      <c r="B3338" s="4" t="s">
        <v>7</v>
      </c>
      <c r="C3338" s="3" t="str">
        <f t="shared" si="359"/>
        <v>cogs</v>
      </c>
      <c r="D3338" s="49">
        <v>5.49</v>
      </c>
      <c r="E3338">
        <f t="shared" si="360"/>
        <v>2025</v>
      </c>
      <c r="F3338">
        <f t="shared" si="361"/>
        <v>8</v>
      </c>
      <c r="G3338">
        <f t="shared" si="362"/>
        <v>4</v>
      </c>
      <c r="H3338" s="4" t="str">
        <f t="shared" si="363"/>
        <v>product 1</v>
      </c>
      <c r="I3338" s="5">
        <v>88</v>
      </c>
      <c r="J3338" s="5">
        <v>483.12</v>
      </c>
    </row>
    <row r="3339" spans="1:10" ht="13.2" x14ac:dyDescent="0.25">
      <c r="A3339" s="3">
        <v>45755</v>
      </c>
      <c r="B3339" s="4" t="s">
        <v>8</v>
      </c>
      <c r="C3339" s="3" t="str">
        <f t="shared" si="359"/>
        <v>cogs</v>
      </c>
      <c r="D3339" s="49">
        <v>19.989999999999998</v>
      </c>
      <c r="E3339">
        <f t="shared" si="360"/>
        <v>2025</v>
      </c>
      <c r="F3339">
        <f t="shared" si="361"/>
        <v>8</v>
      </c>
      <c r="G3339">
        <f t="shared" si="362"/>
        <v>4</v>
      </c>
      <c r="H3339" s="4" t="str">
        <f t="shared" si="363"/>
        <v>product 2</v>
      </c>
      <c r="I3339" s="5">
        <v>6</v>
      </c>
      <c r="J3339" s="5">
        <v>119.94</v>
      </c>
    </row>
    <row r="3340" spans="1:10" ht="13.2" x14ac:dyDescent="0.25">
      <c r="A3340" s="3">
        <v>45755</v>
      </c>
      <c r="B3340" s="4" t="s">
        <v>9</v>
      </c>
      <c r="C3340" s="3" t="str">
        <f t="shared" si="359"/>
        <v>cogs</v>
      </c>
      <c r="D3340" s="49">
        <v>8.99</v>
      </c>
      <c r="E3340">
        <f t="shared" si="360"/>
        <v>2025</v>
      </c>
      <c r="F3340">
        <f t="shared" si="361"/>
        <v>8</v>
      </c>
      <c r="G3340">
        <f t="shared" si="362"/>
        <v>4</v>
      </c>
      <c r="H3340" s="4" t="str">
        <f t="shared" si="363"/>
        <v>product 3</v>
      </c>
      <c r="I3340" s="5">
        <v>226</v>
      </c>
      <c r="J3340" s="5">
        <v>2031.74</v>
      </c>
    </row>
    <row r="3341" spans="1:10" ht="13.2" x14ac:dyDescent="0.25">
      <c r="A3341" s="3">
        <v>45755</v>
      </c>
      <c r="B3341" s="4" t="s">
        <v>10</v>
      </c>
      <c r="C3341" s="3" t="str">
        <f t="shared" si="359"/>
        <v>marketing</v>
      </c>
      <c r="D3341" s="50" t="s">
        <v>6</v>
      </c>
      <c r="E3341">
        <f t="shared" si="360"/>
        <v>2025</v>
      </c>
      <c r="F3341">
        <f t="shared" si="361"/>
        <v>8</v>
      </c>
      <c r="G3341">
        <f t="shared" si="362"/>
        <v>4</v>
      </c>
      <c r="H3341" s="4" t="str">
        <f t="shared" si="363"/>
        <v>N/A</v>
      </c>
      <c r="I3341" s="4" t="s">
        <v>6</v>
      </c>
      <c r="J3341" s="5">
        <v>109.96000000000001</v>
      </c>
    </row>
    <row r="3342" spans="1:10" ht="13.2" x14ac:dyDescent="0.25">
      <c r="A3342" s="3">
        <v>45755</v>
      </c>
      <c r="B3342" s="4" t="s">
        <v>11</v>
      </c>
      <c r="C3342" s="3" t="str">
        <f t="shared" si="359"/>
        <v>net sales</v>
      </c>
      <c r="D3342" s="49">
        <v>9.99</v>
      </c>
      <c r="E3342">
        <f t="shared" si="360"/>
        <v>2025</v>
      </c>
      <c r="F3342">
        <f t="shared" si="361"/>
        <v>8</v>
      </c>
      <c r="G3342">
        <f t="shared" si="362"/>
        <v>4</v>
      </c>
      <c r="H3342" s="4" t="str">
        <f t="shared" si="363"/>
        <v>product 1</v>
      </c>
      <c r="I3342" s="5">
        <v>88</v>
      </c>
      <c r="J3342" s="5">
        <v>879.12</v>
      </c>
    </row>
    <row r="3343" spans="1:10" ht="13.2" x14ac:dyDescent="0.25">
      <c r="A3343" s="3">
        <v>45755</v>
      </c>
      <c r="B3343" s="4" t="s">
        <v>12</v>
      </c>
      <c r="C3343" s="3" t="str">
        <f t="shared" si="359"/>
        <v>net sales</v>
      </c>
      <c r="D3343" s="49">
        <v>24.99</v>
      </c>
      <c r="E3343">
        <f t="shared" si="360"/>
        <v>2025</v>
      </c>
      <c r="F3343">
        <f t="shared" si="361"/>
        <v>8</v>
      </c>
      <c r="G3343">
        <f t="shared" si="362"/>
        <v>4</v>
      </c>
      <c r="H3343" s="4" t="str">
        <f t="shared" si="363"/>
        <v>product 2</v>
      </c>
      <c r="I3343" s="5">
        <v>6</v>
      </c>
      <c r="J3343" s="5">
        <v>149.94</v>
      </c>
    </row>
    <row r="3344" spans="1:10" ht="13.2" x14ac:dyDescent="0.25">
      <c r="A3344" s="3">
        <v>45755</v>
      </c>
      <c r="B3344" s="4" t="s">
        <v>13</v>
      </c>
      <c r="C3344" s="3" t="str">
        <f t="shared" si="359"/>
        <v>net sales</v>
      </c>
      <c r="D3344" s="49">
        <v>12.49</v>
      </c>
      <c r="E3344">
        <f t="shared" si="360"/>
        <v>2025</v>
      </c>
      <c r="F3344">
        <f t="shared" si="361"/>
        <v>8</v>
      </c>
      <c r="G3344">
        <f t="shared" si="362"/>
        <v>4</v>
      </c>
      <c r="H3344" s="4" t="str">
        <f t="shared" si="363"/>
        <v>product 3</v>
      </c>
      <c r="I3344" s="5">
        <v>226</v>
      </c>
      <c r="J3344" s="5">
        <v>2822.7400000000002</v>
      </c>
    </row>
    <row r="3345" spans="1:10" ht="13.2" x14ac:dyDescent="0.25">
      <c r="A3345" s="3">
        <v>45756</v>
      </c>
      <c r="B3345" s="4" t="s">
        <v>7</v>
      </c>
      <c r="C3345" s="3" t="str">
        <f t="shared" si="359"/>
        <v>cogs</v>
      </c>
      <c r="D3345" s="49">
        <v>5.49</v>
      </c>
      <c r="E3345">
        <f t="shared" si="360"/>
        <v>2025</v>
      </c>
      <c r="F3345">
        <f t="shared" si="361"/>
        <v>9</v>
      </c>
      <c r="G3345">
        <f t="shared" si="362"/>
        <v>4</v>
      </c>
      <c r="H3345" s="4" t="str">
        <f t="shared" si="363"/>
        <v>product 1</v>
      </c>
      <c r="I3345" s="5">
        <v>67</v>
      </c>
      <c r="J3345" s="5">
        <v>367.83000000000004</v>
      </c>
    </row>
    <row r="3346" spans="1:10" ht="13.2" x14ac:dyDescent="0.25">
      <c r="A3346" s="3">
        <v>45756</v>
      </c>
      <c r="B3346" s="4" t="s">
        <v>8</v>
      </c>
      <c r="C3346" s="3" t="str">
        <f t="shared" si="359"/>
        <v>cogs</v>
      </c>
      <c r="D3346" s="49">
        <v>19.989999999999998</v>
      </c>
      <c r="E3346">
        <f t="shared" si="360"/>
        <v>2025</v>
      </c>
      <c r="F3346">
        <f t="shared" si="361"/>
        <v>9</v>
      </c>
      <c r="G3346">
        <f t="shared" si="362"/>
        <v>4</v>
      </c>
      <c r="H3346" s="4" t="str">
        <f t="shared" si="363"/>
        <v>product 2</v>
      </c>
      <c r="I3346" s="5">
        <v>3</v>
      </c>
      <c r="J3346" s="5">
        <v>59.97</v>
      </c>
    </row>
    <row r="3347" spans="1:10" ht="13.2" x14ac:dyDescent="0.25">
      <c r="A3347" s="3">
        <v>45756</v>
      </c>
      <c r="B3347" s="4" t="s">
        <v>9</v>
      </c>
      <c r="C3347" s="3" t="str">
        <f t="shared" si="359"/>
        <v>cogs</v>
      </c>
      <c r="D3347" s="49">
        <v>8.99</v>
      </c>
      <c r="E3347">
        <f t="shared" si="360"/>
        <v>2025</v>
      </c>
      <c r="F3347">
        <f t="shared" si="361"/>
        <v>9</v>
      </c>
      <c r="G3347">
        <f t="shared" si="362"/>
        <v>4</v>
      </c>
      <c r="H3347" s="4" t="str">
        <f t="shared" si="363"/>
        <v>product 3</v>
      </c>
      <c r="I3347" s="5">
        <v>67</v>
      </c>
      <c r="J3347" s="5">
        <v>602.33000000000004</v>
      </c>
    </row>
    <row r="3348" spans="1:10" ht="13.2" x14ac:dyDescent="0.25">
      <c r="A3348" s="3">
        <v>45756</v>
      </c>
      <c r="B3348" s="4" t="s">
        <v>10</v>
      </c>
      <c r="C3348" s="3" t="str">
        <f t="shared" si="359"/>
        <v>marketing</v>
      </c>
      <c r="D3348" s="50" t="s">
        <v>6</v>
      </c>
      <c r="E3348">
        <f t="shared" si="360"/>
        <v>2025</v>
      </c>
      <c r="F3348">
        <f t="shared" si="361"/>
        <v>9</v>
      </c>
      <c r="G3348">
        <f t="shared" si="362"/>
        <v>4</v>
      </c>
      <c r="H3348" s="4" t="str">
        <f t="shared" si="363"/>
        <v>N/A</v>
      </c>
      <c r="I3348" s="4" t="s">
        <v>6</v>
      </c>
      <c r="J3348" s="5">
        <v>114.94</v>
      </c>
    </row>
    <row r="3349" spans="1:10" ht="13.2" x14ac:dyDescent="0.25">
      <c r="A3349" s="3">
        <v>45756</v>
      </c>
      <c r="B3349" s="4" t="s">
        <v>11</v>
      </c>
      <c r="C3349" s="3" t="str">
        <f t="shared" si="359"/>
        <v>net sales</v>
      </c>
      <c r="D3349" s="49">
        <v>9.99</v>
      </c>
      <c r="E3349">
        <f t="shared" si="360"/>
        <v>2025</v>
      </c>
      <c r="F3349">
        <f t="shared" si="361"/>
        <v>9</v>
      </c>
      <c r="G3349">
        <f t="shared" si="362"/>
        <v>4</v>
      </c>
      <c r="H3349" s="4" t="str">
        <f t="shared" si="363"/>
        <v>product 1</v>
      </c>
      <c r="I3349" s="5">
        <v>67</v>
      </c>
      <c r="J3349" s="5">
        <v>669.33</v>
      </c>
    </row>
    <row r="3350" spans="1:10" ht="13.2" x14ac:dyDescent="0.25">
      <c r="A3350" s="3">
        <v>45756</v>
      </c>
      <c r="B3350" s="4" t="s">
        <v>12</v>
      </c>
      <c r="C3350" s="3" t="str">
        <f t="shared" si="359"/>
        <v>net sales</v>
      </c>
      <c r="D3350" s="49">
        <v>24.99</v>
      </c>
      <c r="E3350">
        <f t="shared" si="360"/>
        <v>2025</v>
      </c>
      <c r="F3350">
        <f t="shared" si="361"/>
        <v>9</v>
      </c>
      <c r="G3350">
        <f t="shared" si="362"/>
        <v>4</v>
      </c>
      <c r="H3350" s="4" t="str">
        <f t="shared" si="363"/>
        <v>product 2</v>
      </c>
      <c r="I3350" s="5">
        <v>3</v>
      </c>
      <c r="J3350" s="5">
        <v>74.97</v>
      </c>
    </row>
    <row r="3351" spans="1:10" ht="13.2" x14ac:dyDescent="0.25">
      <c r="A3351" s="3">
        <v>45756</v>
      </c>
      <c r="B3351" s="4" t="s">
        <v>13</v>
      </c>
      <c r="C3351" s="3" t="str">
        <f t="shared" si="359"/>
        <v>net sales</v>
      </c>
      <c r="D3351" s="49">
        <v>12.49</v>
      </c>
      <c r="E3351">
        <f t="shared" si="360"/>
        <v>2025</v>
      </c>
      <c r="F3351">
        <f t="shared" si="361"/>
        <v>9</v>
      </c>
      <c r="G3351">
        <f t="shared" si="362"/>
        <v>4</v>
      </c>
      <c r="H3351" s="4" t="str">
        <f t="shared" si="363"/>
        <v>product 3</v>
      </c>
      <c r="I3351" s="5">
        <v>67</v>
      </c>
      <c r="J3351" s="5">
        <v>836.83</v>
      </c>
    </row>
    <row r="3352" spans="1:10" ht="13.2" x14ac:dyDescent="0.25">
      <c r="A3352" s="3">
        <v>45757</v>
      </c>
      <c r="B3352" s="4" t="s">
        <v>7</v>
      </c>
      <c r="C3352" s="3" t="str">
        <f t="shared" si="359"/>
        <v>cogs</v>
      </c>
      <c r="D3352" s="49">
        <v>5.49</v>
      </c>
      <c r="E3352">
        <f t="shared" si="360"/>
        <v>2025</v>
      </c>
      <c r="F3352">
        <f t="shared" si="361"/>
        <v>10</v>
      </c>
      <c r="G3352">
        <f t="shared" si="362"/>
        <v>4</v>
      </c>
      <c r="H3352" s="4" t="str">
        <f t="shared" si="363"/>
        <v>product 1</v>
      </c>
      <c r="I3352" s="5">
        <v>99</v>
      </c>
      <c r="J3352" s="5">
        <v>543.51</v>
      </c>
    </row>
    <row r="3353" spans="1:10" ht="13.2" x14ac:dyDescent="0.25">
      <c r="A3353" s="3">
        <v>45757</v>
      </c>
      <c r="B3353" s="4" t="s">
        <v>8</v>
      </c>
      <c r="C3353" s="3" t="str">
        <f t="shared" si="359"/>
        <v>cogs</v>
      </c>
      <c r="D3353" s="49">
        <v>19.989999999999998</v>
      </c>
      <c r="E3353">
        <f t="shared" si="360"/>
        <v>2025</v>
      </c>
      <c r="F3353">
        <f t="shared" si="361"/>
        <v>10</v>
      </c>
      <c r="G3353">
        <f t="shared" si="362"/>
        <v>4</v>
      </c>
      <c r="H3353" s="4" t="str">
        <f t="shared" si="363"/>
        <v>product 2</v>
      </c>
      <c r="I3353" s="5">
        <v>1</v>
      </c>
      <c r="J3353" s="5">
        <v>19.989999999999998</v>
      </c>
    </row>
    <row r="3354" spans="1:10" ht="13.2" x14ac:dyDescent="0.25">
      <c r="A3354" s="3">
        <v>45757</v>
      </c>
      <c r="B3354" s="4" t="s">
        <v>9</v>
      </c>
      <c r="C3354" s="3" t="str">
        <f t="shared" si="359"/>
        <v>cogs</v>
      </c>
      <c r="D3354" s="49">
        <v>8.99</v>
      </c>
      <c r="E3354">
        <f t="shared" si="360"/>
        <v>2025</v>
      </c>
      <c r="F3354">
        <f t="shared" si="361"/>
        <v>10</v>
      </c>
      <c r="G3354">
        <f t="shared" si="362"/>
        <v>4</v>
      </c>
      <c r="H3354" s="4" t="str">
        <f t="shared" si="363"/>
        <v>product 3</v>
      </c>
      <c r="I3354" s="5">
        <v>162</v>
      </c>
      <c r="J3354" s="5">
        <v>1456.38</v>
      </c>
    </row>
    <row r="3355" spans="1:10" ht="13.2" x14ac:dyDescent="0.25">
      <c r="A3355" s="3">
        <v>45757</v>
      </c>
      <c r="B3355" s="4" t="s">
        <v>10</v>
      </c>
      <c r="C3355" s="3" t="str">
        <f t="shared" si="359"/>
        <v>marketing</v>
      </c>
      <c r="D3355" s="50" t="s">
        <v>6</v>
      </c>
      <c r="E3355">
        <f t="shared" si="360"/>
        <v>2025</v>
      </c>
      <c r="F3355">
        <f t="shared" si="361"/>
        <v>10</v>
      </c>
      <c r="G3355">
        <f t="shared" si="362"/>
        <v>4</v>
      </c>
      <c r="H3355" s="4" t="str">
        <f t="shared" si="363"/>
        <v>N/A</v>
      </c>
      <c r="I3355" s="4" t="s">
        <v>6</v>
      </c>
      <c r="J3355" s="5">
        <v>106.97</v>
      </c>
    </row>
    <row r="3356" spans="1:10" ht="13.2" x14ac:dyDescent="0.25">
      <c r="A3356" s="3">
        <v>45757</v>
      </c>
      <c r="B3356" s="4" t="s">
        <v>11</v>
      </c>
      <c r="C3356" s="3" t="str">
        <f t="shared" si="359"/>
        <v>net sales</v>
      </c>
      <c r="D3356" s="49">
        <v>9.99</v>
      </c>
      <c r="E3356">
        <f t="shared" si="360"/>
        <v>2025</v>
      </c>
      <c r="F3356">
        <f t="shared" si="361"/>
        <v>10</v>
      </c>
      <c r="G3356">
        <f t="shared" si="362"/>
        <v>4</v>
      </c>
      <c r="H3356" s="4" t="str">
        <f t="shared" si="363"/>
        <v>product 1</v>
      </c>
      <c r="I3356" s="5">
        <v>99</v>
      </c>
      <c r="J3356" s="5">
        <v>989.01</v>
      </c>
    </row>
    <row r="3357" spans="1:10" ht="13.2" x14ac:dyDescent="0.25">
      <c r="A3357" s="3">
        <v>45757</v>
      </c>
      <c r="B3357" s="4" t="s">
        <v>12</v>
      </c>
      <c r="C3357" s="3" t="str">
        <f t="shared" si="359"/>
        <v>net sales</v>
      </c>
      <c r="D3357" s="49">
        <v>24.99</v>
      </c>
      <c r="E3357">
        <f t="shared" si="360"/>
        <v>2025</v>
      </c>
      <c r="F3357">
        <f t="shared" si="361"/>
        <v>10</v>
      </c>
      <c r="G3357">
        <f t="shared" si="362"/>
        <v>4</v>
      </c>
      <c r="H3357" s="4" t="str">
        <f t="shared" si="363"/>
        <v>product 2</v>
      </c>
      <c r="I3357" s="5">
        <v>1</v>
      </c>
      <c r="J3357" s="5">
        <v>24.99</v>
      </c>
    </row>
    <row r="3358" spans="1:10" ht="13.2" x14ac:dyDescent="0.25">
      <c r="A3358" s="3">
        <v>45757</v>
      </c>
      <c r="B3358" s="4" t="s">
        <v>13</v>
      </c>
      <c r="C3358" s="3" t="str">
        <f t="shared" si="359"/>
        <v>net sales</v>
      </c>
      <c r="D3358" s="49">
        <v>12.49</v>
      </c>
      <c r="E3358">
        <f t="shared" si="360"/>
        <v>2025</v>
      </c>
      <c r="F3358">
        <f t="shared" si="361"/>
        <v>10</v>
      </c>
      <c r="G3358">
        <f t="shared" si="362"/>
        <v>4</v>
      </c>
      <c r="H3358" s="4" t="str">
        <f t="shared" si="363"/>
        <v>product 3</v>
      </c>
      <c r="I3358" s="5">
        <v>162</v>
      </c>
      <c r="J3358" s="5">
        <v>2023.38</v>
      </c>
    </row>
    <row r="3359" spans="1:10" ht="13.2" x14ac:dyDescent="0.25">
      <c r="A3359" s="3">
        <v>45758</v>
      </c>
      <c r="B3359" s="4" t="s">
        <v>7</v>
      </c>
      <c r="C3359" s="3" t="str">
        <f t="shared" si="359"/>
        <v>cogs</v>
      </c>
      <c r="D3359" s="49">
        <v>5.49</v>
      </c>
      <c r="E3359">
        <f t="shared" si="360"/>
        <v>2025</v>
      </c>
      <c r="F3359">
        <f t="shared" si="361"/>
        <v>11</v>
      </c>
      <c r="G3359">
        <f t="shared" si="362"/>
        <v>4</v>
      </c>
      <c r="H3359" s="4" t="str">
        <f t="shared" si="363"/>
        <v>product 1</v>
      </c>
      <c r="I3359" s="5">
        <v>78</v>
      </c>
      <c r="J3359" s="5">
        <v>428.22</v>
      </c>
    </row>
    <row r="3360" spans="1:10" ht="13.2" x14ac:dyDescent="0.25">
      <c r="A3360" s="3">
        <v>45758</v>
      </c>
      <c r="B3360" s="4" t="s">
        <v>8</v>
      </c>
      <c r="C3360" s="3" t="str">
        <f t="shared" si="359"/>
        <v>cogs</v>
      </c>
      <c r="D3360" s="49">
        <v>19.989999999999998</v>
      </c>
      <c r="E3360">
        <f t="shared" si="360"/>
        <v>2025</v>
      </c>
      <c r="F3360">
        <f t="shared" si="361"/>
        <v>11</v>
      </c>
      <c r="G3360">
        <f t="shared" si="362"/>
        <v>4</v>
      </c>
      <c r="H3360" s="4" t="str">
        <f t="shared" si="363"/>
        <v>product 2</v>
      </c>
      <c r="I3360" s="5">
        <v>4</v>
      </c>
      <c r="J3360" s="5">
        <v>79.959999999999994</v>
      </c>
    </row>
    <row r="3361" spans="1:10" ht="13.2" x14ac:dyDescent="0.25">
      <c r="A3361" s="3">
        <v>45758</v>
      </c>
      <c r="B3361" s="4" t="s">
        <v>9</v>
      </c>
      <c r="C3361" s="3" t="str">
        <f t="shared" si="359"/>
        <v>cogs</v>
      </c>
      <c r="D3361" s="49">
        <v>8.99</v>
      </c>
      <c r="E3361">
        <f t="shared" si="360"/>
        <v>2025</v>
      </c>
      <c r="F3361">
        <f t="shared" si="361"/>
        <v>11</v>
      </c>
      <c r="G3361">
        <f t="shared" si="362"/>
        <v>4</v>
      </c>
      <c r="H3361" s="4" t="str">
        <f t="shared" si="363"/>
        <v>product 3</v>
      </c>
      <c r="I3361" s="5">
        <v>148</v>
      </c>
      <c r="J3361" s="5">
        <v>1330.52</v>
      </c>
    </row>
    <row r="3362" spans="1:10" ht="13.2" x14ac:dyDescent="0.25">
      <c r="A3362" s="3">
        <v>45758</v>
      </c>
      <c r="B3362" s="4" t="s">
        <v>10</v>
      </c>
      <c r="C3362" s="3" t="str">
        <f t="shared" si="359"/>
        <v>marketing</v>
      </c>
      <c r="D3362" s="50" t="s">
        <v>6</v>
      </c>
      <c r="E3362">
        <f t="shared" si="360"/>
        <v>2025</v>
      </c>
      <c r="F3362">
        <f t="shared" si="361"/>
        <v>11</v>
      </c>
      <c r="G3362">
        <f t="shared" si="362"/>
        <v>4</v>
      </c>
      <c r="H3362" s="4" t="str">
        <f t="shared" si="363"/>
        <v>N/A</v>
      </c>
      <c r="I3362" s="4" t="s">
        <v>6</v>
      </c>
      <c r="J3362" s="5">
        <v>103.98</v>
      </c>
    </row>
    <row r="3363" spans="1:10" ht="13.2" x14ac:dyDescent="0.25">
      <c r="A3363" s="3">
        <v>45758</v>
      </c>
      <c r="B3363" s="4" t="s">
        <v>11</v>
      </c>
      <c r="C3363" s="3" t="str">
        <f t="shared" si="359"/>
        <v>net sales</v>
      </c>
      <c r="D3363" s="49">
        <v>9.99</v>
      </c>
      <c r="E3363">
        <f t="shared" si="360"/>
        <v>2025</v>
      </c>
      <c r="F3363">
        <f t="shared" si="361"/>
        <v>11</v>
      </c>
      <c r="G3363">
        <f t="shared" si="362"/>
        <v>4</v>
      </c>
      <c r="H3363" s="4" t="str">
        <f t="shared" si="363"/>
        <v>product 1</v>
      </c>
      <c r="I3363" s="5">
        <v>78</v>
      </c>
      <c r="J3363" s="5">
        <v>779.22</v>
      </c>
    </row>
    <row r="3364" spans="1:10" ht="13.2" x14ac:dyDescent="0.25">
      <c r="A3364" s="3">
        <v>45758</v>
      </c>
      <c r="B3364" s="4" t="s">
        <v>12</v>
      </c>
      <c r="C3364" s="3" t="str">
        <f t="shared" si="359"/>
        <v>net sales</v>
      </c>
      <c r="D3364" s="49">
        <v>24.99</v>
      </c>
      <c r="E3364">
        <f t="shared" si="360"/>
        <v>2025</v>
      </c>
      <c r="F3364">
        <f t="shared" si="361"/>
        <v>11</v>
      </c>
      <c r="G3364">
        <f t="shared" si="362"/>
        <v>4</v>
      </c>
      <c r="H3364" s="4" t="str">
        <f t="shared" si="363"/>
        <v>product 2</v>
      </c>
      <c r="I3364" s="5">
        <v>4</v>
      </c>
      <c r="J3364" s="5">
        <v>99.96</v>
      </c>
    </row>
    <row r="3365" spans="1:10" ht="13.2" x14ac:dyDescent="0.25">
      <c r="A3365" s="3">
        <v>45758</v>
      </c>
      <c r="B3365" s="4" t="s">
        <v>13</v>
      </c>
      <c r="C3365" s="3" t="str">
        <f t="shared" si="359"/>
        <v>net sales</v>
      </c>
      <c r="D3365" s="49">
        <v>12.49</v>
      </c>
      <c r="E3365">
        <f t="shared" si="360"/>
        <v>2025</v>
      </c>
      <c r="F3365">
        <f t="shared" si="361"/>
        <v>11</v>
      </c>
      <c r="G3365">
        <f t="shared" si="362"/>
        <v>4</v>
      </c>
      <c r="H3365" s="4" t="str">
        <f t="shared" si="363"/>
        <v>product 3</v>
      </c>
      <c r="I3365" s="5">
        <v>148</v>
      </c>
      <c r="J3365" s="5">
        <v>1848.52</v>
      </c>
    </row>
    <row r="3366" spans="1:10" ht="13.2" x14ac:dyDescent="0.25">
      <c r="A3366" s="3">
        <v>45758</v>
      </c>
      <c r="B3366" s="4" t="s">
        <v>15</v>
      </c>
      <c r="C3366" s="3" t="str">
        <f t="shared" si="359"/>
        <v>payroll</v>
      </c>
      <c r="D3366" s="50" t="s">
        <v>6</v>
      </c>
      <c r="E3366">
        <f t="shared" si="360"/>
        <v>2025</v>
      </c>
      <c r="F3366">
        <f t="shared" si="361"/>
        <v>11</v>
      </c>
      <c r="G3366">
        <f t="shared" si="362"/>
        <v>4</v>
      </c>
      <c r="H3366" s="4" t="str">
        <f t="shared" si="363"/>
        <v>N/A</v>
      </c>
      <c r="I3366" s="4" t="s">
        <v>6</v>
      </c>
      <c r="J3366" s="5">
        <v>1200</v>
      </c>
    </row>
    <row r="3367" spans="1:10" ht="13.2" x14ac:dyDescent="0.25">
      <c r="A3367" s="3">
        <v>45759</v>
      </c>
      <c r="B3367" s="4" t="s">
        <v>7</v>
      </c>
      <c r="C3367" s="3" t="str">
        <f t="shared" si="359"/>
        <v>cogs</v>
      </c>
      <c r="D3367" s="49">
        <v>5.49</v>
      </c>
      <c r="E3367">
        <f t="shared" si="360"/>
        <v>2025</v>
      </c>
      <c r="F3367">
        <f t="shared" si="361"/>
        <v>12</v>
      </c>
      <c r="G3367">
        <f t="shared" si="362"/>
        <v>4</v>
      </c>
      <c r="H3367" s="4" t="str">
        <f t="shared" si="363"/>
        <v>product 1</v>
      </c>
      <c r="I3367" s="5">
        <v>22</v>
      </c>
      <c r="J3367" s="5">
        <v>120.78</v>
      </c>
    </row>
    <row r="3368" spans="1:10" ht="13.2" x14ac:dyDescent="0.25">
      <c r="A3368" s="3">
        <v>45759</v>
      </c>
      <c r="B3368" s="4" t="s">
        <v>8</v>
      </c>
      <c r="C3368" s="3" t="str">
        <f t="shared" si="359"/>
        <v>cogs</v>
      </c>
      <c r="D3368" s="49">
        <v>19.989999999999998</v>
      </c>
      <c r="E3368">
        <f t="shared" si="360"/>
        <v>2025</v>
      </c>
      <c r="F3368">
        <f t="shared" si="361"/>
        <v>12</v>
      </c>
      <c r="G3368">
        <f t="shared" si="362"/>
        <v>4</v>
      </c>
      <c r="H3368" s="4" t="str">
        <f t="shared" si="363"/>
        <v>product 2</v>
      </c>
      <c r="I3368" s="5">
        <v>8</v>
      </c>
      <c r="J3368" s="5">
        <v>159.91999999999999</v>
      </c>
    </row>
    <row r="3369" spans="1:10" ht="13.2" x14ac:dyDescent="0.25">
      <c r="A3369" s="3">
        <v>45759</v>
      </c>
      <c r="B3369" s="4" t="s">
        <v>9</v>
      </c>
      <c r="C3369" s="3" t="str">
        <f t="shared" si="359"/>
        <v>cogs</v>
      </c>
      <c r="D3369" s="49">
        <v>8.99</v>
      </c>
      <c r="E3369">
        <f t="shared" si="360"/>
        <v>2025</v>
      </c>
      <c r="F3369">
        <f t="shared" si="361"/>
        <v>12</v>
      </c>
      <c r="G3369">
        <f t="shared" si="362"/>
        <v>4</v>
      </c>
      <c r="H3369" s="4" t="str">
        <f t="shared" si="363"/>
        <v>product 3</v>
      </c>
      <c r="I3369" s="5">
        <v>13</v>
      </c>
      <c r="J3369" s="5">
        <v>116.87</v>
      </c>
    </row>
    <row r="3370" spans="1:10" ht="13.2" x14ac:dyDescent="0.25">
      <c r="A3370" s="3">
        <v>45759</v>
      </c>
      <c r="B3370" s="4" t="s">
        <v>10</v>
      </c>
      <c r="C3370" s="3" t="str">
        <f t="shared" si="359"/>
        <v>marketing</v>
      </c>
      <c r="D3370" s="50" t="s">
        <v>6</v>
      </c>
      <c r="E3370">
        <f t="shared" si="360"/>
        <v>2025</v>
      </c>
      <c r="F3370">
        <f t="shared" si="361"/>
        <v>12</v>
      </c>
      <c r="G3370">
        <f t="shared" si="362"/>
        <v>4</v>
      </c>
      <c r="H3370" s="4" t="str">
        <f t="shared" si="363"/>
        <v>N/A</v>
      </c>
      <c r="I3370" s="4" t="s">
        <v>6</v>
      </c>
      <c r="J3370" s="5">
        <v>112.98</v>
      </c>
    </row>
    <row r="3371" spans="1:10" ht="13.2" x14ac:dyDescent="0.25">
      <c r="A3371" s="3">
        <v>45759</v>
      </c>
      <c r="B3371" s="4" t="s">
        <v>11</v>
      </c>
      <c r="C3371" s="3" t="str">
        <f t="shared" si="359"/>
        <v>net sales</v>
      </c>
      <c r="D3371" s="49">
        <v>9.99</v>
      </c>
      <c r="E3371">
        <f t="shared" si="360"/>
        <v>2025</v>
      </c>
      <c r="F3371">
        <f t="shared" si="361"/>
        <v>12</v>
      </c>
      <c r="G3371">
        <f t="shared" si="362"/>
        <v>4</v>
      </c>
      <c r="H3371" s="4" t="str">
        <f t="shared" si="363"/>
        <v>product 1</v>
      </c>
      <c r="I3371" s="5">
        <v>22</v>
      </c>
      <c r="J3371" s="5">
        <v>219.78</v>
      </c>
    </row>
    <row r="3372" spans="1:10" ht="13.2" x14ac:dyDescent="0.25">
      <c r="A3372" s="3">
        <v>45759</v>
      </c>
      <c r="B3372" s="4" t="s">
        <v>12</v>
      </c>
      <c r="C3372" s="3" t="str">
        <f t="shared" si="359"/>
        <v>net sales</v>
      </c>
      <c r="D3372" s="49">
        <v>24.99</v>
      </c>
      <c r="E3372">
        <f t="shared" si="360"/>
        <v>2025</v>
      </c>
      <c r="F3372">
        <f t="shared" si="361"/>
        <v>12</v>
      </c>
      <c r="G3372">
        <f t="shared" si="362"/>
        <v>4</v>
      </c>
      <c r="H3372" s="4" t="str">
        <f t="shared" si="363"/>
        <v>product 2</v>
      </c>
      <c r="I3372" s="5">
        <v>8</v>
      </c>
      <c r="J3372" s="5">
        <v>199.92</v>
      </c>
    </row>
    <row r="3373" spans="1:10" ht="13.2" x14ac:dyDescent="0.25">
      <c r="A3373" s="3">
        <v>45759</v>
      </c>
      <c r="B3373" s="4" t="s">
        <v>13</v>
      </c>
      <c r="C3373" s="3" t="str">
        <f t="shared" si="359"/>
        <v>net sales</v>
      </c>
      <c r="D3373" s="49">
        <v>12.49</v>
      </c>
      <c r="E3373">
        <f t="shared" si="360"/>
        <v>2025</v>
      </c>
      <c r="F3373">
        <f t="shared" si="361"/>
        <v>12</v>
      </c>
      <c r="G3373">
        <f t="shared" si="362"/>
        <v>4</v>
      </c>
      <c r="H3373" s="4" t="str">
        <f t="shared" si="363"/>
        <v>product 3</v>
      </c>
      <c r="I3373" s="5">
        <v>13</v>
      </c>
      <c r="J3373" s="5">
        <v>162.37</v>
      </c>
    </row>
    <row r="3374" spans="1:10" ht="13.2" x14ac:dyDescent="0.25">
      <c r="A3374" s="3">
        <v>45760</v>
      </c>
      <c r="B3374" s="4" t="s">
        <v>7</v>
      </c>
      <c r="C3374" s="3" t="str">
        <f t="shared" si="359"/>
        <v>cogs</v>
      </c>
      <c r="D3374" s="49">
        <v>5.49</v>
      </c>
      <c r="E3374">
        <f t="shared" si="360"/>
        <v>2025</v>
      </c>
      <c r="F3374">
        <f t="shared" si="361"/>
        <v>13</v>
      </c>
      <c r="G3374">
        <f t="shared" si="362"/>
        <v>4</v>
      </c>
      <c r="H3374" s="4" t="str">
        <f t="shared" si="363"/>
        <v>product 1</v>
      </c>
      <c r="I3374" s="5">
        <v>32</v>
      </c>
      <c r="J3374" s="5">
        <v>175.68</v>
      </c>
    </row>
    <row r="3375" spans="1:10" ht="13.2" x14ac:dyDescent="0.25">
      <c r="A3375" s="3">
        <v>45760</v>
      </c>
      <c r="B3375" s="4" t="s">
        <v>8</v>
      </c>
      <c r="C3375" s="3" t="str">
        <f t="shared" si="359"/>
        <v>cogs</v>
      </c>
      <c r="D3375" s="49">
        <v>19.989999999999998</v>
      </c>
      <c r="E3375">
        <f t="shared" si="360"/>
        <v>2025</v>
      </c>
      <c r="F3375">
        <f t="shared" si="361"/>
        <v>13</v>
      </c>
      <c r="G3375">
        <f t="shared" si="362"/>
        <v>4</v>
      </c>
      <c r="H3375" s="4" t="str">
        <f t="shared" si="363"/>
        <v>product 2</v>
      </c>
      <c r="I3375" s="5">
        <v>3</v>
      </c>
      <c r="J3375" s="5">
        <v>59.97</v>
      </c>
    </row>
    <row r="3376" spans="1:10" ht="13.2" x14ac:dyDescent="0.25">
      <c r="A3376" s="3">
        <v>45760</v>
      </c>
      <c r="B3376" s="4" t="s">
        <v>9</v>
      </c>
      <c r="C3376" s="3" t="str">
        <f t="shared" si="359"/>
        <v>cogs</v>
      </c>
      <c r="D3376" s="49">
        <v>8.99</v>
      </c>
      <c r="E3376">
        <f t="shared" si="360"/>
        <v>2025</v>
      </c>
      <c r="F3376">
        <f t="shared" si="361"/>
        <v>13</v>
      </c>
      <c r="G3376">
        <f t="shared" si="362"/>
        <v>4</v>
      </c>
      <c r="H3376" s="4" t="str">
        <f t="shared" si="363"/>
        <v>product 3</v>
      </c>
      <c r="I3376" s="5">
        <v>68</v>
      </c>
      <c r="J3376" s="5">
        <v>611.32000000000005</v>
      </c>
    </row>
    <row r="3377" spans="1:10" ht="13.2" x14ac:dyDescent="0.25">
      <c r="A3377" s="3">
        <v>45760</v>
      </c>
      <c r="B3377" s="4" t="s">
        <v>10</v>
      </c>
      <c r="C3377" s="3" t="str">
        <f t="shared" si="359"/>
        <v>marketing</v>
      </c>
      <c r="D3377" s="50" t="s">
        <v>6</v>
      </c>
      <c r="E3377">
        <f t="shared" si="360"/>
        <v>2025</v>
      </c>
      <c r="F3377">
        <f t="shared" si="361"/>
        <v>13</v>
      </c>
      <c r="G3377">
        <f t="shared" si="362"/>
        <v>4</v>
      </c>
      <c r="H3377" s="4" t="str">
        <f t="shared" si="363"/>
        <v>N/A</v>
      </c>
      <c r="I3377" s="4" t="s">
        <v>6</v>
      </c>
      <c r="J3377" s="5">
        <v>116.08</v>
      </c>
    </row>
    <row r="3378" spans="1:10" ht="13.2" x14ac:dyDescent="0.25">
      <c r="A3378" s="3">
        <v>45760</v>
      </c>
      <c r="B3378" s="4" t="s">
        <v>11</v>
      </c>
      <c r="C3378" s="3" t="str">
        <f t="shared" si="359"/>
        <v>net sales</v>
      </c>
      <c r="D3378" s="49">
        <v>9.99</v>
      </c>
      <c r="E3378">
        <f t="shared" si="360"/>
        <v>2025</v>
      </c>
      <c r="F3378">
        <f t="shared" si="361"/>
        <v>13</v>
      </c>
      <c r="G3378">
        <f t="shared" si="362"/>
        <v>4</v>
      </c>
      <c r="H3378" s="4" t="str">
        <f t="shared" si="363"/>
        <v>product 1</v>
      </c>
      <c r="I3378" s="5">
        <v>32</v>
      </c>
      <c r="J3378" s="5">
        <v>319.68</v>
      </c>
    </row>
    <row r="3379" spans="1:10" ht="13.2" x14ac:dyDescent="0.25">
      <c r="A3379" s="3">
        <v>45760</v>
      </c>
      <c r="B3379" s="4" t="s">
        <v>12</v>
      </c>
      <c r="C3379" s="3" t="str">
        <f t="shared" si="359"/>
        <v>net sales</v>
      </c>
      <c r="D3379" s="49">
        <v>24.99</v>
      </c>
      <c r="E3379">
        <f t="shared" si="360"/>
        <v>2025</v>
      </c>
      <c r="F3379">
        <f t="shared" si="361"/>
        <v>13</v>
      </c>
      <c r="G3379">
        <f t="shared" si="362"/>
        <v>4</v>
      </c>
      <c r="H3379" s="4" t="str">
        <f t="shared" si="363"/>
        <v>product 2</v>
      </c>
      <c r="I3379" s="5">
        <v>3</v>
      </c>
      <c r="J3379" s="5">
        <v>74.97</v>
      </c>
    </row>
    <row r="3380" spans="1:10" ht="13.2" x14ac:dyDescent="0.25">
      <c r="A3380" s="3">
        <v>45760</v>
      </c>
      <c r="B3380" s="4" t="s">
        <v>13</v>
      </c>
      <c r="C3380" s="3" t="str">
        <f t="shared" si="359"/>
        <v>net sales</v>
      </c>
      <c r="D3380" s="49">
        <v>12.49</v>
      </c>
      <c r="E3380">
        <f t="shared" si="360"/>
        <v>2025</v>
      </c>
      <c r="F3380">
        <f t="shared" si="361"/>
        <v>13</v>
      </c>
      <c r="G3380">
        <f t="shared" si="362"/>
        <v>4</v>
      </c>
      <c r="H3380" s="4" t="str">
        <f t="shared" si="363"/>
        <v>product 3</v>
      </c>
      <c r="I3380" s="5">
        <v>68</v>
      </c>
      <c r="J3380" s="5">
        <v>849.32</v>
      </c>
    </row>
    <row r="3381" spans="1:10" ht="13.2" x14ac:dyDescent="0.25">
      <c r="A3381" s="3">
        <v>45761</v>
      </c>
      <c r="B3381" s="4" t="s">
        <v>7</v>
      </c>
      <c r="C3381" s="3" t="str">
        <f t="shared" si="359"/>
        <v>cogs</v>
      </c>
      <c r="D3381" s="49">
        <v>5.49</v>
      </c>
      <c r="E3381">
        <f t="shared" si="360"/>
        <v>2025</v>
      </c>
      <c r="F3381">
        <f t="shared" si="361"/>
        <v>14</v>
      </c>
      <c r="G3381">
        <f t="shared" si="362"/>
        <v>4</v>
      </c>
      <c r="H3381" s="4" t="str">
        <f t="shared" si="363"/>
        <v>product 1</v>
      </c>
      <c r="I3381" s="5">
        <v>70</v>
      </c>
      <c r="J3381" s="5">
        <v>384.3</v>
      </c>
    </row>
    <row r="3382" spans="1:10" ht="13.2" x14ac:dyDescent="0.25">
      <c r="A3382" s="3">
        <v>45761</v>
      </c>
      <c r="B3382" s="4" t="s">
        <v>8</v>
      </c>
      <c r="C3382" s="3" t="str">
        <f t="shared" si="359"/>
        <v>cogs</v>
      </c>
      <c r="D3382" s="49">
        <v>19.989999999999998</v>
      </c>
      <c r="E3382">
        <f t="shared" si="360"/>
        <v>2025</v>
      </c>
      <c r="F3382">
        <f t="shared" si="361"/>
        <v>14</v>
      </c>
      <c r="G3382">
        <f t="shared" si="362"/>
        <v>4</v>
      </c>
      <c r="H3382" s="4" t="str">
        <f t="shared" si="363"/>
        <v>product 2</v>
      </c>
      <c r="I3382" s="5">
        <v>8</v>
      </c>
      <c r="J3382" s="5">
        <v>159.91999999999999</v>
      </c>
    </row>
    <row r="3383" spans="1:10" ht="13.2" x14ac:dyDescent="0.25">
      <c r="A3383" s="3">
        <v>45761</v>
      </c>
      <c r="B3383" s="4" t="s">
        <v>9</v>
      </c>
      <c r="C3383" s="3" t="str">
        <f t="shared" si="359"/>
        <v>cogs</v>
      </c>
      <c r="D3383" s="49">
        <v>8.99</v>
      </c>
      <c r="E3383">
        <f t="shared" si="360"/>
        <v>2025</v>
      </c>
      <c r="F3383">
        <f t="shared" si="361"/>
        <v>14</v>
      </c>
      <c r="G3383">
        <f t="shared" si="362"/>
        <v>4</v>
      </c>
      <c r="H3383" s="4" t="str">
        <f t="shared" si="363"/>
        <v>product 3</v>
      </c>
      <c r="I3383" s="5">
        <v>14</v>
      </c>
      <c r="J3383" s="5">
        <v>125.86</v>
      </c>
    </row>
    <row r="3384" spans="1:10" ht="13.2" x14ac:dyDescent="0.25">
      <c r="A3384" s="3">
        <v>45761</v>
      </c>
      <c r="B3384" s="4" t="s">
        <v>10</v>
      </c>
      <c r="C3384" s="3" t="str">
        <f t="shared" si="359"/>
        <v>marketing</v>
      </c>
      <c r="D3384" s="50" t="s">
        <v>6</v>
      </c>
      <c r="E3384">
        <f t="shared" si="360"/>
        <v>2025</v>
      </c>
      <c r="F3384">
        <f t="shared" si="361"/>
        <v>14</v>
      </c>
      <c r="G3384">
        <f t="shared" si="362"/>
        <v>4</v>
      </c>
      <c r="H3384" s="4" t="str">
        <f t="shared" si="363"/>
        <v>N/A</v>
      </c>
      <c r="I3384" s="4" t="s">
        <v>6</v>
      </c>
      <c r="J3384" s="5">
        <v>112.92</v>
      </c>
    </row>
    <row r="3385" spans="1:10" ht="13.2" x14ac:dyDescent="0.25">
      <c r="A3385" s="3">
        <v>45761</v>
      </c>
      <c r="B3385" s="4" t="s">
        <v>11</v>
      </c>
      <c r="C3385" s="3" t="str">
        <f t="shared" si="359"/>
        <v>net sales</v>
      </c>
      <c r="D3385" s="49">
        <v>9.99</v>
      </c>
      <c r="E3385">
        <f t="shared" si="360"/>
        <v>2025</v>
      </c>
      <c r="F3385">
        <f t="shared" si="361"/>
        <v>14</v>
      </c>
      <c r="G3385">
        <f t="shared" si="362"/>
        <v>4</v>
      </c>
      <c r="H3385" s="4" t="str">
        <f t="shared" si="363"/>
        <v>product 1</v>
      </c>
      <c r="I3385" s="5">
        <v>70</v>
      </c>
      <c r="J3385" s="5">
        <v>699.30000000000007</v>
      </c>
    </row>
    <row r="3386" spans="1:10" ht="13.2" x14ac:dyDescent="0.25">
      <c r="A3386" s="3">
        <v>45761</v>
      </c>
      <c r="B3386" s="4" t="s">
        <v>12</v>
      </c>
      <c r="C3386" s="3" t="str">
        <f t="shared" si="359"/>
        <v>net sales</v>
      </c>
      <c r="D3386" s="49">
        <v>24.99</v>
      </c>
      <c r="E3386">
        <f t="shared" si="360"/>
        <v>2025</v>
      </c>
      <c r="F3386">
        <f t="shared" si="361"/>
        <v>14</v>
      </c>
      <c r="G3386">
        <f t="shared" si="362"/>
        <v>4</v>
      </c>
      <c r="H3386" s="4" t="str">
        <f t="shared" si="363"/>
        <v>product 2</v>
      </c>
      <c r="I3386" s="5">
        <v>8</v>
      </c>
      <c r="J3386" s="5">
        <v>199.92</v>
      </c>
    </row>
    <row r="3387" spans="1:10" ht="13.2" x14ac:dyDescent="0.25">
      <c r="A3387" s="3">
        <v>45761</v>
      </c>
      <c r="B3387" s="4" t="s">
        <v>13</v>
      </c>
      <c r="C3387" s="3" t="str">
        <f t="shared" si="359"/>
        <v>net sales</v>
      </c>
      <c r="D3387" s="49">
        <v>12.49</v>
      </c>
      <c r="E3387">
        <f t="shared" si="360"/>
        <v>2025</v>
      </c>
      <c r="F3387">
        <f t="shared" si="361"/>
        <v>14</v>
      </c>
      <c r="G3387">
        <f t="shared" si="362"/>
        <v>4</v>
      </c>
      <c r="H3387" s="4" t="str">
        <f t="shared" si="363"/>
        <v>product 3</v>
      </c>
      <c r="I3387" s="5">
        <v>14</v>
      </c>
      <c r="J3387" s="5">
        <v>174.86</v>
      </c>
    </row>
    <row r="3388" spans="1:10" ht="13.2" x14ac:dyDescent="0.25">
      <c r="A3388" s="3">
        <v>45762</v>
      </c>
      <c r="B3388" s="4" t="s">
        <v>7</v>
      </c>
      <c r="C3388" s="3" t="str">
        <f t="shared" si="359"/>
        <v>cogs</v>
      </c>
      <c r="D3388" s="49">
        <v>5.49</v>
      </c>
      <c r="E3388">
        <f t="shared" si="360"/>
        <v>2025</v>
      </c>
      <c r="F3388">
        <f t="shared" si="361"/>
        <v>15</v>
      </c>
      <c r="G3388">
        <f t="shared" si="362"/>
        <v>4</v>
      </c>
      <c r="H3388" s="4" t="str">
        <f t="shared" si="363"/>
        <v>product 1</v>
      </c>
      <c r="I3388" s="5">
        <v>99</v>
      </c>
      <c r="J3388" s="5">
        <v>543.51</v>
      </c>
    </row>
    <row r="3389" spans="1:10" ht="13.2" x14ac:dyDescent="0.25">
      <c r="A3389" s="3">
        <v>45762</v>
      </c>
      <c r="B3389" s="4" t="s">
        <v>8</v>
      </c>
      <c r="C3389" s="3" t="str">
        <f t="shared" si="359"/>
        <v>cogs</v>
      </c>
      <c r="D3389" s="49">
        <v>19.989999999999998</v>
      </c>
      <c r="E3389">
        <f t="shared" si="360"/>
        <v>2025</v>
      </c>
      <c r="F3389">
        <f t="shared" si="361"/>
        <v>15</v>
      </c>
      <c r="G3389">
        <f t="shared" si="362"/>
        <v>4</v>
      </c>
      <c r="H3389" s="4" t="str">
        <f t="shared" si="363"/>
        <v>product 2</v>
      </c>
      <c r="I3389" s="5">
        <v>7</v>
      </c>
      <c r="J3389" s="5">
        <v>139.92999999999998</v>
      </c>
    </row>
    <row r="3390" spans="1:10" ht="13.2" x14ac:dyDescent="0.25">
      <c r="A3390" s="3">
        <v>45762</v>
      </c>
      <c r="B3390" s="4" t="s">
        <v>9</v>
      </c>
      <c r="C3390" s="3" t="str">
        <f t="shared" si="359"/>
        <v>cogs</v>
      </c>
      <c r="D3390" s="49">
        <v>8.99</v>
      </c>
      <c r="E3390">
        <f t="shared" si="360"/>
        <v>2025</v>
      </c>
      <c r="F3390">
        <f t="shared" si="361"/>
        <v>15</v>
      </c>
      <c r="G3390">
        <f t="shared" si="362"/>
        <v>4</v>
      </c>
      <c r="H3390" s="4" t="str">
        <f t="shared" si="363"/>
        <v>product 3</v>
      </c>
      <c r="I3390" s="5">
        <v>248</v>
      </c>
      <c r="J3390" s="5">
        <v>2229.52</v>
      </c>
    </row>
    <row r="3391" spans="1:10" ht="13.2" x14ac:dyDescent="0.25">
      <c r="A3391" s="3">
        <v>45762</v>
      </c>
      <c r="B3391" s="4" t="s">
        <v>16</v>
      </c>
      <c r="C3391" s="3" t="str">
        <f t="shared" si="359"/>
        <v>interest</v>
      </c>
      <c r="D3391" s="50" t="s">
        <v>6</v>
      </c>
      <c r="E3391">
        <f t="shared" si="360"/>
        <v>2025</v>
      </c>
      <c r="F3391">
        <f t="shared" si="361"/>
        <v>15</v>
      </c>
      <c r="G3391">
        <f t="shared" si="362"/>
        <v>4</v>
      </c>
      <c r="H3391" s="4" t="str">
        <f t="shared" si="363"/>
        <v>N/A</v>
      </c>
      <c r="I3391" s="4" t="s">
        <v>6</v>
      </c>
      <c r="J3391" s="5">
        <v>1265.1199999999999</v>
      </c>
    </row>
    <row r="3392" spans="1:10" ht="13.2" x14ac:dyDescent="0.25">
      <c r="A3392" s="3">
        <v>45762</v>
      </c>
      <c r="B3392" s="4" t="s">
        <v>10</v>
      </c>
      <c r="C3392" s="3" t="str">
        <f t="shared" si="359"/>
        <v>marketing</v>
      </c>
      <c r="D3392" s="50" t="s">
        <v>6</v>
      </c>
      <c r="E3392">
        <f t="shared" si="360"/>
        <v>2025</v>
      </c>
      <c r="F3392">
        <f t="shared" si="361"/>
        <v>15</v>
      </c>
      <c r="G3392">
        <f t="shared" si="362"/>
        <v>4</v>
      </c>
      <c r="H3392" s="4" t="str">
        <f t="shared" si="363"/>
        <v>N/A</v>
      </c>
      <c r="I3392" s="4" t="s">
        <v>6</v>
      </c>
      <c r="J3392" s="5">
        <v>103.98</v>
      </c>
    </row>
    <row r="3393" spans="1:10" ht="13.2" x14ac:dyDescent="0.25">
      <c r="A3393" s="3">
        <v>45762</v>
      </c>
      <c r="B3393" s="4" t="s">
        <v>11</v>
      </c>
      <c r="C3393" s="3" t="str">
        <f t="shared" si="359"/>
        <v>net sales</v>
      </c>
      <c r="D3393" s="49">
        <v>9.99</v>
      </c>
      <c r="E3393">
        <f t="shared" si="360"/>
        <v>2025</v>
      </c>
      <c r="F3393">
        <f t="shared" si="361"/>
        <v>15</v>
      </c>
      <c r="G3393">
        <f t="shared" si="362"/>
        <v>4</v>
      </c>
      <c r="H3393" s="4" t="str">
        <f t="shared" si="363"/>
        <v>product 1</v>
      </c>
      <c r="I3393" s="5">
        <v>99</v>
      </c>
      <c r="J3393" s="5">
        <v>989.01</v>
      </c>
    </row>
    <row r="3394" spans="1:10" ht="13.2" x14ac:dyDescent="0.25">
      <c r="A3394" s="3">
        <v>45762</v>
      </c>
      <c r="B3394" s="4" t="s">
        <v>12</v>
      </c>
      <c r="C3394" s="3" t="str">
        <f t="shared" ref="C3394:C3457" si="364">IFERROR(LEFT(B3394, FIND(":", B3394) -1),B3394)</f>
        <v>net sales</v>
      </c>
      <c r="D3394" s="49">
        <v>24.99</v>
      </c>
      <c r="E3394">
        <f t="shared" ref="E3394:E3457" si="365">YEAR(A3394)</f>
        <v>2025</v>
      </c>
      <c r="F3394">
        <f t="shared" ref="F3394:F3457" si="366">DAY(A3394)</f>
        <v>15</v>
      </c>
      <c r="G3394">
        <f t="shared" ref="G3394:G3457" si="367">MONTH(A3394)</f>
        <v>4</v>
      </c>
      <c r="H3394" s="4" t="str">
        <f t="shared" si="363"/>
        <v>product 2</v>
      </c>
      <c r="I3394" s="5">
        <v>7</v>
      </c>
      <c r="J3394" s="5">
        <v>174.92999999999998</v>
      </c>
    </row>
    <row r="3395" spans="1:10" ht="13.2" x14ac:dyDescent="0.25">
      <c r="A3395" s="3">
        <v>45762</v>
      </c>
      <c r="B3395" s="4" t="s">
        <v>13</v>
      </c>
      <c r="C3395" s="3" t="str">
        <f t="shared" si="364"/>
        <v>net sales</v>
      </c>
      <c r="D3395" s="49">
        <v>12.49</v>
      </c>
      <c r="E3395">
        <f t="shared" si="365"/>
        <v>2025</v>
      </c>
      <c r="F3395">
        <f t="shared" si="366"/>
        <v>15</v>
      </c>
      <c r="G3395">
        <f t="shared" si="367"/>
        <v>4</v>
      </c>
      <c r="H3395" s="4" t="str">
        <f t="shared" ref="H3395:H3458" si="368">IFERROR(RIGHT(B3395, LEN(B3395) - FIND(":", B3395)),"N/A")</f>
        <v>product 3</v>
      </c>
      <c r="I3395" s="5">
        <v>248</v>
      </c>
      <c r="J3395" s="5">
        <v>3097.52</v>
      </c>
    </row>
    <row r="3396" spans="1:10" ht="13.2" x14ac:dyDescent="0.25">
      <c r="A3396" s="3">
        <v>45762</v>
      </c>
      <c r="B3396" s="4" t="s">
        <v>14</v>
      </c>
      <c r="C3396" s="3" t="str">
        <f t="shared" si="364"/>
        <v>overhead</v>
      </c>
      <c r="D3396" s="50" t="s">
        <v>6</v>
      </c>
      <c r="E3396">
        <f t="shared" si="365"/>
        <v>2025</v>
      </c>
      <c r="F3396">
        <f t="shared" si="366"/>
        <v>15</v>
      </c>
      <c r="G3396">
        <f t="shared" si="367"/>
        <v>4</v>
      </c>
      <c r="H3396" s="4" t="str">
        <f t="shared" si="368"/>
        <v>N/A</v>
      </c>
      <c r="I3396" s="4" t="s">
        <v>6</v>
      </c>
      <c r="J3396" s="5">
        <v>313.02999999999997</v>
      </c>
    </row>
    <row r="3397" spans="1:10" ht="13.2" x14ac:dyDescent="0.25">
      <c r="A3397" s="3">
        <v>45763</v>
      </c>
      <c r="B3397" s="4" t="s">
        <v>7</v>
      </c>
      <c r="C3397" s="3" t="str">
        <f t="shared" si="364"/>
        <v>cogs</v>
      </c>
      <c r="D3397" s="49">
        <v>5.49</v>
      </c>
      <c r="E3397">
        <f t="shared" si="365"/>
        <v>2025</v>
      </c>
      <c r="F3397">
        <f t="shared" si="366"/>
        <v>16</v>
      </c>
      <c r="G3397">
        <f t="shared" si="367"/>
        <v>4</v>
      </c>
      <c r="H3397" s="4" t="str">
        <f t="shared" si="368"/>
        <v>product 1</v>
      </c>
      <c r="I3397" s="5">
        <v>32</v>
      </c>
      <c r="J3397" s="5">
        <v>175.68</v>
      </c>
    </row>
    <row r="3398" spans="1:10" ht="13.2" x14ac:dyDescent="0.25">
      <c r="A3398" s="3">
        <v>45763</v>
      </c>
      <c r="B3398" s="4" t="s">
        <v>8</v>
      </c>
      <c r="C3398" s="3" t="str">
        <f t="shared" si="364"/>
        <v>cogs</v>
      </c>
      <c r="D3398" s="49">
        <v>19.989999999999998</v>
      </c>
      <c r="E3398">
        <f t="shared" si="365"/>
        <v>2025</v>
      </c>
      <c r="F3398">
        <f t="shared" si="366"/>
        <v>16</v>
      </c>
      <c r="G3398">
        <f t="shared" si="367"/>
        <v>4</v>
      </c>
      <c r="H3398" s="4" t="str">
        <f t="shared" si="368"/>
        <v>product 2</v>
      </c>
      <c r="I3398" s="5">
        <v>0</v>
      </c>
      <c r="J3398" s="4">
        <v>0</v>
      </c>
    </row>
    <row r="3399" spans="1:10" ht="13.2" x14ac:dyDescent="0.25">
      <c r="A3399" s="3">
        <v>45763</v>
      </c>
      <c r="B3399" s="4" t="s">
        <v>9</v>
      </c>
      <c r="C3399" s="3" t="str">
        <f t="shared" si="364"/>
        <v>cogs</v>
      </c>
      <c r="D3399" s="49">
        <v>8.99</v>
      </c>
      <c r="E3399">
        <f t="shared" si="365"/>
        <v>2025</v>
      </c>
      <c r="F3399">
        <f t="shared" si="366"/>
        <v>16</v>
      </c>
      <c r="G3399">
        <f t="shared" si="367"/>
        <v>4</v>
      </c>
      <c r="H3399" s="4" t="str">
        <f t="shared" si="368"/>
        <v>product 3</v>
      </c>
      <c r="I3399" s="5">
        <v>121</v>
      </c>
      <c r="J3399" s="5">
        <v>1087.79</v>
      </c>
    </row>
    <row r="3400" spans="1:10" ht="13.2" x14ac:dyDescent="0.25">
      <c r="A3400" s="3">
        <v>45763</v>
      </c>
      <c r="B3400" s="4" t="s">
        <v>10</v>
      </c>
      <c r="C3400" s="3" t="str">
        <f t="shared" si="364"/>
        <v>marketing</v>
      </c>
      <c r="D3400" s="50" t="s">
        <v>6</v>
      </c>
      <c r="E3400">
        <f t="shared" si="365"/>
        <v>2025</v>
      </c>
      <c r="F3400">
        <f t="shared" si="366"/>
        <v>16</v>
      </c>
      <c r="G3400">
        <f t="shared" si="367"/>
        <v>4</v>
      </c>
      <c r="H3400" s="4" t="str">
        <f t="shared" si="368"/>
        <v>N/A</v>
      </c>
      <c r="I3400" s="4" t="s">
        <v>6</v>
      </c>
      <c r="J3400" s="5">
        <v>119.98</v>
      </c>
    </row>
    <row r="3401" spans="1:10" ht="13.2" x14ac:dyDescent="0.25">
      <c r="A3401" s="3">
        <v>45763</v>
      </c>
      <c r="B3401" s="4" t="s">
        <v>11</v>
      </c>
      <c r="C3401" s="3" t="str">
        <f t="shared" si="364"/>
        <v>net sales</v>
      </c>
      <c r="D3401" s="49">
        <v>9.99</v>
      </c>
      <c r="E3401">
        <f t="shared" si="365"/>
        <v>2025</v>
      </c>
      <c r="F3401">
        <f t="shared" si="366"/>
        <v>16</v>
      </c>
      <c r="G3401">
        <f t="shared" si="367"/>
        <v>4</v>
      </c>
      <c r="H3401" s="4" t="str">
        <f t="shared" si="368"/>
        <v>product 1</v>
      </c>
      <c r="I3401" s="5">
        <v>32</v>
      </c>
      <c r="J3401" s="5">
        <v>319.68</v>
      </c>
    </row>
    <row r="3402" spans="1:10" ht="13.2" x14ac:dyDescent="0.25">
      <c r="A3402" s="3">
        <v>45763</v>
      </c>
      <c r="B3402" s="4" t="s">
        <v>12</v>
      </c>
      <c r="C3402" s="3" t="str">
        <f t="shared" si="364"/>
        <v>net sales</v>
      </c>
      <c r="D3402" s="49">
        <v>24.99</v>
      </c>
      <c r="E3402">
        <f t="shared" si="365"/>
        <v>2025</v>
      </c>
      <c r="F3402">
        <f t="shared" si="366"/>
        <v>16</v>
      </c>
      <c r="G3402">
        <f t="shared" si="367"/>
        <v>4</v>
      </c>
      <c r="H3402" s="4" t="str">
        <f t="shared" si="368"/>
        <v>product 2</v>
      </c>
      <c r="I3402" s="5">
        <v>0</v>
      </c>
      <c r="J3402" s="4">
        <v>0</v>
      </c>
    </row>
    <row r="3403" spans="1:10" ht="13.2" x14ac:dyDescent="0.25">
      <c r="A3403" s="3">
        <v>45763</v>
      </c>
      <c r="B3403" s="4" t="s">
        <v>13</v>
      </c>
      <c r="C3403" s="3" t="str">
        <f t="shared" si="364"/>
        <v>net sales</v>
      </c>
      <c r="D3403" s="49">
        <v>12.49</v>
      </c>
      <c r="E3403">
        <f t="shared" si="365"/>
        <v>2025</v>
      </c>
      <c r="F3403">
        <f t="shared" si="366"/>
        <v>16</v>
      </c>
      <c r="G3403">
        <f t="shared" si="367"/>
        <v>4</v>
      </c>
      <c r="H3403" s="4" t="str">
        <f t="shared" si="368"/>
        <v>product 3</v>
      </c>
      <c r="I3403" s="5">
        <v>121</v>
      </c>
      <c r="J3403" s="5">
        <v>1511.29</v>
      </c>
    </row>
    <row r="3404" spans="1:10" ht="13.2" x14ac:dyDescent="0.25">
      <c r="A3404" s="3">
        <v>45764</v>
      </c>
      <c r="B3404" s="4" t="s">
        <v>7</v>
      </c>
      <c r="C3404" s="3" t="str">
        <f t="shared" si="364"/>
        <v>cogs</v>
      </c>
      <c r="D3404" s="49">
        <v>5.49</v>
      </c>
      <c r="E3404">
        <f t="shared" si="365"/>
        <v>2025</v>
      </c>
      <c r="F3404">
        <f t="shared" si="366"/>
        <v>17</v>
      </c>
      <c r="G3404">
        <f t="shared" si="367"/>
        <v>4</v>
      </c>
      <c r="H3404" s="4" t="str">
        <f t="shared" si="368"/>
        <v>product 1</v>
      </c>
      <c r="I3404" s="5">
        <v>71</v>
      </c>
      <c r="J3404" s="5">
        <v>389.79</v>
      </c>
    </row>
    <row r="3405" spans="1:10" ht="13.2" x14ac:dyDescent="0.25">
      <c r="A3405" s="3">
        <v>45764</v>
      </c>
      <c r="B3405" s="4" t="s">
        <v>8</v>
      </c>
      <c r="C3405" s="3" t="str">
        <f t="shared" si="364"/>
        <v>cogs</v>
      </c>
      <c r="D3405" s="49">
        <v>19.989999999999998</v>
      </c>
      <c r="E3405">
        <f t="shared" si="365"/>
        <v>2025</v>
      </c>
      <c r="F3405">
        <f t="shared" si="366"/>
        <v>17</v>
      </c>
      <c r="G3405">
        <f t="shared" si="367"/>
        <v>4</v>
      </c>
      <c r="H3405" s="4" t="str">
        <f t="shared" si="368"/>
        <v>product 2</v>
      </c>
      <c r="I3405" s="5">
        <v>5</v>
      </c>
      <c r="J3405" s="5">
        <v>99.949999999999989</v>
      </c>
    </row>
    <row r="3406" spans="1:10" ht="13.2" x14ac:dyDescent="0.25">
      <c r="A3406" s="3">
        <v>45764</v>
      </c>
      <c r="B3406" s="4" t="s">
        <v>9</v>
      </c>
      <c r="C3406" s="3" t="str">
        <f t="shared" si="364"/>
        <v>cogs</v>
      </c>
      <c r="D3406" s="49">
        <v>8.99</v>
      </c>
      <c r="E3406">
        <f t="shared" si="365"/>
        <v>2025</v>
      </c>
      <c r="F3406">
        <f t="shared" si="366"/>
        <v>17</v>
      </c>
      <c r="G3406">
        <f t="shared" si="367"/>
        <v>4</v>
      </c>
      <c r="H3406" s="4" t="str">
        <f t="shared" si="368"/>
        <v>product 3</v>
      </c>
      <c r="I3406" s="5">
        <v>248</v>
      </c>
      <c r="J3406" s="5">
        <v>2229.52</v>
      </c>
    </row>
    <row r="3407" spans="1:10" ht="13.2" x14ac:dyDescent="0.25">
      <c r="A3407" s="3">
        <v>45764</v>
      </c>
      <c r="B3407" s="4" t="s">
        <v>10</v>
      </c>
      <c r="C3407" s="3" t="str">
        <f t="shared" si="364"/>
        <v>marketing</v>
      </c>
      <c r="D3407" s="50" t="s">
        <v>6</v>
      </c>
      <c r="E3407">
        <f t="shared" si="365"/>
        <v>2025</v>
      </c>
      <c r="F3407">
        <f t="shared" si="366"/>
        <v>17</v>
      </c>
      <c r="G3407">
        <f t="shared" si="367"/>
        <v>4</v>
      </c>
      <c r="H3407" s="4" t="str">
        <f t="shared" si="368"/>
        <v>N/A</v>
      </c>
      <c r="I3407" s="4" t="s">
        <v>6</v>
      </c>
      <c r="J3407" s="5">
        <v>104.03</v>
      </c>
    </row>
    <row r="3408" spans="1:10" ht="13.2" x14ac:dyDescent="0.25">
      <c r="A3408" s="3">
        <v>45764</v>
      </c>
      <c r="B3408" s="4" t="s">
        <v>11</v>
      </c>
      <c r="C3408" s="3" t="str">
        <f t="shared" si="364"/>
        <v>net sales</v>
      </c>
      <c r="D3408" s="49">
        <v>9.99</v>
      </c>
      <c r="E3408">
        <f t="shared" si="365"/>
        <v>2025</v>
      </c>
      <c r="F3408">
        <f t="shared" si="366"/>
        <v>17</v>
      </c>
      <c r="G3408">
        <f t="shared" si="367"/>
        <v>4</v>
      </c>
      <c r="H3408" s="4" t="str">
        <f t="shared" si="368"/>
        <v>product 1</v>
      </c>
      <c r="I3408" s="5">
        <v>71</v>
      </c>
      <c r="J3408" s="5">
        <v>709.29</v>
      </c>
    </row>
    <row r="3409" spans="1:10" ht="13.2" x14ac:dyDescent="0.25">
      <c r="A3409" s="3">
        <v>45764</v>
      </c>
      <c r="B3409" s="4" t="s">
        <v>12</v>
      </c>
      <c r="C3409" s="3" t="str">
        <f t="shared" si="364"/>
        <v>net sales</v>
      </c>
      <c r="D3409" s="49">
        <v>24.99</v>
      </c>
      <c r="E3409">
        <f t="shared" si="365"/>
        <v>2025</v>
      </c>
      <c r="F3409">
        <f t="shared" si="366"/>
        <v>17</v>
      </c>
      <c r="G3409">
        <f t="shared" si="367"/>
        <v>4</v>
      </c>
      <c r="H3409" s="4" t="str">
        <f t="shared" si="368"/>
        <v>product 2</v>
      </c>
      <c r="I3409" s="5">
        <v>5</v>
      </c>
      <c r="J3409" s="5">
        <v>124.94999999999999</v>
      </c>
    </row>
    <row r="3410" spans="1:10" ht="13.2" x14ac:dyDescent="0.25">
      <c r="A3410" s="3">
        <v>45764</v>
      </c>
      <c r="B3410" s="4" t="s">
        <v>13</v>
      </c>
      <c r="C3410" s="3" t="str">
        <f t="shared" si="364"/>
        <v>net sales</v>
      </c>
      <c r="D3410" s="49">
        <v>12.49</v>
      </c>
      <c r="E3410">
        <f t="shared" si="365"/>
        <v>2025</v>
      </c>
      <c r="F3410">
        <f t="shared" si="366"/>
        <v>17</v>
      </c>
      <c r="G3410">
        <f t="shared" si="367"/>
        <v>4</v>
      </c>
      <c r="H3410" s="4" t="str">
        <f t="shared" si="368"/>
        <v>product 3</v>
      </c>
      <c r="I3410" s="5">
        <v>248</v>
      </c>
      <c r="J3410" s="5">
        <v>3097.52</v>
      </c>
    </row>
    <row r="3411" spans="1:10" ht="13.2" x14ac:dyDescent="0.25">
      <c r="A3411" s="3">
        <v>45765</v>
      </c>
      <c r="B3411" s="4" t="s">
        <v>7</v>
      </c>
      <c r="C3411" s="3" t="str">
        <f t="shared" si="364"/>
        <v>cogs</v>
      </c>
      <c r="D3411" s="49">
        <v>5.49</v>
      </c>
      <c r="E3411">
        <f t="shared" si="365"/>
        <v>2025</v>
      </c>
      <c r="F3411">
        <f t="shared" si="366"/>
        <v>18</v>
      </c>
      <c r="G3411">
        <f t="shared" si="367"/>
        <v>4</v>
      </c>
      <c r="H3411" s="4" t="str">
        <f t="shared" si="368"/>
        <v>product 1</v>
      </c>
      <c r="I3411" s="5">
        <v>94</v>
      </c>
      <c r="J3411" s="5">
        <v>516.06000000000006</v>
      </c>
    </row>
    <row r="3412" spans="1:10" ht="13.2" x14ac:dyDescent="0.25">
      <c r="A3412" s="3">
        <v>45765</v>
      </c>
      <c r="B3412" s="4" t="s">
        <v>8</v>
      </c>
      <c r="C3412" s="3" t="str">
        <f t="shared" si="364"/>
        <v>cogs</v>
      </c>
      <c r="D3412" s="49">
        <v>19.989999999999998</v>
      </c>
      <c r="E3412">
        <f t="shared" si="365"/>
        <v>2025</v>
      </c>
      <c r="F3412">
        <f t="shared" si="366"/>
        <v>18</v>
      </c>
      <c r="G3412">
        <f t="shared" si="367"/>
        <v>4</v>
      </c>
      <c r="H3412" s="4" t="str">
        <f t="shared" si="368"/>
        <v>product 2</v>
      </c>
      <c r="I3412" s="5">
        <v>1</v>
      </c>
      <c r="J3412" s="5">
        <v>19.989999999999998</v>
      </c>
    </row>
    <row r="3413" spans="1:10" ht="13.2" x14ac:dyDescent="0.25">
      <c r="A3413" s="3">
        <v>45765</v>
      </c>
      <c r="B3413" s="4" t="s">
        <v>9</v>
      </c>
      <c r="C3413" s="3" t="str">
        <f t="shared" si="364"/>
        <v>cogs</v>
      </c>
      <c r="D3413" s="49">
        <v>8.99</v>
      </c>
      <c r="E3413">
        <f t="shared" si="365"/>
        <v>2025</v>
      </c>
      <c r="F3413">
        <f t="shared" si="366"/>
        <v>18</v>
      </c>
      <c r="G3413">
        <f t="shared" si="367"/>
        <v>4</v>
      </c>
      <c r="H3413" s="4" t="str">
        <f t="shared" si="368"/>
        <v>product 3</v>
      </c>
      <c r="I3413" s="5">
        <v>201</v>
      </c>
      <c r="J3413" s="5">
        <v>1806.99</v>
      </c>
    </row>
    <row r="3414" spans="1:10" ht="13.2" x14ac:dyDescent="0.25">
      <c r="A3414" s="3">
        <v>45765</v>
      </c>
      <c r="B3414" s="4" t="s">
        <v>10</v>
      </c>
      <c r="C3414" s="3" t="str">
        <f t="shared" si="364"/>
        <v>marketing</v>
      </c>
      <c r="D3414" s="50" t="s">
        <v>6</v>
      </c>
      <c r="E3414">
        <f t="shared" si="365"/>
        <v>2025</v>
      </c>
      <c r="F3414">
        <f t="shared" si="366"/>
        <v>18</v>
      </c>
      <c r="G3414">
        <f t="shared" si="367"/>
        <v>4</v>
      </c>
      <c r="H3414" s="4" t="str">
        <f t="shared" si="368"/>
        <v>N/A</v>
      </c>
      <c r="I3414" s="4" t="s">
        <v>6</v>
      </c>
      <c r="J3414" s="5">
        <v>111.04</v>
      </c>
    </row>
    <row r="3415" spans="1:10" ht="13.2" x14ac:dyDescent="0.25">
      <c r="A3415" s="3">
        <v>45765</v>
      </c>
      <c r="B3415" s="4" t="s">
        <v>11</v>
      </c>
      <c r="C3415" s="3" t="str">
        <f t="shared" si="364"/>
        <v>net sales</v>
      </c>
      <c r="D3415" s="49">
        <v>9.99</v>
      </c>
      <c r="E3415">
        <f t="shared" si="365"/>
        <v>2025</v>
      </c>
      <c r="F3415">
        <f t="shared" si="366"/>
        <v>18</v>
      </c>
      <c r="G3415">
        <f t="shared" si="367"/>
        <v>4</v>
      </c>
      <c r="H3415" s="4" t="str">
        <f t="shared" si="368"/>
        <v>product 1</v>
      </c>
      <c r="I3415" s="5">
        <v>94</v>
      </c>
      <c r="J3415" s="5">
        <v>939.06000000000006</v>
      </c>
    </row>
    <row r="3416" spans="1:10" ht="13.2" x14ac:dyDescent="0.25">
      <c r="A3416" s="3">
        <v>45765</v>
      </c>
      <c r="B3416" s="4" t="s">
        <v>12</v>
      </c>
      <c r="C3416" s="3" t="str">
        <f t="shared" si="364"/>
        <v>net sales</v>
      </c>
      <c r="D3416" s="49">
        <v>24.99</v>
      </c>
      <c r="E3416">
        <f t="shared" si="365"/>
        <v>2025</v>
      </c>
      <c r="F3416">
        <f t="shared" si="366"/>
        <v>18</v>
      </c>
      <c r="G3416">
        <f t="shared" si="367"/>
        <v>4</v>
      </c>
      <c r="H3416" s="4" t="str">
        <f t="shared" si="368"/>
        <v>product 2</v>
      </c>
      <c r="I3416" s="5">
        <v>1</v>
      </c>
      <c r="J3416" s="5">
        <v>24.99</v>
      </c>
    </row>
    <row r="3417" spans="1:10" ht="13.2" x14ac:dyDescent="0.25">
      <c r="A3417" s="3">
        <v>45765</v>
      </c>
      <c r="B3417" s="4" t="s">
        <v>13</v>
      </c>
      <c r="C3417" s="3" t="str">
        <f t="shared" si="364"/>
        <v>net sales</v>
      </c>
      <c r="D3417" s="49">
        <v>12.49</v>
      </c>
      <c r="E3417">
        <f t="shared" si="365"/>
        <v>2025</v>
      </c>
      <c r="F3417">
        <f t="shared" si="366"/>
        <v>18</v>
      </c>
      <c r="G3417">
        <f t="shared" si="367"/>
        <v>4</v>
      </c>
      <c r="H3417" s="4" t="str">
        <f t="shared" si="368"/>
        <v>product 3</v>
      </c>
      <c r="I3417" s="5">
        <v>201</v>
      </c>
      <c r="J3417" s="5">
        <v>2510.4900000000002</v>
      </c>
    </row>
    <row r="3418" spans="1:10" ht="13.2" x14ac:dyDescent="0.25">
      <c r="A3418" s="3">
        <v>45766</v>
      </c>
      <c r="B3418" s="4" t="s">
        <v>7</v>
      </c>
      <c r="C3418" s="3" t="str">
        <f t="shared" si="364"/>
        <v>cogs</v>
      </c>
      <c r="D3418" s="49">
        <v>5.49</v>
      </c>
      <c r="E3418">
        <f t="shared" si="365"/>
        <v>2025</v>
      </c>
      <c r="F3418">
        <f t="shared" si="366"/>
        <v>19</v>
      </c>
      <c r="G3418">
        <f t="shared" si="367"/>
        <v>4</v>
      </c>
      <c r="H3418" s="4" t="str">
        <f t="shared" si="368"/>
        <v>product 1</v>
      </c>
      <c r="I3418" s="5">
        <v>50</v>
      </c>
      <c r="J3418" s="5">
        <v>274.5</v>
      </c>
    </row>
    <row r="3419" spans="1:10" ht="13.2" x14ac:dyDescent="0.25">
      <c r="A3419" s="3">
        <v>45766</v>
      </c>
      <c r="B3419" s="4" t="s">
        <v>8</v>
      </c>
      <c r="C3419" s="3" t="str">
        <f t="shared" si="364"/>
        <v>cogs</v>
      </c>
      <c r="D3419" s="49">
        <v>19.989999999999998</v>
      </c>
      <c r="E3419">
        <f t="shared" si="365"/>
        <v>2025</v>
      </c>
      <c r="F3419">
        <f t="shared" si="366"/>
        <v>19</v>
      </c>
      <c r="G3419">
        <f t="shared" si="367"/>
        <v>4</v>
      </c>
      <c r="H3419" s="4" t="str">
        <f t="shared" si="368"/>
        <v>product 2</v>
      </c>
      <c r="I3419" s="5">
        <v>2</v>
      </c>
      <c r="J3419" s="5">
        <v>39.979999999999997</v>
      </c>
    </row>
    <row r="3420" spans="1:10" ht="13.2" x14ac:dyDescent="0.25">
      <c r="A3420" s="3">
        <v>45766</v>
      </c>
      <c r="B3420" s="4" t="s">
        <v>9</v>
      </c>
      <c r="C3420" s="3" t="str">
        <f t="shared" si="364"/>
        <v>cogs</v>
      </c>
      <c r="D3420" s="49">
        <v>8.99</v>
      </c>
      <c r="E3420">
        <f t="shared" si="365"/>
        <v>2025</v>
      </c>
      <c r="F3420">
        <f t="shared" si="366"/>
        <v>19</v>
      </c>
      <c r="G3420">
        <f t="shared" si="367"/>
        <v>4</v>
      </c>
      <c r="H3420" s="4" t="str">
        <f t="shared" si="368"/>
        <v>product 3</v>
      </c>
      <c r="I3420" s="5">
        <v>56</v>
      </c>
      <c r="J3420" s="5">
        <v>503.44</v>
      </c>
    </row>
    <row r="3421" spans="1:10" ht="13.2" x14ac:dyDescent="0.25">
      <c r="A3421" s="3">
        <v>45766</v>
      </c>
      <c r="B3421" s="4" t="s">
        <v>10</v>
      </c>
      <c r="C3421" s="3" t="str">
        <f t="shared" si="364"/>
        <v>marketing</v>
      </c>
      <c r="D3421" s="50" t="s">
        <v>6</v>
      </c>
      <c r="E3421">
        <f t="shared" si="365"/>
        <v>2025</v>
      </c>
      <c r="F3421">
        <f t="shared" si="366"/>
        <v>19</v>
      </c>
      <c r="G3421">
        <f t="shared" si="367"/>
        <v>4</v>
      </c>
      <c r="H3421" s="4" t="str">
        <f t="shared" si="368"/>
        <v>N/A</v>
      </c>
      <c r="I3421" s="4" t="s">
        <v>6</v>
      </c>
      <c r="J3421" s="5">
        <v>113.04</v>
      </c>
    </row>
    <row r="3422" spans="1:10" ht="13.2" x14ac:dyDescent="0.25">
      <c r="A3422" s="3">
        <v>45766</v>
      </c>
      <c r="B3422" s="4" t="s">
        <v>11</v>
      </c>
      <c r="C3422" s="3" t="str">
        <f t="shared" si="364"/>
        <v>net sales</v>
      </c>
      <c r="D3422" s="49">
        <v>9.99</v>
      </c>
      <c r="E3422">
        <f t="shared" si="365"/>
        <v>2025</v>
      </c>
      <c r="F3422">
        <f t="shared" si="366"/>
        <v>19</v>
      </c>
      <c r="G3422">
        <f t="shared" si="367"/>
        <v>4</v>
      </c>
      <c r="H3422" s="4" t="str">
        <f t="shared" si="368"/>
        <v>product 1</v>
      </c>
      <c r="I3422" s="5">
        <v>50</v>
      </c>
      <c r="J3422" s="5">
        <v>499.5</v>
      </c>
    </row>
    <row r="3423" spans="1:10" ht="13.2" x14ac:dyDescent="0.25">
      <c r="A3423" s="3">
        <v>45766</v>
      </c>
      <c r="B3423" s="4" t="s">
        <v>12</v>
      </c>
      <c r="C3423" s="3" t="str">
        <f t="shared" si="364"/>
        <v>net sales</v>
      </c>
      <c r="D3423" s="49">
        <v>24.99</v>
      </c>
      <c r="E3423">
        <f t="shared" si="365"/>
        <v>2025</v>
      </c>
      <c r="F3423">
        <f t="shared" si="366"/>
        <v>19</v>
      </c>
      <c r="G3423">
        <f t="shared" si="367"/>
        <v>4</v>
      </c>
      <c r="H3423" s="4" t="str">
        <f t="shared" si="368"/>
        <v>product 2</v>
      </c>
      <c r="I3423" s="5">
        <v>2</v>
      </c>
      <c r="J3423" s="5">
        <v>49.98</v>
      </c>
    </row>
    <row r="3424" spans="1:10" ht="13.2" x14ac:dyDescent="0.25">
      <c r="A3424" s="3">
        <v>45766</v>
      </c>
      <c r="B3424" s="4" t="s">
        <v>13</v>
      </c>
      <c r="C3424" s="3" t="str">
        <f t="shared" si="364"/>
        <v>net sales</v>
      </c>
      <c r="D3424" s="49">
        <v>12.49</v>
      </c>
      <c r="E3424">
        <f t="shared" si="365"/>
        <v>2025</v>
      </c>
      <c r="F3424">
        <f t="shared" si="366"/>
        <v>19</v>
      </c>
      <c r="G3424">
        <f t="shared" si="367"/>
        <v>4</v>
      </c>
      <c r="H3424" s="4" t="str">
        <f t="shared" si="368"/>
        <v>product 3</v>
      </c>
      <c r="I3424" s="5">
        <v>56</v>
      </c>
      <c r="J3424" s="5">
        <v>699.44</v>
      </c>
    </row>
    <row r="3425" spans="1:10" ht="13.2" x14ac:dyDescent="0.25">
      <c r="A3425" s="3">
        <v>45767</v>
      </c>
      <c r="B3425" s="4" t="s">
        <v>7</v>
      </c>
      <c r="C3425" s="3" t="str">
        <f t="shared" si="364"/>
        <v>cogs</v>
      </c>
      <c r="D3425" s="49">
        <v>5.49</v>
      </c>
      <c r="E3425">
        <f t="shared" si="365"/>
        <v>2025</v>
      </c>
      <c r="F3425">
        <f t="shared" si="366"/>
        <v>20</v>
      </c>
      <c r="G3425">
        <f t="shared" si="367"/>
        <v>4</v>
      </c>
      <c r="H3425" s="4" t="str">
        <f t="shared" si="368"/>
        <v>product 1</v>
      </c>
      <c r="I3425" s="5">
        <v>35</v>
      </c>
      <c r="J3425" s="5">
        <v>192.15</v>
      </c>
    </row>
    <row r="3426" spans="1:10" ht="13.2" x14ac:dyDescent="0.25">
      <c r="A3426" s="3">
        <v>45767</v>
      </c>
      <c r="B3426" s="4" t="s">
        <v>8</v>
      </c>
      <c r="C3426" s="3" t="str">
        <f t="shared" si="364"/>
        <v>cogs</v>
      </c>
      <c r="D3426" s="49">
        <v>19.989999999999998</v>
      </c>
      <c r="E3426">
        <f t="shared" si="365"/>
        <v>2025</v>
      </c>
      <c r="F3426">
        <f t="shared" si="366"/>
        <v>20</v>
      </c>
      <c r="G3426">
        <f t="shared" si="367"/>
        <v>4</v>
      </c>
      <c r="H3426" s="4" t="str">
        <f t="shared" si="368"/>
        <v>product 2</v>
      </c>
      <c r="I3426" s="5">
        <v>2</v>
      </c>
      <c r="J3426" s="5">
        <v>39.979999999999997</v>
      </c>
    </row>
    <row r="3427" spans="1:10" ht="13.2" x14ac:dyDescent="0.25">
      <c r="A3427" s="3">
        <v>45767</v>
      </c>
      <c r="B3427" s="4" t="s">
        <v>9</v>
      </c>
      <c r="C3427" s="3" t="str">
        <f t="shared" si="364"/>
        <v>cogs</v>
      </c>
      <c r="D3427" s="49">
        <v>8.99</v>
      </c>
      <c r="E3427">
        <f t="shared" si="365"/>
        <v>2025</v>
      </c>
      <c r="F3427">
        <f t="shared" si="366"/>
        <v>20</v>
      </c>
      <c r="G3427">
        <f t="shared" si="367"/>
        <v>4</v>
      </c>
      <c r="H3427" s="4" t="str">
        <f t="shared" si="368"/>
        <v>product 3</v>
      </c>
      <c r="I3427" s="5">
        <v>79</v>
      </c>
      <c r="J3427" s="5">
        <v>710.21</v>
      </c>
    </row>
    <row r="3428" spans="1:10" ht="13.2" x14ac:dyDescent="0.25">
      <c r="A3428" s="3">
        <v>45767</v>
      </c>
      <c r="B3428" s="4" t="s">
        <v>10</v>
      </c>
      <c r="C3428" s="3" t="str">
        <f t="shared" si="364"/>
        <v>marketing</v>
      </c>
      <c r="D3428" s="50" t="s">
        <v>6</v>
      </c>
      <c r="E3428">
        <f t="shared" si="365"/>
        <v>2025</v>
      </c>
      <c r="F3428">
        <f t="shared" si="366"/>
        <v>20</v>
      </c>
      <c r="G3428">
        <f t="shared" si="367"/>
        <v>4</v>
      </c>
      <c r="H3428" s="4" t="str">
        <f t="shared" si="368"/>
        <v>N/A</v>
      </c>
      <c r="I3428" s="4" t="s">
        <v>6</v>
      </c>
      <c r="J3428" s="5">
        <v>113.95</v>
      </c>
    </row>
    <row r="3429" spans="1:10" ht="13.2" x14ac:dyDescent="0.25">
      <c r="A3429" s="3">
        <v>45767</v>
      </c>
      <c r="B3429" s="4" t="s">
        <v>11</v>
      </c>
      <c r="C3429" s="3" t="str">
        <f t="shared" si="364"/>
        <v>net sales</v>
      </c>
      <c r="D3429" s="49">
        <v>9.99</v>
      </c>
      <c r="E3429">
        <f t="shared" si="365"/>
        <v>2025</v>
      </c>
      <c r="F3429">
        <f t="shared" si="366"/>
        <v>20</v>
      </c>
      <c r="G3429">
        <f t="shared" si="367"/>
        <v>4</v>
      </c>
      <c r="H3429" s="4" t="str">
        <f t="shared" si="368"/>
        <v>product 1</v>
      </c>
      <c r="I3429" s="5">
        <v>35</v>
      </c>
      <c r="J3429" s="5">
        <v>349.65000000000003</v>
      </c>
    </row>
    <row r="3430" spans="1:10" ht="13.2" x14ac:dyDescent="0.25">
      <c r="A3430" s="3">
        <v>45767</v>
      </c>
      <c r="B3430" s="4" t="s">
        <v>12</v>
      </c>
      <c r="C3430" s="3" t="str">
        <f t="shared" si="364"/>
        <v>net sales</v>
      </c>
      <c r="D3430" s="49">
        <v>24.99</v>
      </c>
      <c r="E3430">
        <f t="shared" si="365"/>
        <v>2025</v>
      </c>
      <c r="F3430">
        <f t="shared" si="366"/>
        <v>20</v>
      </c>
      <c r="G3430">
        <f t="shared" si="367"/>
        <v>4</v>
      </c>
      <c r="H3430" s="4" t="str">
        <f t="shared" si="368"/>
        <v>product 2</v>
      </c>
      <c r="I3430" s="5">
        <v>2</v>
      </c>
      <c r="J3430" s="5">
        <v>49.98</v>
      </c>
    </row>
    <row r="3431" spans="1:10" ht="13.2" x14ac:dyDescent="0.25">
      <c r="A3431" s="3">
        <v>45767</v>
      </c>
      <c r="B3431" s="4" t="s">
        <v>13</v>
      </c>
      <c r="C3431" s="3" t="str">
        <f t="shared" si="364"/>
        <v>net sales</v>
      </c>
      <c r="D3431" s="49">
        <v>12.49</v>
      </c>
      <c r="E3431">
        <f t="shared" si="365"/>
        <v>2025</v>
      </c>
      <c r="F3431">
        <f t="shared" si="366"/>
        <v>20</v>
      </c>
      <c r="G3431">
        <f t="shared" si="367"/>
        <v>4</v>
      </c>
      <c r="H3431" s="4" t="str">
        <f t="shared" si="368"/>
        <v>product 3</v>
      </c>
      <c r="I3431" s="5">
        <v>79</v>
      </c>
      <c r="J3431" s="5">
        <v>986.71</v>
      </c>
    </row>
    <row r="3432" spans="1:10" ht="13.2" x14ac:dyDescent="0.25">
      <c r="A3432" s="3">
        <v>45768</v>
      </c>
      <c r="B3432" s="4" t="s">
        <v>7</v>
      </c>
      <c r="C3432" s="3" t="str">
        <f t="shared" si="364"/>
        <v>cogs</v>
      </c>
      <c r="D3432" s="49">
        <v>5.49</v>
      </c>
      <c r="E3432">
        <f t="shared" si="365"/>
        <v>2025</v>
      </c>
      <c r="F3432">
        <f t="shared" si="366"/>
        <v>21</v>
      </c>
      <c r="G3432">
        <f t="shared" si="367"/>
        <v>4</v>
      </c>
      <c r="H3432" s="4" t="str">
        <f t="shared" si="368"/>
        <v>product 1</v>
      </c>
      <c r="I3432" s="5">
        <v>48</v>
      </c>
      <c r="J3432" s="5">
        <v>263.52</v>
      </c>
    </row>
    <row r="3433" spans="1:10" ht="13.2" x14ac:dyDescent="0.25">
      <c r="A3433" s="3">
        <v>45768</v>
      </c>
      <c r="B3433" s="4" t="s">
        <v>8</v>
      </c>
      <c r="C3433" s="3" t="str">
        <f t="shared" si="364"/>
        <v>cogs</v>
      </c>
      <c r="D3433" s="49">
        <v>19.989999999999998</v>
      </c>
      <c r="E3433">
        <f t="shared" si="365"/>
        <v>2025</v>
      </c>
      <c r="F3433">
        <f t="shared" si="366"/>
        <v>21</v>
      </c>
      <c r="G3433">
        <f t="shared" si="367"/>
        <v>4</v>
      </c>
      <c r="H3433" s="4" t="str">
        <f t="shared" si="368"/>
        <v>product 2</v>
      </c>
      <c r="I3433" s="5">
        <v>1</v>
      </c>
      <c r="J3433" s="5">
        <v>19.989999999999998</v>
      </c>
    </row>
    <row r="3434" spans="1:10" ht="13.2" x14ac:dyDescent="0.25">
      <c r="A3434" s="3">
        <v>45768</v>
      </c>
      <c r="B3434" s="4" t="s">
        <v>9</v>
      </c>
      <c r="C3434" s="3" t="str">
        <f t="shared" si="364"/>
        <v>cogs</v>
      </c>
      <c r="D3434" s="49">
        <v>8.99</v>
      </c>
      <c r="E3434">
        <f t="shared" si="365"/>
        <v>2025</v>
      </c>
      <c r="F3434">
        <f t="shared" si="366"/>
        <v>21</v>
      </c>
      <c r="G3434">
        <f t="shared" si="367"/>
        <v>4</v>
      </c>
      <c r="H3434" s="4" t="str">
        <f t="shared" si="368"/>
        <v>product 3</v>
      </c>
      <c r="I3434" s="5">
        <v>167</v>
      </c>
      <c r="J3434" s="5">
        <v>1501.33</v>
      </c>
    </row>
    <row r="3435" spans="1:10" ht="13.2" x14ac:dyDescent="0.25">
      <c r="A3435" s="3">
        <v>45768</v>
      </c>
      <c r="B3435" s="4" t="s">
        <v>10</v>
      </c>
      <c r="C3435" s="3" t="str">
        <f t="shared" si="364"/>
        <v>marketing</v>
      </c>
      <c r="D3435" s="50" t="s">
        <v>6</v>
      </c>
      <c r="E3435">
        <f t="shared" si="365"/>
        <v>2025</v>
      </c>
      <c r="F3435">
        <f t="shared" si="366"/>
        <v>21</v>
      </c>
      <c r="G3435">
        <f t="shared" si="367"/>
        <v>4</v>
      </c>
      <c r="H3435" s="4" t="str">
        <f t="shared" si="368"/>
        <v>N/A</v>
      </c>
      <c r="I3435" s="4" t="s">
        <v>6</v>
      </c>
      <c r="J3435" s="5">
        <v>108</v>
      </c>
    </row>
    <row r="3436" spans="1:10" ht="13.2" x14ac:dyDescent="0.25">
      <c r="A3436" s="3">
        <v>45768</v>
      </c>
      <c r="B3436" s="4" t="s">
        <v>11</v>
      </c>
      <c r="C3436" s="3" t="str">
        <f t="shared" si="364"/>
        <v>net sales</v>
      </c>
      <c r="D3436" s="49">
        <v>9.99</v>
      </c>
      <c r="E3436">
        <f t="shared" si="365"/>
        <v>2025</v>
      </c>
      <c r="F3436">
        <f t="shared" si="366"/>
        <v>21</v>
      </c>
      <c r="G3436">
        <f t="shared" si="367"/>
        <v>4</v>
      </c>
      <c r="H3436" s="4" t="str">
        <f t="shared" si="368"/>
        <v>product 1</v>
      </c>
      <c r="I3436" s="5">
        <v>48</v>
      </c>
      <c r="J3436" s="5">
        <v>479.52</v>
      </c>
    </row>
    <row r="3437" spans="1:10" ht="13.2" x14ac:dyDescent="0.25">
      <c r="A3437" s="3">
        <v>45768</v>
      </c>
      <c r="B3437" s="4" t="s">
        <v>12</v>
      </c>
      <c r="C3437" s="3" t="str">
        <f t="shared" si="364"/>
        <v>net sales</v>
      </c>
      <c r="D3437" s="49">
        <v>24.99</v>
      </c>
      <c r="E3437">
        <f t="shared" si="365"/>
        <v>2025</v>
      </c>
      <c r="F3437">
        <f t="shared" si="366"/>
        <v>21</v>
      </c>
      <c r="G3437">
        <f t="shared" si="367"/>
        <v>4</v>
      </c>
      <c r="H3437" s="4" t="str">
        <f t="shared" si="368"/>
        <v>product 2</v>
      </c>
      <c r="I3437" s="5">
        <v>1</v>
      </c>
      <c r="J3437" s="5">
        <v>24.99</v>
      </c>
    </row>
    <row r="3438" spans="1:10" ht="13.2" x14ac:dyDescent="0.25">
      <c r="A3438" s="3">
        <v>45768</v>
      </c>
      <c r="B3438" s="4" t="s">
        <v>13</v>
      </c>
      <c r="C3438" s="3" t="str">
        <f t="shared" si="364"/>
        <v>net sales</v>
      </c>
      <c r="D3438" s="49">
        <v>12.49</v>
      </c>
      <c r="E3438">
        <f t="shared" si="365"/>
        <v>2025</v>
      </c>
      <c r="F3438">
        <f t="shared" si="366"/>
        <v>21</v>
      </c>
      <c r="G3438">
        <f t="shared" si="367"/>
        <v>4</v>
      </c>
      <c r="H3438" s="4" t="str">
        <f t="shared" si="368"/>
        <v>product 3</v>
      </c>
      <c r="I3438" s="5">
        <v>167</v>
      </c>
      <c r="J3438" s="5">
        <v>2085.83</v>
      </c>
    </row>
    <row r="3439" spans="1:10" ht="13.2" x14ac:dyDescent="0.25">
      <c r="A3439" s="3">
        <v>45769</v>
      </c>
      <c r="B3439" s="4" t="s">
        <v>7</v>
      </c>
      <c r="C3439" s="3" t="str">
        <f t="shared" si="364"/>
        <v>cogs</v>
      </c>
      <c r="D3439" s="49">
        <v>5.49</v>
      </c>
      <c r="E3439">
        <f t="shared" si="365"/>
        <v>2025</v>
      </c>
      <c r="F3439">
        <f t="shared" si="366"/>
        <v>22</v>
      </c>
      <c r="G3439">
        <f t="shared" si="367"/>
        <v>4</v>
      </c>
      <c r="H3439" s="4" t="str">
        <f t="shared" si="368"/>
        <v>product 1</v>
      </c>
      <c r="I3439" s="5">
        <v>96</v>
      </c>
      <c r="J3439" s="5">
        <v>527.04</v>
      </c>
    </row>
    <row r="3440" spans="1:10" ht="13.2" x14ac:dyDescent="0.25">
      <c r="A3440" s="3">
        <v>45769</v>
      </c>
      <c r="B3440" s="4" t="s">
        <v>8</v>
      </c>
      <c r="C3440" s="3" t="str">
        <f t="shared" si="364"/>
        <v>cogs</v>
      </c>
      <c r="D3440" s="49">
        <v>19.989999999999998</v>
      </c>
      <c r="E3440">
        <f t="shared" si="365"/>
        <v>2025</v>
      </c>
      <c r="F3440">
        <f t="shared" si="366"/>
        <v>22</v>
      </c>
      <c r="G3440">
        <f t="shared" si="367"/>
        <v>4</v>
      </c>
      <c r="H3440" s="4" t="str">
        <f t="shared" si="368"/>
        <v>product 2</v>
      </c>
      <c r="I3440" s="5">
        <v>7</v>
      </c>
      <c r="J3440" s="5">
        <v>139.92999999999998</v>
      </c>
    </row>
    <row r="3441" spans="1:10" ht="13.2" x14ac:dyDescent="0.25">
      <c r="A3441" s="3">
        <v>45769</v>
      </c>
      <c r="B3441" s="4" t="s">
        <v>9</v>
      </c>
      <c r="C3441" s="3" t="str">
        <f t="shared" si="364"/>
        <v>cogs</v>
      </c>
      <c r="D3441" s="49">
        <v>8.99</v>
      </c>
      <c r="E3441">
        <f t="shared" si="365"/>
        <v>2025</v>
      </c>
      <c r="F3441">
        <f t="shared" si="366"/>
        <v>22</v>
      </c>
      <c r="G3441">
        <f t="shared" si="367"/>
        <v>4</v>
      </c>
      <c r="H3441" s="4" t="str">
        <f t="shared" si="368"/>
        <v>product 3</v>
      </c>
      <c r="I3441" s="5">
        <v>34</v>
      </c>
      <c r="J3441" s="5">
        <v>305.66000000000003</v>
      </c>
    </row>
    <row r="3442" spans="1:10" ht="13.2" x14ac:dyDescent="0.25">
      <c r="A3442" s="3">
        <v>45769</v>
      </c>
      <c r="B3442" s="4" t="s">
        <v>10</v>
      </c>
      <c r="C3442" s="3" t="str">
        <f t="shared" si="364"/>
        <v>marketing</v>
      </c>
      <c r="D3442" s="50" t="s">
        <v>6</v>
      </c>
      <c r="E3442">
        <f t="shared" si="365"/>
        <v>2025</v>
      </c>
      <c r="F3442">
        <f t="shared" si="366"/>
        <v>22</v>
      </c>
      <c r="G3442">
        <f t="shared" si="367"/>
        <v>4</v>
      </c>
      <c r="H3442" s="4" t="str">
        <f t="shared" si="368"/>
        <v>N/A</v>
      </c>
      <c r="I3442" s="4" t="s">
        <v>6</v>
      </c>
      <c r="J3442" s="5">
        <v>118.04</v>
      </c>
    </row>
    <row r="3443" spans="1:10" ht="13.2" x14ac:dyDescent="0.25">
      <c r="A3443" s="3">
        <v>45769</v>
      </c>
      <c r="B3443" s="4" t="s">
        <v>11</v>
      </c>
      <c r="C3443" s="3" t="str">
        <f t="shared" si="364"/>
        <v>net sales</v>
      </c>
      <c r="D3443" s="49">
        <v>9.99</v>
      </c>
      <c r="E3443">
        <f t="shared" si="365"/>
        <v>2025</v>
      </c>
      <c r="F3443">
        <f t="shared" si="366"/>
        <v>22</v>
      </c>
      <c r="G3443">
        <f t="shared" si="367"/>
        <v>4</v>
      </c>
      <c r="H3443" s="4" t="str">
        <f t="shared" si="368"/>
        <v>product 1</v>
      </c>
      <c r="I3443" s="5">
        <v>96</v>
      </c>
      <c r="J3443" s="5">
        <v>959.04</v>
      </c>
    </row>
    <row r="3444" spans="1:10" ht="13.2" x14ac:dyDescent="0.25">
      <c r="A3444" s="3">
        <v>45769</v>
      </c>
      <c r="B3444" s="4" t="s">
        <v>12</v>
      </c>
      <c r="C3444" s="3" t="str">
        <f t="shared" si="364"/>
        <v>net sales</v>
      </c>
      <c r="D3444" s="49">
        <v>24.99</v>
      </c>
      <c r="E3444">
        <f t="shared" si="365"/>
        <v>2025</v>
      </c>
      <c r="F3444">
        <f t="shared" si="366"/>
        <v>22</v>
      </c>
      <c r="G3444">
        <f t="shared" si="367"/>
        <v>4</v>
      </c>
      <c r="H3444" s="4" t="str">
        <f t="shared" si="368"/>
        <v>product 2</v>
      </c>
      <c r="I3444" s="5">
        <v>7</v>
      </c>
      <c r="J3444" s="5">
        <v>174.92999999999998</v>
      </c>
    </row>
    <row r="3445" spans="1:10" ht="13.2" x14ac:dyDescent="0.25">
      <c r="A3445" s="3">
        <v>45769</v>
      </c>
      <c r="B3445" s="4" t="s">
        <v>13</v>
      </c>
      <c r="C3445" s="3" t="str">
        <f t="shared" si="364"/>
        <v>net sales</v>
      </c>
      <c r="D3445" s="49">
        <v>12.49</v>
      </c>
      <c r="E3445">
        <f t="shared" si="365"/>
        <v>2025</v>
      </c>
      <c r="F3445">
        <f t="shared" si="366"/>
        <v>22</v>
      </c>
      <c r="G3445">
        <f t="shared" si="367"/>
        <v>4</v>
      </c>
      <c r="H3445" s="4" t="str">
        <f t="shared" si="368"/>
        <v>product 3</v>
      </c>
      <c r="I3445" s="5">
        <v>34</v>
      </c>
      <c r="J3445" s="5">
        <v>424.66</v>
      </c>
    </row>
    <row r="3446" spans="1:10" ht="13.2" x14ac:dyDescent="0.25">
      <c r="A3446" s="3">
        <v>45770</v>
      </c>
      <c r="B3446" s="4" t="s">
        <v>7</v>
      </c>
      <c r="C3446" s="3" t="str">
        <f t="shared" si="364"/>
        <v>cogs</v>
      </c>
      <c r="D3446" s="49">
        <v>5.49</v>
      </c>
      <c r="E3446">
        <f t="shared" si="365"/>
        <v>2025</v>
      </c>
      <c r="F3446">
        <f t="shared" si="366"/>
        <v>23</v>
      </c>
      <c r="G3446">
        <f t="shared" si="367"/>
        <v>4</v>
      </c>
      <c r="H3446" s="4" t="str">
        <f t="shared" si="368"/>
        <v>product 1</v>
      </c>
      <c r="I3446" s="5">
        <v>94</v>
      </c>
      <c r="J3446" s="5">
        <v>516.06000000000006</v>
      </c>
    </row>
    <row r="3447" spans="1:10" ht="13.2" x14ac:dyDescent="0.25">
      <c r="A3447" s="3">
        <v>45770</v>
      </c>
      <c r="B3447" s="4" t="s">
        <v>8</v>
      </c>
      <c r="C3447" s="3" t="str">
        <f t="shared" si="364"/>
        <v>cogs</v>
      </c>
      <c r="D3447" s="49">
        <v>19.989999999999998</v>
      </c>
      <c r="E3447">
        <f t="shared" si="365"/>
        <v>2025</v>
      </c>
      <c r="F3447">
        <f t="shared" si="366"/>
        <v>23</v>
      </c>
      <c r="G3447">
        <f t="shared" si="367"/>
        <v>4</v>
      </c>
      <c r="H3447" s="4" t="str">
        <f t="shared" si="368"/>
        <v>product 2</v>
      </c>
      <c r="I3447" s="5">
        <v>7</v>
      </c>
      <c r="J3447" s="5">
        <v>139.92999999999998</v>
      </c>
    </row>
    <row r="3448" spans="1:10" ht="13.2" x14ac:dyDescent="0.25">
      <c r="A3448" s="3">
        <v>45770</v>
      </c>
      <c r="B3448" s="4" t="s">
        <v>9</v>
      </c>
      <c r="C3448" s="3" t="str">
        <f t="shared" si="364"/>
        <v>cogs</v>
      </c>
      <c r="D3448" s="49">
        <v>8.99</v>
      </c>
      <c r="E3448">
        <f t="shared" si="365"/>
        <v>2025</v>
      </c>
      <c r="F3448">
        <f t="shared" si="366"/>
        <v>23</v>
      </c>
      <c r="G3448">
        <f t="shared" si="367"/>
        <v>4</v>
      </c>
      <c r="H3448" s="4" t="str">
        <f t="shared" si="368"/>
        <v>product 3</v>
      </c>
      <c r="I3448" s="5">
        <v>36</v>
      </c>
      <c r="J3448" s="5">
        <v>323.64</v>
      </c>
    </row>
    <row r="3449" spans="1:10" ht="13.2" x14ac:dyDescent="0.25">
      <c r="A3449" s="3">
        <v>45770</v>
      </c>
      <c r="B3449" s="4" t="s">
        <v>10</v>
      </c>
      <c r="C3449" s="3" t="str">
        <f t="shared" si="364"/>
        <v>marketing</v>
      </c>
      <c r="D3449" s="50" t="s">
        <v>6</v>
      </c>
      <c r="E3449">
        <f t="shared" si="365"/>
        <v>2025</v>
      </c>
      <c r="F3449">
        <f t="shared" si="366"/>
        <v>23</v>
      </c>
      <c r="G3449">
        <f t="shared" si="367"/>
        <v>4</v>
      </c>
      <c r="H3449" s="4" t="str">
        <f t="shared" si="368"/>
        <v>N/A</v>
      </c>
      <c r="I3449" s="4" t="s">
        <v>6</v>
      </c>
      <c r="J3449" s="5">
        <v>110.02</v>
      </c>
    </row>
    <row r="3450" spans="1:10" ht="13.2" x14ac:dyDescent="0.25">
      <c r="A3450" s="3">
        <v>45770</v>
      </c>
      <c r="B3450" s="4" t="s">
        <v>11</v>
      </c>
      <c r="C3450" s="3" t="str">
        <f t="shared" si="364"/>
        <v>net sales</v>
      </c>
      <c r="D3450" s="49">
        <v>9.99</v>
      </c>
      <c r="E3450">
        <f t="shared" si="365"/>
        <v>2025</v>
      </c>
      <c r="F3450">
        <f t="shared" si="366"/>
        <v>23</v>
      </c>
      <c r="G3450">
        <f t="shared" si="367"/>
        <v>4</v>
      </c>
      <c r="H3450" s="4" t="str">
        <f t="shared" si="368"/>
        <v>product 1</v>
      </c>
      <c r="I3450" s="5">
        <v>94</v>
      </c>
      <c r="J3450" s="5">
        <v>939.06000000000006</v>
      </c>
    </row>
    <row r="3451" spans="1:10" ht="13.2" x14ac:dyDescent="0.25">
      <c r="A3451" s="3">
        <v>45770</v>
      </c>
      <c r="B3451" s="4" t="s">
        <v>12</v>
      </c>
      <c r="C3451" s="3" t="str">
        <f t="shared" si="364"/>
        <v>net sales</v>
      </c>
      <c r="D3451" s="49">
        <v>24.99</v>
      </c>
      <c r="E3451">
        <f t="shared" si="365"/>
        <v>2025</v>
      </c>
      <c r="F3451">
        <f t="shared" si="366"/>
        <v>23</v>
      </c>
      <c r="G3451">
        <f t="shared" si="367"/>
        <v>4</v>
      </c>
      <c r="H3451" s="4" t="str">
        <f t="shared" si="368"/>
        <v>product 2</v>
      </c>
      <c r="I3451" s="5">
        <v>7</v>
      </c>
      <c r="J3451" s="5">
        <v>174.92999999999998</v>
      </c>
    </row>
    <row r="3452" spans="1:10" ht="13.2" x14ac:dyDescent="0.25">
      <c r="A3452" s="3">
        <v>45770</v>
      </c>
      <c r="B3452" s="4" t="s">
        <v>13</v>
      </c>
      <c r="C3452" s="3" t="str">
        <f t="shared" si="364"/>
        <v>net sales</v>
      </c>
      <c r="D3452" s="49">
        <v>12.49</v>
      </c>
      <c r="E3452">
        <f t="shared" si="365"/>
        <v>2025</v>
      </c>
      <c r="F3452">
        <f t="shared" si="366"/>
        <v>23</v>
      </c>
      <c r="G3452">
        <f t="shared" si="367"/>
        <v>4</v>
      </c>
      <c r="H3452" s="4" t="str">
        <f t="shared" si="368"/>
        <v>product 3</v>
      </c>
      <c r="I3452" s="5">
        <v>36</v>
      </c>
      <c r="J3452" s="5">
        <v>449.64</v>
      </c>
    </row>
    <row r="3453" spans="1:10" ht="13.2" x14ac:dyDescent="0.25">
      <c r="A3453" s="3">
        <v>45771</v>
      </c>
      <c r="B3453" s="4" t="s">
        <v>7</v>
      </c>
      <c r="C3453" s="3" t="str">
        <f t="shared" si="364"/>
        <v>cogs</v>
      </c>
      <c r="D3453" s="49">
        <v>5.49</v>
      </c>
      <c r="E3453">
        <f t="shared" si="365"/>
        <v>2025</v>
      </c>
      <c r="F3453">
        <f t="shared" si="366"/>
        <v>24</v>
      </c>
      <c r="G3453">
        <f t="shared" si="367"/>
        <v>4</v>
      </c>
      <c r="H3453" s="4" t="str">
        <f t="shared" si="368"/>
        <v>product 1</v>
      </c>
      <c r="I3453" s="5">
        <v>95</v>
      </c>
      <c r="J3453" s="5">
        <v>521.55000000000007</v>
      </c>
    </row>
    <row r="3454" spans="1:10" ht="13.2" x14ac:dyDescent="0.25">
      <c r="A3454" s="3">
        <v>45771</v>
      </c>
      <c r="B3454" s="4" t="s">
        <v>8</v>
      </c>
      <c r="C3454" s="3" t="str">
        <f t="shared" si="364"/>
        <v>cogs</v>
      </c>
      <c r="D3454" s="49">
        <v>19.989999999999998</v>
      </c>
      <c r="E3454">
        <f t="shared" si="365"/>
        <v>2025</v>
      </c>
      <c r="F3454">
        <f t="shared" si="366"/>
        <v>24</v>
      </c>
      <c r="G3454">
        <f t="shared" si="367"/>
        <v>4</v>
      </c>
      <c r="H3454" s="4" t="str">
        <f t="shared" si="368"/>
        <v>product 2</v>
      </c>
      <c r="I3454" s="5">
        <v>4</v>
      </c>
      <c r="J3454" s="5">
        <v>79.959999999999994</v>
      </c>
    </row>
    <row r="3455" spans="1:10" ht="13.2" x14ac:dyDescent="0.25">
      <c r="A3455" s="3">
        <v>45771</v>
      </c>
      <c r="B3455" s="4" t="s">
        <v>9</v>
      </c>
      <c r="C3455" s="3" t="str">
        <f t="shared" si="364"/>
        <v>cogs</v>
      </c>
      <c r="D3455" s="49">
        <v>8.99</v>
      </c>
      <c r="E3455">
        <f t="shared" si="365"/>
        <v>2025</v>
      </c>
      <c r="F3455">
        <f t="shared" si="366"/>
        <v>24</v>
      </c>
      <c r="G3455">
        <f t="shared" si="367"/>
        <v>4</v>
      </c>
      <c r="H3455" s="4" t="str">
        <f t="shared" si="368"/>
        <v>product 3</v>
      </c>
      <c r="I3455" s="5">
        <v>246</v>
      </c>
      <c r="J3455" s="5">
        <v>2211.54</v>
      </c>
    </row>
    <row r="3456" spans="1:10" ht="13.2" x14ac:dyDescent="0.25">
      <c r="A3456" s="3">
        <v>45771</v>
      </c>
      <c r="B3456" s="4" t="s">
        <v>10</v>
      </c>
      <c r="C3456" s="3" t="str">
        <f t="shared" si="364"/>
        <v>marketing</v>
      </c>
      <c r="D3456" s="50" t="s">
        <v>6</v>
      </c>
      <c r="E3456">
        <f t="shared" si="365"/>
        <v>2025</v>
      </c>
      <c r="F3456">
        <f t="shared" si="366"/>
        <v>24</v>
      </c>
      <c r="G3456">
        <f t="shared" si="367"/>
        <v>4</v>
      </c>
      <c r="H3456" s="4" t="str">
        <f t="shared" si="368"/>
        <v>N/A</v>
      </c>
      <c r="I3456" s="4" t="s">
        <v>6</v>
      </c>
      <c r="J3456" s="5">
        <v>106.02</v>
      </c>
    </row>
    <row r="3457" spans="1:10" ht="13.2" x14ac:dyDescent="0.25">
      <c r="A3457" s="3">
        <v>45771</v>
      </c>
      <c r="B3457" s="4" t="s">
        <v>11</v>
      </c>
      <c r="C3457" s="3" t="str">
        <f t="shared" si="364"/>
        <v>net sales</v>
      </c>
      <c r="D3457" s="49">
        <v>9.99</v>
      </c>
      <c r="E3457">
        <f t="shared" si="365"/>
        <v>2025</v>
      </c>
      <c r="F3457">
        <f t="shared" si="366"/>
        <v>24</v>
      </c>
      <c r="G3457">
        <f t="shared" si="367"/>
        <v>4</v>
      </c>
      <c r="H3457" s="4" t="str">
        <f t="shared" si="368"/>
        <v>product 1</v>
      </c>
      <c r="I3457" s="5">
        <v>95</v>
      </c>
      <c r="J3457" s="5">
        <v>949.05000000000007</v>
      </c>
    </row>
    <row r="3458" spans="1:10" ht="13.2" x14ac:dyDescent="0.25">
      <c r="A3458" s="3">
        <v>45771</v>
      </c>
      <c r="B3458" s="4" t="s">
        <v>12</v>
      </c>
      <c r="C3458" s="3" t="str">
        <f t="shared" ref="C3458:C3521" si="369">IFERROR(LEFT(B3458, FIND(":", B3458) -1),B3458)</f>
        <v>net sales</v>
      </c>
      <c r="D3458" s="49">
        <v>24.99</v>
      </c>
      <c r="E3458">
        <f t="shared" ref="E3458:E3521" si="370">YEAR(A3458)</f>
        <v>2025</v>
      </c>
      <c r="F3458">
        <f t="shared" ref="F3458:F3521" si="371">DAY(A3458)</f>
        <v>24</v>
      </c>
      <c r="G3458">
        <f t="shared" ref="G3458:G3521" si="372">MONTH(A3458)</f>
        <v>4</v>
      </c>
      <c r="H3458" s="4" t="str">
        <f t="shared" si="368"/>
        <v>product 2</v>
      </c>
      <c r="I3458" s="5">
        <v>4</v>
      </c>
      <c r="J3458" s="5">
        <v>99.96</v>
      </c>
    </row>
    <row r="3459" spans="1:10" ht="13.2" x14ac:dyDescent="0.25">
      <c r="A3459" s="3">
        <v>45771</v>
      </c>
      <c r="B3459" s="4" t="s">
        <v>13</v>
      </c>
      <c r="C3459" s="3" t="str">
        <f t="shared" si="369"/>
        <v>net sales</v>
      </c>
      <c r="D3459" s="49">
        <v>12.49</v>
      </c>
      <c r="E3459">
        <f t="shared" si="370"/>
        <v>2025</v>
      </c>
      <c r="F3459">
        <f t="shared" si="371"/>
        <v>24</v>
      </c>
      <c r="G3459">
        <f t="shared" si="372"/>
        <v>4</v>
      </c>
      <c r="H3459" s="4" t="str">
        <f t="shared" ref="H3459:H3522" si="373">IFERROR(RIGHT(B3459, LEN(B3459) - FIND(":", B3459)),"N/A")</f>
        <v>product 3</v>
      </c>
      <c r="I3459" s="5">
        <v>246</v>
      </c>
      <c r="J3459" s="5">
        <v>3072.54</v>
      </c>
    </row>
    <row r="3460" spans="1:10" ht="13.2" x14ac:dyDescent="0.25">
      <c r="A3460" s="3">
        <v>45772</v>
      </c>
      <c r="B3460" s="4" t="s">
        <v>7</v>
      </c>
      <c r="C3460" s="3" t="str">
        <f t="shared" si="369"/>
        <v>cogs</v>
      </c>
      <c r="D3460" s="49">
        <v>5.49</v>
      </c>
      <c r="E3460">
        <f t="shared" si="370"/>
        <v>2025</v>
      </c>
      <c r="F3460">
        <f t="shared" si="371"/>
        <v>25</v>
      </c>
      <c r="G3460">
        <f t="shared" si="372"/>
        <v>4</v>
      </c>
      <c r="H3460" s="4" t="str">
        <f t="shared" si="373"/>
        <v>product 1</v>
      </c>
      <c r="I3460" s="5">
        <v>5</v>
      </c>
      <c r="J3460" s="5">
        <v>27.450000000000003</v>
      </c>
    </row>
    <row r="3461" spans="1:10" ht="13.2" x14ac:dyDescent="0.25">
      <c r="A3461" s="3">
        <v>45772</v>
      </c>
      <c r="B3461" s="4" t="s">
        <v>8</v>
      </c>
      <c r="C3461" s="3" t="str">
        <f t="shared" si="369"/>
        <v>cogs</v>
      </c>
      <c r="D3461" s="49">
        <v>19.989999999999998</v>
      </c>
      <c r="E3461">
        <f t="shared" si="370"/>
        <v>2025</v>
      </c>
      <c r="F3461">
        <f t="shared" si="371"/>
        <v>25</v>
      </c>
      <c r="G3461">
        <f t="shared" si="372"/>
        <v>4</v>
      </c>
      <c r="H3461" s="4" t="str">
        <f t="shared" si="373"/>
        <v>product 2</v>
      </c>
      <c r="I3461" s="5">
        <v>6</v>
      </c>
      <c r="J3461" s="5">
        <v>119.94</v>
      </c>
    </row>
    <row r="3462" spans="1:10" ht="13.2" x14ac:dyDescent="0.25">
      <c r="A3462" s="3">
        <v>45772</v>
      </c>
      <c r="B3462" s="4" t="s">
        <v>9</v>
      </c>
      <c r="C3462" s="3" t="str">
        <f t="shared" si="369"/>
        <v>cogs</v>
      </c>
      <c r="D3462" s="49">
        <v>8.99</v>
      </c>
      <c r="E3462">
        <f t="shared" si="370"/>
        <v>2025</v>
      </c>
      <c r="F3462">
        <f t="shared" si="371"/>
        <v>25</v>
      </c>
      <c r="G3462">
        <f t="shared" si="372"/>
        <v>4</v>
      </c>
      <c r="H3462" s="4" t="str">
        <f t="shared" si="373"/>
        <v>product 3</v>
      </c>
      <c r="I3462" s="5">
        <v>138</v>
      </c>
      <c r="J3462" s="5">
        <v>1240.6200000000001</v>
      </c>
    </row>
    <row r="3463" spans="1:10" ht="13.2" x14ac:dyDescent="0.25">
      <c r="A3463" s="3">
        <v>45772</v>
      </c>
      <c r="B3463" s="4" t="s">
        <v>10</v>
      </c>
      <c r="C3463" s="3" t="str">
        <f t="shared" si="369"/>
        <v>marketing</v>
      </c>
      <c r="D3463" s="50" t="s">
        <v>6</v>
      </c>
      <c r="E3463">
        <f t="shared" si="370"/>
        <v>2025</v>
      </c>
      <c r="F3463">
        <f t="shared" si="371"/>
        <v>25</v>
      </c>
      <c r="G3463">
        <f t="shared" si="372"/>
        <v>4</v>
      </c>
      <c r="H3463" s="4" t="str">
        <f t="shared" si="373"/>
        <v>N/A</v>
      </c>
      <c r="I3463" s="4" t="s">
        <v>6</v>
      </c>
      <c r="J3463" s="5">
        <v>118</v>
      </c>
    </row>
    <row r="3464" spans="1:10" ht="13.2" x14ac:dyDescent="0.25">
      <c r="A3464" s="3">
        <v>45772</v>
      </c>
      <c r="B3464" s="4" t="s">
        <v>11</v>
      </c>
      <c r="C3464" s="3" t="str">
        <f t="shared" si="369"/>
        <v>net sales</v>
      </c>
      <c r="D3464" s="49">
        <v>9.99</v>
      </c>
      <c r="E3464">
        <f t="shared" si="370"/>
        <v>2025</v>
      </c>
      <c r="F3464">
        <f t="shared" si="371"/>
        <v>25</v>
      </c>
      <c r="G3464">
        <f t="shared" si="372"/>
        <v>4</v>
      </c>
      <c r="H3464" s="4" t="str">
        <f t="shared" si="373"/>
        <v>product 1</v>
      </c>
      <c r="I3464" s="5">
        <v>5</v>
      </c>
      <c r="J3464" s="5">
        <v>49.95</v>
      </c>
    </row>
    <row r="3465" spans="1:10" ht="13.2" x14ac:dyDescent="0.25">
      <c r="A3465" s="3">
        <v>45772</v>
      </c>
      <c r="B3465" s="4" t="s">
        <v>12</v>
      </c>
      <c r="C3465" s="3" t="str">
        <f t="shared" si="369"/>
        <v>net sales</v>
      </c>
      <c r="D3465" s="49">
        <v>24.99</v>
      </c>
      <c r="E3465">
        <f t="shared" si="370"/>
        <v>2025</v>
      </c>
      <c r="F3465">
        <f t="shared" si="371"/>
        <v>25</v>
      </c>
      <c r="G3465">
        <f t="shared" si="372"/>
        <v>4</v>
      </c>
      <c r="H3465" s="4" t="str">
        <f t="shared" si="373"/>
        <v>product 2</v>
      </c>
      <c r="I3465" s="5">
        <v>6</v>
      </c>
      <c r="J3465" s="5">
        <v>149.94</v>
      </c>
    </row>
    <row r="3466" spans="1:10" ht="13.2" x14ac:dyDescent="0.25">
      <c r="A3466" s="3">
        <v>45772</v>
      </c>
      <c r="B3466" s="4" t="s">
        <v>13</v>
      </c>
      <c r="C3466" s="3" t="str">
        <f t="shared" si="369"/>
        <v>net sales</v>
      </c>
      <c r="D3466" s="49">
        <v>12.49</v>
      </c>
      <c r="E3466">
        <f t="shared" si="370"/>
        <v>2025</v>
      </c>
      <c r="F3466">
        <f t="shared" si="371"/>
        <v>25</v>
      </c>
      <c r="G3466">
        <f t="shared" si="372"/>
        <v>4</v>
      </c>
      <c r="H3466" s="4" t="str">
        <f t="shared" si="373"/>
        <v>product 3</v>
      </c>
      <c r="I3466" s="5">
        <v>138</v>
      </c>
      <c r="J3466" s="5">
        <v>1723.6200000000001</v>
      </c>
    </row>
    <row r="3467" spans="1:10" ht="13.2" x14ac:dyDescent="0.25">
      <c r="A3467" s="3">
        <v>45772</v>
      </c>
      <c r="B3467" s="4" t="s">
        <v>15</v>
      </c>
      <c r="C3467" s="3" t="str">
        <f t="shared" si="369"/>
        <v>payroll</v>
      </c>
      <c r="D3467" s="50" t="s">
        <v>6</v>
      </c>
      <c r="E3467">
        <f t="shared" si="370"/>
        <v>2025</v>
      </c>
      <c r="F3467">
        <f t="shared" si="371"/>
        <v>25</v>
      </c>
      <c r="G3467">
        <f t="shared" si="372"/>
        <v>4</v>
      </c>
      <c r="H3467" s="4" t="str">
        <f t="shared" si="373"/>
        <v>N/A</v>
      </c>
      <c r="I3467" s="4" t="s">
        <v>6</v>
      </c>
      <c r="J3467" s="5">
        <v>1200</v>
      </c>
    </row>
    <row r="3468" spans="1:10" ht="13.2" x14ac:dyDescent="0.25">
      <c r="A3468" s="3">
        <v>45773</v>
      </c>
      <c r="B3468" s="4" t="s">
        <v>7</v>
      </c>
      <c r="C3468" s="3" t="str">
        <f t="shared" si="369"/>
        <v>cogs</v>
      </c>
      <c r="D3468" s="49">
        <v>5.49</v>
      </c>
      <c r="E3468">
        <f t="shared" si="370"/>
        <v>2025</v>
      </c>
      <c r="F3468">
        <f t="shared" si="371"/>
        <v>26</v>
      </c>
      <c r="G3468">
        <f t="shared" si="372"/>
        <v>4</v>
      </c>
      <c r="H3468" s="4" t="str">
        <f t="shared" si="373"/>
        <v>product 1</v>
      </c>
      <c r="I3468" s="5">
        <v>61</v>
      </c>
      <c r="J3468" s="5">
        <v>334.89</v>
      </c>
    </row>
    <row r="3469" spans="1:10" ht="13.2" x14ac:dyDescent="0.25">
      <c r="A3469" s="3">
        <v>45773</v>
      </c>
      <c r="B3469" s="4" t="s">
        <v>8</v>
      </c>
      <c r="C3469" s="3" t="str">
        <f t="shared" si="369"/>
        <v>cogs</v>
      </c>
      <c r="D3469" s="49">
        <v>19.989999999999998</v>
      </c>
      <c r="E3469">
        <f t="shared" si="370"/>
        <v>2025</v>
      </c>
      <c r="F3469">
        <f t="shared" si="371"/>
        <v>26</v>
      </c>
      <c r="G3469">
        <f t="shared" si="372"/>
        <v>4</v>
      </c>
      <c r="H3469" s="4" t="str">
        <f t="shared" si="373"/>
        <v>product 2</v>
      </c>
      <c r="I3469" s="5">
        <v>2</v>
      </c>
      <c r="J3469" s="5">
        <v>39.979999999999997</v>
      </c>
    </row>
    <row r="3470" spans="1:10" ht="13.2" x14ac:dyDescent="0.25">
      <c r="A3470" s="3">
        <v>45773</v>
      </c>
      <c r="B3470" s="4" t="s">
        <v>9</v>
      </c>
      <c r="C3470" s="3" t="str">
        <f t="shared" si="369"/>
        <v>cogs</v>
      </c>
      <c r="D3470" s="49">
        <v>8.99</v>
      </c>
      <c r="E3470">
        <f t="shared" si="370"/>
        <v>2025</v>
      </c>
      <c r="F3470">
        <f t="shared" si="371"/>
        <v>26</v>
      </c>
      <c r="G3470">
        <f t="shared" si="372"/>
        <v>4</v>
      </c>
      <c r="H3470" s="4" t="str">
        <f t="shared" si="373"/>
        <v>product 3</v>
      </c>
      <c r="I3470" s="5">
        <v>240</v>
      </c>
      <c r="J3470" s="5">
        <v>2157.6</v>
      </c>
    </row>
    <row r="3471" spans="1:10" ht="13.2" x14ac:dyDescent="0.25">
      <c r="A3471" s="3">
        <v>45773</v>
      </c>
      <c r="B3471" s="4" t="s">
        <v>10</v>
      </c>
      <c r="C3471" s="3" t="str">
        <f t="shared" si="369"/>
        <v>marketing</v>
      </c>
      <c r="D3471" s="50" t="s">
        <v>6</v>
      </c>
      <c r="E3471">
        <f t="shared" si="370"/>
        <v>2025</v>
      </c>
      <c r="F3471">
        <f t="shared" si="371"/>
        <v>26</v>
      </c>
      <c r="G3471">
        <f t="shared" si="372"/>
        <v>4</v>
      </c>
      <c r="H3471" s="4" t="str">
        <f t="shared" si="373"/>
        <v>N/A</v>
      </c>
      <c r="I3471" s="4" t="s">
        <v>6</v>
      </c>
      <c r="J3471" s="5">
        <v>100.01</v>
      </c>
    </row>
    <row r="3472" spans="1:10" ht="13.2" x14ac:dyDescent="0.25">
      <c r="A3472" s="3">
        <v>45773</v>
      </c>
      <c r="B3472" s="4" t="s">
        <v>11</v>
      </c>
      <c r="C3472" s="3" t="str">
        <f t="shared" si="369"/>
        <v>net sales</v>
      </c>
      <c r="D3472" s="49">
        <v>9.99</v>
      </c>
      <c r="E3472">
        <f t="shared" si="370"/>
        <v>2025</v>
      </c>
      <c r="F3472">
        <f t="shared" si="371"/>
        <v>26</v>
      </c>
      <c r="G3472">
        <f t="shared" si="372"/>
        <v>4</v>
      </c>
      <c r="H3472" s="4" t="str">
        <f t="shared" si="373"/>
        <v>product 1</v>
      </c>
      <c r="I3472" s="5">
        <v>61</v>
      </c>
      <c r="J3472" s="5">
        <v>609.39</v>
      </c>
    </row>
    <row r="3473" spans="1:10" ht="13.2" x14ac:dyDescent="0.25">
      <c r="A3473" s="3">
        <v>45773</v>
      </c>
      <c r="B3473" s="4" t="s">
        <v>12</v>
      </c>
      <c r="C3473" s="3" t="str">
        <f t="shared" si="369"/>
        <v>net sales</v>
      </c>
      <c r="D3473" s="49">
        <v>24.99</v>
      </c>
      <c r="E3473">
        <f t="shared" si="370"/>
        <v>2025</v>
      </c>
      <c r="F3473">
        <f t="shared" si="371"/>
        <v>26</v>
      </c>
      <c r="G3473">
        <f t="shared" si="372"/>
        <v>4</v>
      </c>
      <c r="H3473" s="4" t="str">
        <f t="shared" si="373"/>
        <v>product 2</v>
      </c>
      <c r="I3473" s="5">
        <v>2</v>
      </c>
      <c r="J3473" s="5">
        <v>49.98</v>
      </c>
    </row>
    <row r="3474" spans="1:10" ht="13.2" x14ac:dyDescent="0.25">
      <c r="A3474" s="3">
        <v>45773</v>
      </c>
      <c r="B3474" s="4" t="s">
        <v>13</v>
      </c>
      <c r="C3474" s="3" t="str">
        <f t="shared" si="369"/>
        <v>net sales</v>
      </c>
      <c r="D3474" s="49">
        <v>12.49</v>
      </c>
      <c r="E3474">
        <f t="shared" si="370"/>
        <v>2025</v>
      </c>
      <c r="F3474">
        <f t="shared" si="371"/>
        <v>26</v>
      </c>
      <c r="G3474">
        <f t="shared" si="372"/>
        <v>4</v>
      </c>
      <c r="H3474" s="4" t="str">
        <f t="shared" si="373"/>
        <v>product 3</v>
      </c>
      <c r="I3474" s="5">
        <v>240</v>
      </c>
      <c r="J3474" s="5">
        <v>2997.6</v>
      </c>
    </row>
    <row r="3475" spans="1:10" ht="13.2" x14ac:dyDescent="0.25">
      <c r="A3475" s="3">
        <v>45774</v>
      </c>
      <c r="B3475" s="4" t="s">
        <v>7</v>
      </c>
      <c r="C3475" s="3" t="str">
        <f t="shared" si="369"/>
        <v>cogs</v>
      </c>
      <c r="D3475" s="49">
        <v>5.49</v>
      </c>
      <c r="E3475">
        <f t="shared" si="370"/>
        <v>2025</v>
      </c>
      <c r="F3475">
        <f t="shared" si="371"/>
        <v>27</v>
      </c>
      <c r="G3475">
        <f t="shared" si="372"/>
        <v>4</v>
      </c>
      <c r="H3475" s="4" t="str">
        <f t="shared" si="373"/>
        <v>product 1</v>
      </c>
      <c r="I3475" s="5">
        <v>53</v>
      </c>
      <c r="J3475" s="5">
        <v>290.97000000000003</v>
      </c>
    </row>
    <row r="3476" spans="1:10" ht="13.2" x14ac:dyDescent="0.25">
      <c r="A3476" s="3">
        <v>45774</v>
      </c>
      <c r="B3476" s="4" t="s">
        <v>8</v>
      </c>
      <c r="C3476" s="3" t="str">
        <f t="shared" si="369"/>
        <v>cogs</v>
      </c>
      <c r="D3476" s="49">
        <v>19.989999999999998</v>
      </c>
      <c r="E3476">
        <f t="shared" si="370"/>
        <v>2025</v>
      </c>
      <c r="F3476">
        <f t="shared" si="371"/>
        <v>27</v>
      </c>
      <c r="G3476">
        <f t="shared" si="372"/>
        <v>4</v>
      </c>
      <c r="H3476" s="4" t="str">
        <f t="shared" si="373"/>
        <v>product 2</v>
      </c>
      <c r="I3476" s="5">
        <v>4</v>
      </c>
      <c r="J3476" s="5">
        <v>79.959999999999994</v>
      </c>
    </row>
    <row r="3477" spans="1:10" ht="13.2" x14ac:dyDescent="0.25">
      <c r="A3477" s="3">
        <v>45774</v>
      </c>
      <c r="B3477" s="4" t="s">
        <v>9</v>
      </c>
      <c r="C3477" s="3" t="str">
        <f t="shared" si="369"/>
        <v>cogs</v>
      </c>
      <c r="D3477" s="49">
        <v>8.99</v>
      </c>
      <c r="E3477">
        <f t="shared" si="370"/>
        <v>2025</v>
      </c>
      <c r="F3477">
        <f t="shared" si="371"/>
        <v>27</v>
      </c>
      <c r="G3477">
        <f t="shared" si="372"/>
        <v>4</v>
      </c>
      <c r="H3477" s="4" t="str">
        <f t="shared" si="373"/>
        <v>product 3</v>
      </c>
      <c r="I3477" s="5">
        <v>15</v>
      </c>
      <c r="J3477" s="5">
        <v>134.85</v>
      </c>
    </row>
    <row r="3478" spans="1:10" ht="13.2" x14ac:dyDescent="0.25">
      <c r="A3478" s="3">
        <v>45774</v>
      </c>
      <c r="B3478" s="4" t="s">
        <v>10</v>
      </c>
      <c r="C3478" s="3" t="str">
        <f t="shared" si="369"/>
        <v>marketing</v>
      </c>
      <c r="D3478" s="50" t="s">
        <v>6</v>
      </c>
      <c r="E3478">
        <f t="shared" si="370"/>
        <v>2025</v>
      </c>
      <c r="F3478">
        <f t="shared" si="371"/>
        <v>27</v>
      </c>
      <c r="G3478">
        <f t="shared" si="372"/>
        <v>4</v>
      </c>
      <c r="H3478" s="4" t="str">
        <f t="shared" si="373"/>
        <v>N/A</v>
      </c>
      <c r="I3478" s="4" t="s">
        <v>6</v>
      </c>
      <c r="J3478" s="5">
        <v>115.08</v>
      </c>
    </row>
    <row r="3479" spans="1:10" ht="13.2" x14ac:dyDescent="0.25">
      <c r="A3479" s="3">
        <v>45774</v>
      </c>
      <c r="B3479" s="4" t="s">
        <v>11</v>
      </c>
      <c r="C3479" s="3" t="str">
        <f t="shared" si="369"/>
        <v>net sales</v>
      </c>
      <c r="D3479" s="49">
        <v>9.99</v>
      </c>
      <c r="E3479">
        <f t="shared" si="370"/>
        <v>2025</v>
      </c>
      <c r="F3479">
        <f t="shared" si="371"/>
        <v>27</v>
      </c>
      <c r="G3479">
        <f t="shared" si="372"/>
        <v>4</v>
      </c>
      <c r="H3479" s="4" t="str">
        <f t="shared" si="373"/>
        <v>product 1</v>
      </c>
      <c r="I3479" s="5">
        <v>53</v>
      </c>
      <c r="J3479" s="5">
        <v>529.47</v>
      </c>
    </row>
    <row r="3480" spans="1:10" ht="13.2" x14ac:dyDescent="0.25">
      <c r="A3480" s="3">
        <v>45774</v>
      </c>
      <c r="B3480" s="4" t="s">
        <v>12</v>
      </c>
      <c r="C3480" s="3" t="str">
        <f t="shared" si="369"/>
        <v>net sales</v>
      </c>
      <c r="D3480" s="49">
        <v>24.99</v>
      </c>
      <c r="E3480">
        <f t="shared" si="370"/>
        <v>2025</v>
      </c>
      <c r="F3480">
        <f t="shared" si="371"/>
        <v>27</v>
      </c>
      <c r="G3480">
        <f t="shared" si="372"/>
        <v>4</v>
      </c>
      <c r="H3480" s="4" t="str">
        <f t="shared" si="373"/>
        <v>product 2</v>
      </c>
      <c r="I3480" s="5">
        <v>4</v>
      </c>
      <c r="J3480" s="5">
        <v>99.96</v>
      </c>
    </row>
    <row r="3481" spans="1:10" ht="13.2" x14ac:dyDescent="0.25">
      <c r="A3481" s="3">
        <v>45774</v>
      </c>
      <c r="B3481" s="4" t="s">
        <v>13</v>
      </c>
      <c r="C3481" s="3" t="str">
        <f t="shared" si="369"/>
        <v>net sales</v>
      </c>
      <c r="D3481" s="49">
        <v>12.49</v>
      </c>
      <c r="E3481">
        <f t="shared" si="370"/>
        <v>2025</v>
      </c>
      <c r="F3481">
        <f t="shared" si="371"/>
        <v>27</v>
      </c>
      <c r="G3481">
        <f t="shared" si="372"/>
        <v>4</v>
      </c>
      <c r="H3481" s="4" t="str">
        <f t="shared" si="373"/>
        <v>product 3</v>
      </c>
      <c r="I3481" s="5">
        <v>15</v>
      </c>
      <c r="J3481" s="5">
        <v>187.35</v>
      </c>
    </row>
    <row r="3482" spans="1:10" ht="13.2" x14ac:dyDescent="0.25">
      <c r="A3482" s="3">
        <v>45775</v>
      </c>
      <c r="B3482" s="4" t="s">
        <v>7</v>
      </c>
      <c r="C3482" s="3" t="str">
        <f t="shared" si="369"/>
        <v>cogs</v>
      </c>
      <c r="D3482" s="49">
        <v>5.49</v>
      </c>
      <c r="E3482">
        <f t="shared" si="370"/>
        <v>2025</v>
      </c>
      <c r="F3482">
        <f t="shared" si="371"/>
        <v>28</v>
      </c>
      <c r="G3482">
        <f t="shared" si="372"/>
        <v>4</v>
      </c>
      <c r="H3482" s="4" t="str">
        <f t="shared" si="373"/>
        <v>product 1</v>
      </c>
      <c r="I3482" s="5">
        <v>29</v>
      </c>
      <c r="J3482" s="5">
        <v>159.21</v>
      </c>
    </row>
    <row r="3483" spans="1:10" ht="13.2" x14ac:dyDescent="0.25">
      <c r="A3483" s="3">
        <v>45775</v>
      </c>
      <c r="B3483" s="4" t="s">
        <v>8</v>
      </c>
      <c r="C3483" s="3" t="str">
        <f t="shared" si="369"/>
        <v>cogs</v>
      </c>
      <c r="D3483" s="49">
        <v>19.989999999999998</v>
      </c>
      <c r="E3483">
        <f t="shared" si="370"/>
        <v>2025</v>
      </c>
      <c r="F3483">
        <f t="shared" si="371"/>
        <v>28</v>
      </c>
      <c r="G3483">
        <f t="shared" si="372"/>
        <v>4</v>
      </c>
      <c r="H3483" s="4" t="str">
        <f t="shared" si="373"/>
        <v>product 2</v>
      </c>
      <c r="I3483" s="5">
        <v>8</v>
      </c>
      <c r="J3483" s="5">
        <v>159.91999999999999</v>
      </c>
    </row>
    <row r="3484" spans="1:10" ht="13.2" x14ac:dyDescent="0.25">
      <c r="A3484" s="3">
        <v>45775</v>
      </c>
      <c r="B3484" s="4" t="s">
        <v>9</v>
      </c>
      <c r="C3484" s="3" t="str">
        <f t="shared" si="369"/>
        <v>cogs</v>
      </c>
      <c r="D3484" s="49">
        <v>8.99</v>
      </c>
      <c r="E3484">
        <f t="shared" si="370"/>
        <v>2025</v>
      </c>
      <c r="F3484">
        <f t="shared" si="371"/>
        <v>28</v>
      </c>
      <c r="G3484">
        <f t="shared" si="372"/>
        <v>4</v>
      </c>
      <c r="H3484" s="4" t="str">
        <f t="shared" si="373"/>
        <v>product 3</v>
      </c>
      <c r="I3484" s="5">
        <v>105</v>
      </c>
      <c r="J3484" s="5">
        <v>943.95</v>
      </c>
    </row>
    <row r="3485" spans="1:10" ht="13.2" x14ac:dyDescent="0.25">
      <c r="A3485" s="3">
        <v>45775</v>
      </c>
      <c r="B3485" s="4" t="s">
        <v>10</v>
      </c>
      <c r="C3485" s="3" t="str">
        <f t="shared" si="369"/>
        <v>marketing</v>
      </c>
      <c r="D3485" s="50" t="s">
        <v>6</v>
      </c>
      <c r="E3485">
        <f t="shared" si="370"/>
        <v>2025</v>
      </c>
      <c r="F3485">
        <f t="shared" si="371"/>
        <v>28</v>
      </c>
      <c r="G3485">
        <f t="shared" si="372"/>
        <v>4</v>
      </c>
      <c r="H3485" s="4" t="str">
        <f t="shared" si="373"/>
        <v>N/A</v>
      </c>
      <c r="I3485" s="4" t="s">
        <v>6</v>
      </c>
      <c r="J3485" s="5">
        <v>110.93</v>
      </c>
    </row>
    <row r="3486" spans="1:10" ht="13.2" x14ac:dyDescent="0.25">
      <c r="A3486" s="3">
        <v>45775</v>
      </c>
      <c r="B3486" s="4" t="s">
        <v>11</v>
      </c>
      <c r="C3486" s="3" t="str">
        <f t="shared" si="369"/>
        <v>net sales</v>
      </c>
      <c r="D3486" s="49">
        <v>9.99</v>
      </c>
      <c r="E3486">
        <f t="shared" si="370"/>
        <v>2025</v>
      </c>
      <c r="F3486">
        <f t="shared" si="371"/>
        <v>28</v>
      </c>
      <c r="G3486">
        <f t="shared" si="372"/>
        <v>4</v>
      </c>
      <c r="H3486" s="4" t="str">
        <f t="shared" si="373"/>
        <v>product 1</v>
      </c>
      <c r="I3486" s="5">
        <v>29</v>
      </c>
      <c r="J3486" s="5">
        <v>289.70999999999998</v>
      </c>
    </row>
    <row r="3487" spans="1:10" ht="13.2" x14ac:dyDescent="0.25">
      <c r="A3487" s="3">
        <v>45775</v>
      </c>
      <c r="B3487" s="4" t="s">
        <v>12</v>
      </c>
      <c r="C3487" s="3" t="str">
        <f t="shared" si="369"/>
        <v>net sales</v>
      </c>
      <c r="D3487" s="49">
        <v>24.99</v>
      </c>
      <c r="E3487">
        <f t="shared" si="370"/>
        <v>2025</v>
      </c>
      <c r="F3487">
        <f t="shared" si="371"/>
        <v>28</v>
      </c>
      <c r="G3487">
        <f t="shared" si="372"/>
        <v>4</v>
      </c>
      <c r="H3487" s="4" t="str">
        <f t="shared" si="373"/>
        <v>product 2</v>
      </c>
      <c r="I3487" s="5">
        <v>8</v>
      </c>
      <c r="J3487" s="5">
        <v>199.92</v>
      </c>
    </row>
    <row r="3488" spans="1:10" ht="13.2" x14ac:dyDescent="0.25">
      <c r="A3488" s="3">
        <v>45775</v>
      </c>
      <c r="B3488" s="4" t="s">
        <v>13</v>
      </c>
      <c r="C3488" s="3" t="str">
        <f t="shared" si="369"/>
        <v>net sales</v>
      </c>
      <c r="D3488" s="49">
        <v>12.49</v>
      </c>
      <c r="E3488">
        <f t="shared" si="370"/>
        <v>2025</v>
      </c>
      <c r="F3488">
        <f t="shared" si="371"/>
        <v>28</v>
      </c>
      <c r="G3488">
        <f t="shared" si="372"/>
        <v>4</v>
      </c>
      <c r="H3488" s="4" t="str">
        <f t="shared" si="373"/>
        <v>product 3</v>
      </c>
      <c r="I3488" s="5">
        <v>105</v>
      </c>
      <c r="J3488" s="5">
        <v>1311.45</v>
      </c>
    </row>
    <row r="3489" spans="1:10" ht="13.2" x14ac:dyDescent="0.25">
      <c r="A3489" s="3">
        <v>45776</v>
      </c>
      <c r="B3489" s="4" t="s">
        <v>7</v>
      </c>
      <c r="C3489" s="3" t="str">
        <f t="shared" si="369"/>
        <v>cogs</v>
      </c>
      <c r="D3489" s="49">
        <v>5.49</v>
      </c>
      <c r="E3489">
        <f t="shared" si="370"/>
        <v>2025</v>
      </c>
      <c r="F3489">
        <f t="shared" si="371"/>
        <v>29</v>
      </c>
      <c r="G3489">
        <f t="shared" si="372"/>
        <v>4</v>
      </c>
      <c r="H3489" s="4" t="str">
        <f t="shared" si="373"/>
        <v>product 1</v>
      </c>
      <c r="I3489" s="5">
        <v>77</v>
      </c>
      <c r="J3489" s="5">
        <v>422.73</v>
      </c>
    </row>
    <row r="3490" spans="1:10" ht="13.2" x14ac:dyDescent="0.25">
      <c r="A3490" s="3">
        <v>45776</v>
      </c>
      <c r="B3490" s="4" t="s">
        <v>8</v>
      </c>
      <c r="C3490" s="3" t="str">
        <f t="shared" si="369"/>
        <v>cogs</v>
      </c>
      <c r="D3490" s="49">
        <v>19.989999999999998</v>
      </c>
      <c r="E3490">
        <f t="shared" si="370"/>
        <v>2025</v>
      </c>
      <c r="F3490">
        <f t="shared" si="371"/>
        <v>29</v>
      </c>
      <c r="G3490">
        <f t="shared" si="372"/>
        <v>4</v>
      </c>
      <c r="H3490" s="4" t="str">
        <f t="shared" si="373"/>
        <v>product 2</v>
      </c>
      <c r="I3490" s="5">
        <v>4</v>
      </c>
      <c r="J3490" s="5">
        <v>79.959999999999994</v>
      </c>
    </row>
    <row r="3491" spans="1:10" ht="13.2" x14ac:dyDescent="0.25">
      <c r="A3491" s="3">
        <v>45776</v>
      </c>
      <c r="B3491" s="4" t="s">
        <v>9</v>
      </c>
      <c r="C3491" s="3" t="str">
        <f t="shared" si="369"/>
        <v>cogs</v>
      </c>
      <c r="D3491" s="49">
        <v>8.99</v>
      </c>
      <c r="E3491">
        <f t="shared" si="370"/>
        <v>2025</v>
      </c>
      <c r="F3491">
        <f t="shared" si="371"/>
        <v>29</v>
      </c>
      <c r="G3491">
        <f t="shared" si="372"/>
        <v>4</v>
      </c>
      <c r="H3491" s="4" t="str">
        <f t="shared" si="373"/>
        <v>product 3</v>
      </c>
      <c r="I3491" s="5">
        <v>0</v>
      </c>
      <c r="J3491" s="4">
        <v>0</v>
      </c>
    </row>
    <row r="3492" spans="1:10" ht="13.2" x14ac:dyDescent="0.25">
      <c r="A3492" s="3">
        <v>45776</v>
      </c>
      <c r="B3492" s="4" t="s">
        <v>10</v>
      </c>
      <c r="C3492" s="3" t="str">
        <f t="shared" si="369"/>
        <v>marketing</v>
      </c>
      <c r="D3492" s="50" t="s">
        <v>6</v>
      </c>
      <c r="E3492">
        <f t="shared" si="370"/>
        <v>2025</v>
      </c>
      <c r="F3492">
        <f t="shared" si="371"/>
        <v>29</v>
      </c>
      <c r="G3492">
        <f t="shared" si="372"/>
        <v>4</v>
      </c>
      <c r="H3492" s="4" t="str">
        <f t="shared" si="373"/>
        <v>N/A</v>
      </c>
      <c r="I3492" s="4" t="s">
        <v>6</v>
      </c>
      <c r="J3492" s="5">
        <v>116.08</v>
      </c>
    </row>
    <row r="3493" spans="1:10" ht="13.2" x14ac:dyDescent="0.25">
      <c r="A3493" s="3">
        <v>45776</v>
      </c>
      <c r="B3493" s="4" t="s">
        <v>11</v>
      </c>
      <c r="C3493" s="3" t="str">
        <f t="shared" si="369"/>
        <v>net sales</v>
      </c>
      <c r="D3493" s="49">
        <v>9.99</v>
      </c>
      <c r="E3493">
        <f t="shared" si="370"/>
        <v>2025</v>
      </c>
      <c r="F3493">
        <f t="shared" si="371"/>
        <v>29</v>
      </c>
      <c r="G3493">
        <f t="shared" si="372"/>
        <v>4</v>
      </c>
      <c r="H3493" s="4" t="str">
        <f t="shared" si="373"/>
        <v>product 1</v>
      </c>
      <c r="I3493" s="5">
        <v>77</v>
      </c>
      <c r="J3493" s="5">
        <v>769.23</v>
      </c>
    </row>
    <row r="3494" spans="1:10" ht="13.2" x14ac:dyDescent="0.25">
      <c r="A3494" s="3">
        <v>45776</v>
      </c>
      <c r="B3494" s="4" t="s">
        <v>12</v>
      </c>
      <c r="C3494" s="3" t="str">
        <f t="shared" si="369"/>
        <v>net sales</v>
      </c>
      <c r="D3494" s="49">
        <v>24.99</v>
      </c>
      <c r="E3494">
        <f t="shared" si="370"/>
        <v>2025</v>
      </c>
      <c r="F3494">
        <f t="shared" si="371"/>
        <v>29</v>
      </c>
      <c r="G3494">
        <f t="shared" si="372"/>
        <v>4</v>
      </c>
      <c r="H3494" s="4" t="str">
        <f t="shared" si="373"/>
        <v>product 2</v>
      </c>
      <c r="I3494" s="5">
        <v>4</v>
      </c>
      <c r="J3494" s="5">
        <v>99.96</v>
      </c>
    </row>
    <row r="3495" spans="1:10" ht="13.2" x14ac:dyDescent="0.25">
      <c r="A3495" s="3">
        <v>45776</v>
      </c>
      <c r="B3495" s="4" t="s">
        <v>13</v>
      </c>
      <c r="C3495" s="3" t="str">
        <f t="shared" si="369"/>
        <v>net sales</v>
      </c>
      <c r="D3495" s="49">
        <v>12.49</v>
      </c>
      <c r="E3495">
        <f t="shared" si="370"/>
        <v>2025</v>
      </c>
      <c r="F3495">
        <f t="shared" si="371"/>
        <v>29</v>
      </c>
      <c r="G3495">
        <f t="shared" si="372"/>
        <v>4</v>
      </c>
      <c r="H3495" s="4" t="str">
        <f t="shared" si="373"/>
        <v>product 3</v>
      </c>
      <c r="I3495" s="5">
        <v>0</v>
      </c>
      <c r="J3495" s="4">
        <v>0</v>
      </c>
    </row>
    <row r="3496" spans="1:10" ht="13.2" x14ac:dyDescent="0.25">
      <c r="A3496" s="3">
        <v>45777</v>
      </c>
      <c r="B3496" s="4" t="s">
        <v>7</v>
      </c>
      <c r="C3496" s="3" t="str">
        <f t="shared" si="369"/>
        <v>cogs</v>
      </c>
      <c r="D3496" s="49">
        <v>5.49</v>
      </c>
      <c r="E3496">
        <f t="shared" si="370"/>
        <v>2025</v>
      </c>
      <c r="F3496">
        <f t="shared" si="371"/>
        <v>30</v>
      </c>
      <c r="G3496">
        <f t="shared" si="372"/>
        <v>4</v>
      </c>
      <c r="H3496" s="4" t="str">
        <f t="shared" si="373"/>
        <v>product 1</v>
      </c>
      <c r="I3496" s="5">
        <v>63</v>
      </c>
      <c r="J3496" s="5">
        <v>345.87</v>
      </c>
    </row>
    <row r="3497" spans="1:10" ht="13.2" x14ac:dyDescent="0.25">
      <c r="A3497" s="3">
        <v>45777</v>
      </c>
      <c r="B3497" s="4" t="s">
        <v>8</v>
      </c>
      <c r="C3497" s="3" t="str">
        <f t="shared" si="369"/>
        <v>cogs</v>
      </c>
      <c r="D3497" s="49">
        <v>19.989999999999998</v>
      </c>
      <c r="E3497">
        <f t="shared" si="370"/>
        <v>2025</v>
      </c>
      <c r="F3497">
        <f t="shared" si="371"/>
        <v>30</v>
      </c>
      <c r="G3497">
        <f t="shared" si="372"/>
        <v>4</v>
      </c>
      <c r="H3497" s="4" t="str">
        <f t="shared" si="373"/>
        <v>product 2</v>
      </c>
      <c r="I3497" s="5">
        <v>4</v>
      </c>
      <c r="J3497" s="5">
        <v>79.959999999999994</v>
      </c>
    </row>
    <row r="3498" spans="1:10" ht="13.2" x14ac:dyDescent="0.25">
      <c r="A3498" s="3">
        <v>45777</v>
      </c>
      <c r="B3498" s="4" t="s">
        <v>9</v>
      </c>
      <c r="C3498" s="3" t="str">
        <f t="shared" si="369"/>
        <v>cogs</v>
      </c>
      <c r="D3498" s="49">
        <v>8.99</v>
      </c>
      <c r="E3498">
        <f t="shared" si="370"/>
        <v>2025</v>
      </c>
      <c r="F3498">
        <f t="shared" si="371"/>
        <v>30</v>
      </c>
      <c r="G3498">
        <f t="shared" si="372"/>
        <v>4</v>
      </c>
      <c r="H3498" s="4" t="str">
        <f t="shared" si="373"/>
        <v>product 3</v>
      </c>
      <c r="I3498" s="5">
        <v>64</v>
      </c>
      <c r="J3498" s="5">
        <v>575.36</v>
      </c>
    </row>
    <row r="3499" spans="1:10" ht="13.2" x14ac:dyDescent="0.25">
      <c r="A3499" s="3">
        <v>45777</v>
      </c>
      <c r="B3499" s="4" t="s">
        <v>10</v>
      </c>
      <c r="C3499" s="3" t="str">
        <f t="shared" si="369"/>
        <v>marketing</v>
      </c>
      <c r="D3499" s="50" t="s">
        <v>6</v>
      </c>
      <c r="E3499">
        <f t="shared" si="370"/>
        <v>2025</v>
      </c>
      <c r="F3499">
        <f t="shared" si="371"/>
        <v>30</v>
      </c>
      <c r="G3499">
        <f t="shared" si="372"/>
        <v>4</v>
      </c>
      <c r="H3499" s="4" t="str">
        <f t="shared" si="373"/>
        <v>N/A</v>
      </c>
      <c r="I3499" s="4" t="s">
        <v>6</v>
      </c>
      <c r="J3499" s="5">
        <v>118.94</v>
      </c>
    </row>
    <row r="3500" spans="1:10" ht="13.2" x14ac:dyDescent="0.25">
      <c r="A3500" s="3">
        <v>45777</v>
      </c>
      <c r="B3500" s="4" t="s">
        <v>11</v>
      </c>
      <c r="C3500" s="3" t="str">
        <f t="shared" si="369"/>
        <v>net sales</v>
      </c>
      <c r="D3500" s="49">
        <v>9.99</v>
      </c>
      <c r="E3500">
        <f t="shared" si="370"/>
        <v>2025</v>
      </c>
      <c r="F3500">
        <f t="shared" si="371"/>
        <v>30</v>
      </c>
      <c r="G3500">
        <f t="shared" si="372"/>
        <v>4</v>
      </c>
      <c r="H3500" s="4" t="str">
        <f t="shared" si="373"/>
        <v>product 1</v>
      </c>
      <c r="I3500" s="5">
        <v>63</v>
      </c>
      <c r="J3500" s="5">
        <v>629.37</v>
      </c>
    </row>
    <row r="3501" spans="1:10" ht="13.2" x14ac:dyDescent="0.25">
      <c r="A3501" s="3">
        <v>45777</v>
      </c>
      <c r="B3501" s="4" t="s">
        <v>12</v>
      </c>
      <c r="C3501" s="3" t="str">
        <f t="shared" si="369"/>
        <v>net sales</v>
      </c>
      <c r="D3501" s="49">
        <v>24.99</v>
      </c>
      <c r="E3501">
        <f t="shared" si="370"/>
        <v>2025</v>
      </c>
      <c r="F3501">
        <f t="shared" si="371"/>
        <v>30</v>
      </c>
      <c r="G3501">
        <f t="shared" si="372"/>
        <v>4</v>
      </c>
      <c r="H3501" s="4" t="str">
        <f t="shared" si="373"/>
        <v>product 2</v>
      </c>
      <c r="I3501" s="5">
        <v>4</v>
      </c>
      <c r="J3501" s="5">
        <v>99.96</v>
      </c>
    </row>
    <row r="3502" spans="1:10" ht="13.2" x14ac:dyDescent="0.25">
      <c r="A3502" s="3">
        <v>45777</v>
      </c>
      <c r="B3502" s="4" t="s">
        <v>13</v>
      </c>
      <c r="C3502" s="3" t="str">
        <f t="shared" si="369"/>
        <v>net sales</v>
      </c>
      <c r="D3502" s="49">
        <v>12.49</v>
      </c>
      <c r="E3502">
        <f t="shared" si="370"/>
        <v>2025</v>
      </c>
      <c r="F3502">
        <f t="shared" si="371"/>
        <v>30</v>
      </c>
      <c r="G3502">
        <f t="shared" si="372"/>
        <v>4</v>
      </c>
      <c r="H3502" s="4" t="str">
        <f t="shared" si="373"/>
        <v>product 3</v>
      </c>
      <c r="I3502" s="5">
        <v>64</v>
      </c>
      <c r="J3502" s="5">
        <v>799.36</v>
      </c>
    </row>
    <row r="3503" spans="1:10" ht="13.2" x14ac:dyDescent="0.25">
      <c r="A3503" s="3">
        <v>45778</v>
      </c>
      <c r="B3503" s="4" t="s">
        <v>5</v>
      </c>
      <c r="C3503" s="3" t="str">
        <f t="shared" si="369"/>
        <v>amortization</v>
      </c>
      <c r="D3503" s="50" t="s">
        <v>6</v>
      </c>
      <c r="E3503">
        <f t="shared" si="370"/>
        <v>2025</v>
      </c>
      <c r="F3503">
        <f t="shared" si="371"/>
        <v>1</v>
      </c>
      <c r="G3503">
        <f t="shared" si="372"/>
        <v>5</v>
      </c>
      <c r="H3503" s="4" t="str">
        <f t="shared" si="373"/>
        <v>N/A</v>
      </c>
      <c r="I3503" s="4" t="s">
        <v>6</v>
      </c>
      <c r="J3503" s="5">
        <v>50</v>
      </c>
    </row>
    <row r="3504" spans="1:10" ht="13.2" x14ac:dyDescent="0.25">
      <c r="A3504" s="3">
        <v>45778</v>
      </c>
      <c r="B3504" s="4" t="s">
        <v>7</v>
      </c>
      <c r="C3504" s="3" t="str">
        <f t="shared" si="369"/>
        <v>cogs</v>
      </c>
      <c r="D3504" s="49">
        <v>5.49</v>
      </c>
      <c r="E3504">
        <f t="shared" si="370"/>
        <v>2025</v>
      </c>
      <c r="F3504">
        <f t="shared" si="371"/>
        <v>1</v>
      </c>
      <c r="G3504">
        <f t="shared" si="372"/>
        <v>5</v>
      </c>
      <c r="H3504" s="4" t="str">
        <f t="shared" si="373"/>
        <v>product 1</v>
      </c>
      <c r="I3504" s="5">
        <v>60</v>
      </c>
      <c r="J3504" s="5">
        <v>329.40000000000003</v>
      </c>
    </row>
    <row r="3505" spans="1:10" ht="13.2" x14ac:dyDescent="0.25">
      <c r="A3505" s="3">
        <v>45778</v>
      </c>
      <c r="B3505" s="4" t="s">
        <v>8</v>
      </c>
      <c r="C3505" s="3" t="str">
        <f t="shared" si="369"/>
        <v>cogs</v>
      </c>
      <c r="D3505" s="49">
        <v>19.989999999999998</v>
      </c>
      <c r="E3505">
        <f t="shared" si="370"/>
        <v>2025</v>
      </c>
      <c r="F3505">
        <f t="shared" si="371"/>
        <v>1</v>
      </c>
      <c r="G3505">
        <f t="shared" si="372"/>
        <v>5</v>
      </c>
      <c r="H3505" s="4" t="str">
        <f t="shared" si="373"/>
        <v>product 2</v>
      </c>
      <c r="I3505" s="5">
        <v>1</v>
      </c>
      <c r="J3505" s="5">
        <v>19.989999999999998</v>
      </c>
    </row>
    <row r="3506" spans="1:10" ht="13.2" x14ac:dyDescent="0.25">
      <c r="A3506" s="3">
        <v>45778</v>
      </c>
      <c r="B3506" s="4" t="s">
        <v>9</v>
      </c>
      <c r="C3506" s="3" t="str">
        <f t="shared" si="369"/>
        <v>cogs</v>
      </c>
      <c r="D3506" s="49">
        <v>8.99</v>
      </c>
      <c r="E3506">
        <f t="shared" si="370"/>
        <v>2025</v>
      </c>
      <c r="F3506">
        <f t="shared" si="371"/>
        <v>1</v>
      </c>
      <c r="G3506">
        <f t="shared" si="372"/>
        <v>5</v>
      </c>
      <c r="H3506" s="4" t="str">
        <f t="shared" si="373"/>
        <v>product 3</v>
      </c>
      <c r="I3506" s="5">
        <v>10</v>
      </c>
      <c r="J3506" s="5">
        <v>89.9</v>
      </c>
    </row>
    <row r="3507" spans="1:10" ht="13.2" x14ac:dyDescent="0.25">
      <c r="A3507" s="3">
        <v>45778</v>
      </c>
      <c r="B3507" s="4" t="s">
        <v>10</v>
      </c>
      <c r="C3507" s="3" t="str">
        <f t="shared" si="369"/>
        <v>marketing</v>
      </c>
      <c r="D3507" s="50" t="s">
        <v>6</v>
      </c>
      <c r="E3507">
        <f t="shared" si="370"/>
        <v>2025</v>
      </c>
      <c r="F3507">
        <f t="shared" si="371"/>
        <v>1</v>
      </c>
      <c r="G3507">
        <f t="shared" si="372"/>
        <v>5</v>
      </c>
      <c r="H3507" s="4" t="str">
        <f t="shared" si="373"/>
        <v>N/A</v>
      </c>
      <c r="I3507" s="4" t="s">
        <v>6</v>
      </c>
      <c r="J3507" s="5">
        <v>109.07000000000001</v>
      </c>
    </row>
    <row r="3508" spans="1:10" ht="13.2" x14ac:dyDescent="0.25">
      <c r="A3508" s="3">
        <v>45778</v>
      </c>
      <c r="B3508" s="4" t="s">
        <v>11</v>
      </c>
      <c r="C3508" s="3" t="str">
        <f t="shared" si="369"/>
        <v>net sales</v>
      </c>
      <c r="D3508" s="49">
        <v>9.99</v>
      </c>
      <c r="E3508">
        <f t="shared" si="370"/>
        <v>2025</v>
      </c>
      <c r="F3508">
        <f t="shared" si="371"/>
        <v>1</v>
      </c>
      <c r="G3508">
        <f t="shared" si="372"/>
        <v>5</v>
      </c>
      <c r="H3508" s="4" t="str">
        <f t="shared" si="373"/>
        <v>product 1</v>
      </c>
      <c r="I3508" s="5">
        <v>60</v>
      </c>
      <c r="J3508" s="5">
        <v>599.4</v>
      </c>
    </row>
    <row r="3509" spans="1:10" ht="13.2" x14ac:dyDescent="0.25">
      <c r="A3509" s="3">
        <v>45778</v>
      </c>
      <c r="B3509" s="4" t="s">
        <v>12</v>
      </c>
      <c r="C3509" s="3" t="str">
        <f t="shared" si="369"/>
        <v>net sales</v>
      </c>
      <c r="D3509" s="49">
        <v>24.99</v>
      </c>
      <c r="E3509">
        <f t="shared" si="370"/>
        <v>2025</v>
      </c>
      <c r="F3509">
        <f t="shared" si="371"/>
        <v>1</v>
      </c>
      <c r="G3509">
        <f t="shared" si="372"/>
        <v>5</v>
      </c>
      <c r="H3509" s="4" t="str">
        <f t="shared" si="373"/>
        <v>product 2</v>
      </c>
      <c r="I3509" s="5">
        <v>1</v>
      </c>
      <c r="J3509" s="5">
        <v>24.99</v>
      </c>
    </row>
    <row r="3510" spans="1:10" ht="13.2" x14ac:dyDescent="0.25">
      <c r="A3510" s="3">
        <v>45778</v>
      </c>
      <c r="B3510" s="4" t="s">
        <v>13</v>
      </c>
      <c r="C3510" s="3" t="str">
        <f t="shared" si="369"/>
        <v>net sales</v>
      </c>
      <c r="D3510" s="49">
        <v>12.49</v>
      </c>
      <c r="E3510">
        <f t="shared" si="370"/>
        <v>2025</v>
      </c>
      <c r="F3510">
        <f t="shared" si="371"/>
        <v>1</v>
      </c>
      <c r="G3510">
        <f t="shared" si="372"/>
        <v>5</v>
      </c>
      <c r="H3510" s="4" t="str">
        <f t="shared" si="373"/>
        <v>product 3</v>
      </c>
      <c r="I3510" s="5">
        <v>10</v>
      </c>
      <c r="J3510" s="5">
        <v>124.9</v>
      </c>
    </row>
    <row r="3511" spans="1:10" ht="13.2" x14ac:dyDescent="0.25">
      <c r="A3511" s="3">
        <v>45778</v>
      </c>
      <c r="B3511" s="4" t="s">
        <v>14</v>
      </c>
      <c r="C3511" s="3" t="str">
        <f t="shared" si="369"/>
        <v>overhead</v>
      </c>
      <c r="D3511" s="50" t="s">
        <v>6</v>
      </c>
      <c r="E3511">
        <f t="shared" si="370"/>
        <v>2025</v>
      </c>
      <c r="F3511">
        <f t="shared" si="371"/>
        <v>1</v>
      </c>
      <c r="G3511">
        <f t="shared" si="372"/>
        <v>5</v>
      </c>
      <c r="H3511" s="4" t="str">
        <f t="shared" si="373"/>
        <v>N/A</v>
      </c>
      <c r="I3511" s="4" t="s">
        <v>6</v>
      </c>
      <c r="J3511" s="5">
        <v>2000</v>
      </c>
    </row>
    <row r="3512" spans="1:10" ht="13.2" x14ac:dyDescent="0.25">
      <c r="A3512" s="3">
        <v>45779</v>
      </c>
      <c r="B3512" s="4" t="s">
        <v>7</v>
      </c>
      <c r="C3512" s="3" t="str">
        <f t="shared" si="369"/>
        <v>cogs</v>
      </c>
      <c r="D3512" s="49">
        <v>5.49</v>
      </c>
      <c r="E3512">
        <f t="shared" si="370"/>
        <v>2025</v>
      </c>
      <c r="F3512">
        <f t="shared" si="371"/>
        <v>2</v>
      </c>
      <c r="G3512">
        <f t="shared" si="372"/>
        <v>5</v>
      </c>
      <c r="H3512" s="4" t="str">
        <f t="shared" si="373"/>
        <v>product 1</v>
      </c>
      <c r="I3512" s="5">
        <v>17</v>
      </c>
      <c r="J3512" s="5">
        <v>93.33</v>
      </c>
    </row>
    <row r="3513" spans="1:10" ht="13.2" x14ac:dyDescent="0.25">
      <c r="A3513" s="3">
        <v>45779</v>
      </c>
      <c r="B3513" s="4" t="s">
        <v>8</v>
      </c>
      <c r="C3513" s="3" t="str">
        <f t="shared" si="369"/>
        <v>cogs</v>
      </c>
      <c r="D3513" s="49">
        <v>19.989999999999998</v>
      </c>
      <c r="E3513">
        <f t="shared" si="370"/>
        <v>2025</v>
      </c>
      <c r="F3513">
        <f t="shared" si="371"/>
        <v>2</v>
      </c>
      <c r="G3513">
        <f t="shared" si="372"/>
        <v>5</v>
      </c>
      <c r="H3513" s="4" t="str">
        <f t="shared" si="373"/>
        <v>product 2</v>
      </c>
      <c r="I3513" s="5">
        <v>3</v>
      </c>
      <c r="J3513" s="5">
        <v>59.97</v>
      </c>
    </row>
    <row r="3514" spans="1:10" ht="13.2" x14ac:dyDescent="0.25">
      <c r="A3514" s="3">
        <v>45779</v>
      </c>
      <c r="B3514" s="4" t="s">
        <v>9</v>
      </c>
      <c r="C3514" s="3" t="str">
        <f t="shared" si="369"/>
        <v>cogs</v>
      </c>
      <c r="D3514" s="49">
        <v>8.99</v>
      </c>
      <c r="E3514">
        <f t="shared" si="370"/>
        <v>2025</v>
      </c>
      <c r="F3514">
        <f t="shared" si="371"/>
        <v>2</v>
      </c>
      <c r="G3514">
        <f t="shared" si="372"/>
        <v>5</v>
      </c>
      <c r="H3514" s="4" t="str">
        <f t="shared" si="373"/>
        <v>product 3</v>
      </c>
      <c r="I3514" s="5">
        <v>160</v>
      </c>
      <c r="J3514" s="5">
        <v>1438.4</v>
      </c>
    </row>
    <row r="3515" spans="1:10" ht="13.2" x14ac:dyDescent="0.25">
      <c r="A3515" s="3">
        <v>45779</v>
      </c>
      <c r="B3515" s="4" t="s">
        <v>10</v>
      </c>
      <c r="C3515" s="3" t="str">
        <f t="shared" si="369"/>
        <v>marketing</v>
      </c>
      <c r="D3515" s="50" t="s">
        <v>6</v>
      </c>
      <c r="E3515">
        <f t="shared" si="370"/>
        <v>2025</v>
      </c>
      <c r="F3515">
        <f t="shared" si="371"/>
        <v>2</v>
      </c>
      <c r="G3515">
        <f t="shared" si="372"/>
        <v>5</v>
      </c>
      <c r="H3515" s="4" t="str">
        <f t="shared" si="373"/>
        <v>N/A</v>
      </c>
      <c r="I3515" s="4" t="s">
        <v>6</v>
      </c>
      <c r="J3515" s="5">
        <v>105.92</v>
      </c>
    </row>
    <row r="3516" spans="1:10" ht="13.2" x14ac:dyDescent="0.25">
      <c r="A3516" s="3">
        <v>45779</v>
      </c>
      <c r="B3516" s="4" t="s">
        <v>11</v>
      </c>
      <c r="C3516" s="3" t="str">
        <f t="shared" si="369"/>
        <v>net sales</v>
      </c>
      <c r="D3516" s="49">
        <v>9.99</v>
      </c>
      <c r="E3516">
        <f t="shared" si="370"/>
        <v>2025</v>
      </c>
      <c r="F3516">
        <f t="shared" si="371"/>
        <v>2</v>
      </c>
      <c r="G3516">
        <f t="shared" si="372"/>
        <v>5</v>
      </c>
      <c r="H3516" s="4" t="str">
        <f t="shared" si="373"/>
        <v>product 1</v>
      </c>
      <c r="I3516" s="5">
        <v>17</v>
      </c>
      <c r="J3516" s="5">
        <v>169.83</v>
      </c>
    </row>
    <row r="3517" spans="1:10" ht="13.2" x14ac:dyDescent="0.25">
      <c r="A3517" s="3">
        <v>45779</v>
      </c>
      <c r="B3517" s="4" t="s">
        <v>12</v>
      </c>
      <c r="C3517" s="3" t="str">
        <f t="shared" si="369"/>
        <v>net sales</v>
      </c>
      <c r="D3517" s="49">
        <v>24.99</v>
      </c>
      <c r="E3517">
        <f t="shared" si="370"/>
        <v>2025</v>
      </c>
      <c r="F3517">
        <f t="shared" si="371"/>
        <v>2</v>
      </c>
      <c r="G3517">
        <f t="shared" si="372"/>
        <v>5</v>
      </c>
      <c r="H3517" s="4" t="str">
        <f t="shared" si="373"/>
        <v>product 2</v>
      </c>
      <c r="I3517" s="5">
        <v>3</v>
      </c>
      <c r="J3517" s="5">
        <v>74.97</v>
      </c>
    </row>
    <row r="3518" spans="1:10" ht="13.2" x14ac:dyDescent="0.25">
      <c r="A3518" s="3">
        <v>45779</v>
      </c>
      <c r="B3518" s="4" t="s">
        <v>13</v>
      </c>
      <c r="C3518" s="3" t="str">
        <f t="shared" si="369"/>
        <v>net sales</v>
      </c>
      <c r="D3518" s="49">
        <v>12.49</v>
      </c>
      <c r="E3518">
        <f t="shared" si="370"/>
        <v>2025</v>
      </c>
      <c r="F3518">
        <f t="shared" si="371"/>
        <v>2</v>
      </c>
      <c r="G3518">
        <f t="shared" si="372"/>
        <v>5</v>
      </c>
      <c r="H3518" s="4" t="str">
        <f t="shared" si="373"/>
        <v>product 3</v>
      </c>
      <c r="I3518" s="5">
        <v>160</v>
      </c>
      <c r="J3518" s="5">
        <v>1998.4</v>
      </c>
    </row>
    <row r="3519" spans="1:10" ht="13.2" x14ac:dyDescent="0.25">
      <c r="A3519" s="3">
        <v>45780</v>
      </c>
      <c r="B3519" s="4" t="s">
        <v>7</v>
      </c>
      <c r="C3519" s="3" t="str">
        <f t="shared" si="369"/>
        <v>cogs</v>
      </c>
      <c r="D3519" s="49">
        <v>5.49</v>
      </c>
      <c r="E3519">
        <f t="shared" si="370"/>
        <v>2025</v>
      </c>
      <c r="F3519">
        <f t="shared" si="371"/>
        <v>3</v>
      </c>
      <c r="G3519">
        <f t="shared" si="372"/>
        <v>5</v>
      </c>
      <c r="H3519" s="4" t="str">
        <f t="shared" si="373"/>
        <v>product 1</v>
      </c>
      <c r="I3519" s="5">
        <v>36</v>
      </c>
      <c r="J3519" s="5">
        <v>197.64000000000001</v>
      </c>
    </row>
    <row r="3520" spans="1:10" ht="13.2" x14ac:dyDescent="0.25">
      <c r="A3520" s="3">
        <v>45780</v>
      </c>
      <c r="B3520" s="4" t="s">
        <v>8</v>
      </c>
      <c r="C3520" s="3" t="str">
        <f t="shared" si="369"/>
        <v>cogs</v>
      </c>
      <c r="D3520" s="49">
        <v>19.989999999999998</v>
      </c>
      <c r="E3520">
        <f t="shared" si="370"/>
        <v>2025</v>
      </c>
      <c r="F3520">
        <f t="shared" si="371"/>
        <v>3</v>
      </c>
      <c r="G3520">
        <f t="shared" si="372"/>
        <v>5</v>
      </c>
      <c r="H3520" s="4" t="str">
        <f t="shared" si="373"/>
        <v>product 2</v>
      </c>
      <c r="I3520" s="5">
        <v>4</v>
      </c>
      <c r="J3520" s="5">
        <v>79.959999999999994</v>
      </c>
    </row>
    <row r="3521" spans="1:10" ht="13.2" x14ac:dyDescent="0.25">
      <c r="A3521" s="3">
        <v>45780</v>
      </c>
      <c r="B3521" s="4" t="s">
        <v>9</v>
      </c>
      <c r="C3521" s="3" t="str">
        <f t="shared" si="369"/>
        <v>cogs</v>
      </c>
      <c r="D3521" s="49">
        <v>8.99</v>
      </c>
      <c r="E3521">
        <f t="shared" si="370"/>
        <v>2025</v>
      </c>
      <c r="F3521">
        <f t="shared" si="371"/>
        <v>3</v>
      </c>
      <c r="G3521">
        <f t="shared" si="372"/>
        <v>5</v>
      </c>
      <c r="H3521" s="4" t="str">
        <f t="shared" si="373"/>
        <v>product 3</v>
      </c>
      <c r="I3521" s="5">
        <v>171</v>
      </c>
      <c r="J3521" s="5">
        <v>1537.29</v>
      </c>
    </row>
    <row r="3522" spans="1:10" ht="13.2" x14ac:dyDescent="0.25">
      <c r="A3522" s="3">
        <v>45780</v>
      </c>
      <c r="B3522" s="4" t="s">
        <v>10</v>
      </c>
      <c r="C3522" s="3" t="str">
        <f t="shared" ref="C3522:C3585" si="374">IFERROR(LEFT(B3522, FIND(":", B3522) -1),B3522)</f>
        <v>marketing</v>
      </c>
      <c r="D3522" s="50" t="s">
        <v>6</v>
      </c>
      <c r="E3522">
        <f t="shared" ref="E3522:E3585" si="375">YEAR(A3522)</f>
        <v>2025</v>
      </c>
      <c r="F3522">
        <f t="shared" ref="F3522:F3585" si="376">DAY(A3522)</f>
        <v>3</v>
      </c>
      <c r="G3522">
        <f t="shared" ref="G3522:G3585" si="377">MONTH(A3522)</f>
        <v>5</v>
      </c>
      <c r="H3522" s="4" t="str">
        <f t="shared" si="373"/>
        <v>N/A</v>
      </c>
      <c r="I3522" s="4" t="s">
        <v>6</v>
      </c>
      <c r="J3522" s="5">
        <v>105</v>
      </c>
    </row>
    <row r="3523" spans="1:10" ht="13.2" x14ac:dyDescent="0.25">
      <c r="A3523" s="3">
        <v>45780</v>
      </c>
      <c r="B3523" s="4" t="s">
        <v>11</v>
      </c>
      <c r="C3523" s="3" t="str">
        <f t="shared" si="374"/>
        <v>net sales</v>
      </c>
      <c r="D3523" s="49">
        <v>9.99</v>
      </c>
      <c r="E3523">
        <f t="shared" si="375"/>
        <v>2025</v>
      </c>
      <c r="F3523">
        <f t="shared" si="376"/>
        <v>3</v>
      </c>
      <c r="G3523">
        <f t="shared" si="377"/>
        <v>5</v>
      </c>
      <c r="H3523" s="4" t="str">
        <f t="shared" ref="H3523:H3586" si="378">IFERROR(RIGHT(B3523, LEN(B3523) - FIND(":", B3523)),"N/A")</f>
        <v>product 1</v>
      </c>
      <c r="I3523" s="5">
        <v>36</v>
      </c>
      <c r="J3523" s="5">
        <v>359.64</v>
      </c>
    </row>
    <row r="3524" spans="1:10" ht="13.2" x14ac:dyDescent="0.25">
      <c r="A3524" s="3">
        <v>45780</v>
      </c>
      <c r="B3524" s="4" t="s">
        <v>12</v>
      </c>
      <c r="C3524" s="3" t="str">
        <f t="shared" si="374"/>
        <v>net sales</v>
      </c>
      <c r="D3524" s="49">
        <v>24.99</v>
      </c>
      <c r="E3524">
        <f t="shared" si="375"/>
        <v>2025</v>
      </c>
      <c r="F3524">
        <f t="shared" si="376"/>
        <v>3</v>
      </c>
      <c r="G3524">
        <f t="shared" si="377"/>
        <v>5</v>
      </c>
      <c r="H3524" s="4" t="str">
        <f t="shared" si="378"/>
        <v>product 2</v>
      </c>
      <c r="I3524" s="5">
        <v>4</v>
      </c>
      <c r="J3524" s="5">
        <v>99.96</v>
      </c>
    </row>
    <row r="3525" spans="1:10" ht="13.2" x14ac:dyDescent="0.25">
      <c r="A3525" s="3">
        <v>45780</v>
      </c>
      <c r="B3525" s="4" t="s">
        <v>13</v>
      </c>
      <c r="C3525" s="3" t="str">
        <f t="shared" si="374"/>
        <v>net sales</v>
      </c>
      <c r="D3525" s="49">
        <v>12.49</v>
      </c>
      <c r="E3525">
        <f t="shared" si="375"/>
        <v>2025</v>
      </c>
      <c r="F3525">
        <f t="shared" si="376"/>
        <v>3</v>
      </c>
      <c r="G3525">
        <f t="shared" si="377"/>
        <v>5</v>
      </c>
      <c r="H3525" s="4" t="str">
        <f t="shared" si="378"/>
        <v>product 3</v>
      </c>
      <c r="I3525" s="5">
        <v>171</v>
      </c>
      <c r="J3525" s="5">
        <v>2135.79</v>
      </c>
    </row>
    <row r="3526" spans="1:10" ht="13.2" x14ac:dyDescent="0.25">
      <c r="A3526" s="3">
        <v>45781</v>
      </c>
      <c r="B3526" s="4" t="s">
        <v>7</v>
      </c>
      <c r="C3526" s="3" t="str">
        <f t="shared" si="374"/>
        <v>cogs</v>
      </c>
      <c r="D3526" s="49">
        <v>5.49</v>
      </c>
      <c r="E3526">
        <f t="shared" si="375"/>
        <v>2025</v>
      </c>
      <c r="F3526">
        <f t="shared" si="376"/>
        <v>4</v>
      </c>
      <c r="G3526">
        <f t="shared" si="377"/>
        <v>5</v>
      </c>
      <c r="H3526" s="4" t="str">
        <f t="shared" si="378"/>
        <v>product 1</v>
      </c>
      <c r="I3526" s="5">
        <v>96</v>
      </c>
      <c r="J3526" s="5">
        <v>527.04</v>
      </c>
    </row>
    <row r="3527" spans="1:10" ht="13.2" x14ac:dyDescent="0.25">
      <c r="A3527" s="3">
        <v>45781</v>
      </c>
      <c r="B3527" s="4" t="s">
        <v>8</v>
      </c>
      <c r="C3527" s="3" t="str">
        <f t="shared" si="374"/>
        <v>cogs</v>
      </c>
      <c r="D3527" s="49">
        <v>19.989999999999998</v>
      </c>
      <c r="E3527">
        <f t="shared" si="375"/>
        <v>2025</v>
      </c>
      <c r="F3527">
        <f t="shared" si="376"/>
        <v>4</v>
      </c>
      <c r="G3527">
        <f t="shared" si="377"/>
        <v>5</v>
      </c>
      <c r="H3527" s="4" t="str">
        <f t="shared" si="378"/>
        <v>product 2</v>
      </c>
      <c r="I3527" s="5">
        <v>8</v>
      </c>
      <c r="J3527" s="5">
        <v>159.91999999999999</v>
      </c>
    </row>
    <row r="3528" spans="1:10" ht="13.2" x14ac:dyDescent="0.25">
      <c r="A3528" s="3">
        <v>45781</v>
      </c>
      <c r="B3528" s="4" t="s">
        <v>9</v>
      </c>
      <c r="C3528" s="3" t="str">
        <f t="shared" si="374"/>
        <v>cogs</v>
      </c>
      <c r="D3528" s="49">
        <v>8.99</v>
      </c>
      <c r="E3528">
        <f t="shared" si="375"/>
        <v>2025</v>
      </c>
      <c r="F3528">
        <f t="shared" si="376"/>
        <v>4</v>
      </c>
      <c r="G3528">
        <f t="shared" si="377"/>
        <v>5</v>
      </c>
      <c r="H3528" s="4" t="str">
        <f t="shared" si="378"/>
        <v>product 3</v>
      </c>
      <c r="I3528" s="5">
        <v>126</v>
      </c>
      <c r="J3528" s="5">
        <v>1132.74</v>
      </c>
    </row>
    <row r="3529" spans="1:10" ht="13.2" x14ac:dyDescent="0.25">
      <c r="A3529" s="3">
        <v>45781</v>
      </c>
      <c r="B3529" s="4" t="s">
        <v>10</v>
      </c>
      <c r="C3529" s="3" t="str">
        <f t="shared" si="374"/>
        <v>marketing</v>
      </c>
      <c r="D3529" s="50" t="s">
        <v>6</v>
      </c>
      <c r="E3529">
        <f t="shared" si="375"/>
        <v>2025</v>
      </c>
      <c r="F3529">
        <f t="shared" si="376"/>
        <v>4</v>
      </c>
      <c r="G3529">
        <f t="shared" si="377"/>
        <v>5</v>
      </c>
      <c r="H3529" s="4" t="str">
        <f t="shared" si="378"/>
        <v>N/A</v>
      </c>
      <c r="I3529" s="4" t="s">
        <v>6</v>
      </c>
      <c r="J3529" s="5">
        <v>106.92</v>
      </c>
    </row>
    <row r="3530" spans="1:10" ht="13.2" x14ac:dyDescent="0.25">
      <c r="A3530" s="3">
        <v>45781</v>
      </c>
      <c r="B3530" s="4" t="s">
        <v>11</v>
      </c>
      <c r="C3530" s="3" t="str">
        <f t="shared" si="374"/>
        <v>net sales</v>
      </c>
      <c r="D3530" s="49">
        <v>9.99</v>
      </c>
      <c r="E3530">
        <f t="shared" si="375"/>
        <v>2025</v>
      </c>
      <c r="F3530">
        <f t="shared" si="376"/>
        <v>4</v>
      </c>
      <c r="G3530">
        <f t="shared" si="377"/>
        <v>5</v>
      </c>
      <c r="H3530" s="4" t="str">
        <f t="shared" si="378"/>
        <v>product 1</v>
      </c>
      <c r="I3530" s="5">
        <v>96</v>
      </c>
      <c r="J3530" s="5">
        <v>959.04</v>
      </c>
    </row>
    <row r="3531" spans="1:10" ht="13.2" x14ac:dyDescent="0.25">
      <c r="A3531" s="3">
        <v>45781</v>
      </c>
      <c r="B3531" s="4" t="s">
        <v>12</v>
      </c>
      <c r="C3531" s="3" t="str">
        <f t="shared" si="374"/>
        <v>net sales</v>
      </c>
      <c r="D3531" s="49">
        <v>24.99</v>
      </c>
      <c r="E3531">
        <f t="shared" si="375"/>
        <v>2025</v>
      </c>
      <c r="F3531">
        <f t="shared" si="376"/>
        <v>4</v>
      </c>
      <c r="G3531">
        <f t="shared" si="377"/>
        <v>5</v>
      </c>
      <c r="H3531" s="4" t="str">
        <f t="shared" si="378"/>
        <v>product 2</v>
      </c>
      <c r="I3531" s="5">
        <v>8</v>
      </c>
      <c r="J3531" s="5">
        <v>199.92</v>
      </c>
    </row>
    <row r="3532" spans="1:10" ht="13.2" x14ac:dyDescent="0.25">
      <c r="A3532" s="3">
        <v>45781</v>
      </c>
      <c r="B3532" s="4" t="s">
        <v>13</v>
      </c>
      <c r="C3532" s="3" t="str">
        <f t="shared" si="374"/>
        <v>net sales</v>
      </c>
      <c r="D3532" s="49">
        <v>12.49</v>
      </c>
      <c r="E3532">
        <f t="shared" si="375"/>
        <v>2025</v>
      </c>
      <c r="F3532">
        <f t="shared" si="376"/>
        <v>4</v>
      </c>
      <c r="G3532">
        <f t="shared" si="377"/>
        <v>5</v>
      </c>
      <c r="H3532" s="4" t="str">
        <f t="shared" si="378"/>
        <v>product 3</v>
      </c>
      <c r="I3532" s="5">
        <v>126</v>
      </c>
      <c r="J3532" s="5">
        <v>1573.74</v>
      </c>
    </row>
    <row r="3533" spans="1:10" ht="13.2" x14ac:dyDescent="0.25">
      <c r="A3533" s="3">
        <v>45782</v>
      </c>
      <c r="B3533" s="4" t="s">
        <v>7</v>
      </c>
      <c r="C3533" s="3" t="str">
        <f t="shared" si="374"/>
        <v>cogs</v>
      </c>
      <c r="D3533" s="49">
        <v>5.49</v>
      </c>
      <c r="E3533">
        <f t="shared" si="375"/>
        <v>2025</v>
      </c>
      <c r="F3533">
        <f t="shared" si="376"/>
        <v>5</v>
      </c>
      <c r="G3533">
        <f t="shared" si="377"/>
        <v>5</v>
      </c>
      <c r="H3533" s="4" t="str">
        <f t="shared" si="378"/>
        <v>product 1</v>
      </c>
      <c r="I3533" s="5">
        <v>9</v>
      </c>
      <c r="J3533" s="5">
        <v>49.410000000000004</v>
      </c>
    </row>
    <row r="3534" spans="1:10" ht="13.2" x14ac:dyDescent="0.25">
      <c r="A3534" s="3">
        <v>45782</v>
      </c>
      <c r="B3534" s="4" t="s">
        <v>8</v>
      </c>
      <c r="C3534" s="3" t="str">
        <f t="shared" si="374"/>
        <v>cogs</v>
      </c>
      <c r="D3534" s="49">
        <v>19.989999999999998</v>
      </c>
      <c r="E3534">
        <f t="shared" si="375"/>
        <v>2025</v>
      </c>
      <c r="F3534">
        <f t="shared" si="376"/>
        <v>5</v>
      </c>
      <c r="G3534">
        <f t="shared" si="377"/>
        <v>5</v>
      </c>
      <c r="H3534" s="4" t="str">
        <f t="shared" si="378"/>
        <v>product 2</v>
      </c>
      <c r="I3534" s="5">
        <v>1</v>
      </c>
      <c r="J3534" s="5">
        <v>19.989999999999998</v>
      </c>
    </row>
    <row r="3535" spans="1:10" ht="13.2" x14ac:dyDescent="0.25">
      <c r="A3535" s="3">
        <v>45782</v>
      </c>
      <c r="B3535" s="4" t="s">
        <v>9</v>
      </c>
      <c r="C3535" s="3" t="str">
        <f t="shared" si="374"/>
        <v>cogs</v>
      </c>
      <c r="D3535" s="49">
        <v>8.99</v>
      </c>
      <c r="E3535">
        <f t="shared" si="375"/>
        <v>2025</v>
      </c>
      <c r="F3535">
        <f t="shared" si="376"/>
        <v>5</v>
      </c>
      <c r="G3535">
        <f t="shared" si="377"/>
        <v>5</v>
      </c>
      <c r="H3535" s="4" t="str">
        <f t="shared" si="378"/>
        <v>product 3</v>
      </c>
      <c r="I3535" s="5">
        <v>0</v>
      </c>
      <c r="J3535" s="4">
        <v>0</v>
      </c>
    </row>
    <row r="3536" spans="1:10" ht="13.2" x14ac:dyDescent="0.25">
      <c r="A3536" s="3">
        <v>45782</v>
      </c>
      <c r="B3536" s="4" t="s">
        <v>10</v>
      </c>
      <c r="C3536" s="3" t="str">
        <f t="shared" si="374"/>
        <v>marketing</v>
      </c>
      <c r="D3536" s="50" t="s">
        <v>6</v>
      </c>
      <c r="E3536">
        <f t="shared" si="375"/>
        <v>2025</v>
      </c>
      <c r="F3536">
        <f t="shared" si="376"/>
        <v>5</v>
      </c>
      <c r="G3536">
        <f t="shared" si="377"/>
        <v>5</v>
      </c>
      <c r="H3536" s="4" t="str">
        <f t="shared" si="378"/>
        <v>N/A</v>
      </c>
      <c r="I3536" s="4" t="s">
        <v>6</v>
      </c>
      <c r="J3536" s="5">
        <v>120.05</v>
      </c>
    </row>
    <row r="3537" spans="1:10" ht="13.2" x14ac:dyDescent="0.25">
      <c r="A3537" s="3">
        <v>45782</v>
      </c>
      <c r="B3537" s="4" t="s">
        <v>11</v>
      </c>
      <c r="C3537" s="3" t="str">
        <f t="shared" si="374"/>
        <v>net sales</v>
      </c>
      <c r="D3537" s="49">
        <v>9.99</v>
      </c>
      <c r="E3537">
        <f t="shared" si="375"/>
        <v>2025</v>
      </c>
      <c r="F3537">
        <f t="shared" si="376"/>
        <v>5</v>
      </c>
      <c r="G3537">
        <f t="shared" si="377"/>
        <v>5</v>
      </c>
      <c r="H3537" s="4" t="str">
        <f t="shared" si="378"/>
        <v>product 1</v>
      </c>
      <c r="I3537" s="5">
        <v>9</v>
      </c>
      <c r="J3537" s="5">
        <v>89.91</v>
      </c>
    </row>
    <row r="3538" spans="1:10" ht="13.2" x14ac:dyDescent="0.25">
      <c r="A3538" s="3">
        <v>45782</v>
      </c>
      <c r="B3538" s="4" t="s">
        <v>12</v>
      </c>
      <c r="C3538" s="3" t="str">
        <f t="shared" si="374"/>
        <v>net sales</v>
      </c>
      <c r="D3538" s="49">
        <v>24.99</v>
      </c>
      <c r="E3538">
        <f t="shared" si="375"/>
        <v>2025</v>
      </c>
      <c r="F3538">
        <f t="shared" si="376"/>
        <v>5</v>
      </c>
      <c r="G3538">
        <f t="shared" si="377"/>
        <v>5</v>
      </c>
      <c r="H3538" s="4" t="str">
        <f t="shared" si="378"/>
        <v>product 2</v>
      </c>
      <c r="I3538" s="5">
        <v>1</v>
      </c>
      <c r="J3538" s="5">
        <v>24.99</v>
      </c>
    </row>
    <row r="3539" spans="1:10" ht="13.2" x14ac:dyDescent="0.25">
      <c r="A3539" s="3">
        <v>45782</v>
      </c>
      <c r="B3539" s="4" t="s">
        <v>13</v>
      </c>
      <c r="C3539" s="3" t="str">
        <f t="shared" si="374"/>
        <v>net sales</v>
      </c>
      <c r="D3539" s="49">
        <v>12.49</v>
      </c>
      <c r="E3539">
        <f t="shared" si="375"/>
        <v>2025</v>
      </c>
      <c r="F3539">
        <f t="shared" si="376"/>
        <v>5</v>
      </c>
      <c r="G3539">
        <f t="shared" si="377"/>
        <v>5</v>
      </c>
      <c r="H3539" s="4" t="str">
        <f t="shared" si="378"/>
        <v>product 3</v>
      </c>
      <c r="I3539" s="5">
        <v>0</v>
      </c>
      <c r="J3539" s="4">
        <v>0</v>
      </c>
    </row>
    <row r="3540" spans="1:10" ht="13.2" x14ac:dyDescent="0.25">
      <c r="A3540" s="3">
        <v>45783</v>
      </c>
      <c r="B3540" s="4" t="s">
        <v>7</v>
      </c>
      <c r="C3540" s="3" t="str">
        <f t="shared" si="374"/>
        <v>cogs</v>
      </c>
      <c r="D3540" s="49">
        <v>5.49</v>
      </c>
      <c r="E3540">
        <f t="shared" si="375"/>
        <v>2025</v>
      </c>
      <c r="F3540">
        <f t="shared" si="376"/>
        <v>6</v>
      </c>
      <c r="G3540">
        <f t="shared" si="377"/>
        <v>5</v>
      </c>
      <c r="H3540" s="4" t="str">
        <f t="shared" si="378"/>
        <v>product 1</v>
      </c>
      <c r="I3540" s="5">
        <v>34</v>
      </c>
      <c r="J3540" s="5">
        <v>186.66</v>
      </c>
    </row>
    <row r="3541" spans="1:10" ht="13.2" x14ac:dyDescent="0.25">
      <c r="A3541" s="3">
        <v>45783</v>
      </c>
      <c r="B3541" s="4" t="s">
        <v>8</v>
      </c>
      <c r="C3541" s="3" t="str">
        <f t="shared" si="374"/>
        <v>cogs</v>
      </c>
      <c r="D3541" s="49">
        <v>19.989999999999998</v>
      </c>
      <c r="E3541">
        <f t="shared" si="375"/>
        <v>2025</v>
      </c>
      <c r="F3541">
        <f t="shared" si="376"/>
        <v>6</v>
      </c>
      <c r="G3541">
        <f t="shared" si="377"/>
        <v>5</v>
      </c>
      <c r="H3541" s="4" t="str">
        <f t="shared" si="378"/>
        <v>product 2</v>
      </c>
      <c r="I3541" s="5">
        <v>6</v>
      </c>
      <c r="J3541" s="5">
        <v>119.94</v>
      </c>
    </row>
    <row r="3542" spans="1:10" ht="13.2" x14ac:dyDescent="0.25">
      <c r="A3542" s="3">
        <v>45783</v>
      </c>
      <c r="B3542" s="4" t="s">
        <v>9</v>
      </c>
      <c r="C3542" s="3" t="str">
        <f t="shared" si="374"/>
        <v>cogs</v>
      </c>
      <c r="D3542" s="49">
        <v>8.99</v>
      </c>
      <c r="E3542">
        <f t="shared" si="375"/>
        <v>2025</v>
      </c>
      <c r="F3542">
        <f t="shared" si="376"/>
        <v>6</v>
      </c>
      <c r="G3542">
        <f t="shared" si="377"/>
        <v>5</v>
      </c>
      <c r="H3542" s="4" t="str">
        <f t="shared" si="378"/>
        <v>product 3</v>
      </c>
      <c r="I3542" s="5">
        <v>34</v>
      </c>
      <c r="J3542" s="5">
        <v>305.66000000000003</v>
      </c>
    </row>
    <row r="3543" spans="1:10" ht="13.2" x14ac:dyDescent="0.25">
      <c r="A3543" s="3">
        <v>45783</v>
      </c>
      <c r="B3543" s="4" t="s">
        <v>10</v>
      </c>
      <c r="C3543" s="3" t="str">
        <f t="shared" si="374"/>
        <v>marketing</v>
      </c>
      <c r="D3543" s="50" t="s">
        <v>6</v>
      </c>
      <c r="E3543">
        <f t="shared" si="375"/>
        <v>2025</v>
      </c>
      <c r="F3543">
        <f t="shared" si="376"/>
        <v>6</v>
      </c>
      <c r="G3543">
        <f t="shared" si="377"/>
        <v>5</v>
      </c>
      <c r="H3543" s="4" t="str">
        <f t="shared" si="378"/>
        <v>N/A</v>
      </c>
      <c r="I3543" s="4" t="s">
        <v>6</v>
      </c>
      <c r="J3543" s="5">
        <v>112.03</v>
      </c>
    </row>
    <row r="3544" spans="1:10" ht="13.2" x14ac:dyDescent="0.25">
      <c r="A3544" s="3">
        <v>45783</v>
      </c>
      <c r="B3544" s="4" t="s">
        <v>11</v>
      </c>
      <c r="C3544" s="3" t="str">
        <f t="shared" si="374"/>
        <v>net sales</v>
      </c>
      <c r="D3544" s="49">
        <v>9.99</v>
      </c>
      <c r="E3544">
        <f t="shared" si="375"/>
        <v>2025</v>
      </c>
      <c r="F3544">
        <f t="shared" si="376"/>
        <v>6</v>
      </c>
      <c r="G3544">
        <f t="shared" si="377"/>
        <v>5</v>
      </c>
      <c r="H3544" s="4" t="str">
        <f t="shared" si="378"/>
        <v>product 1</v>
      </c>
      <c r="I3544" s="5">
        <v>34</v>
      </c>
      <c r="J3544" s="5">
        <v>339.66</v>
      </c>
    </row>
    <row r="3545" spans="1:10" ht="13.2" x14ac:dyDescent="0.25">
      <c r="A3545" s="3">
        <v>45783</v>
      </c>
      <c r="B3545" s="4" t="s">
        <v>12</v>
      </c>
      <c r="C3545" s="3" t="str">
        <f t="shared" si="374"/>
        <v>net sales</v>
      </c>
      <c r="D3545" s="49">
        <v>24.99</v>
      </c>
      <c r="E3545">
        <f t="shared" si="375"/>
        <v>2025</v>
      </c>
      <c r="F3545">
        <f t="shared" si="376"/>
        <v>6</v>
      </c>
      <c r="G3545">
        <f t="shared" si="377"/>
        <v>5</v>
      </c>
      <c r="H3545" s="4" t="str">
        <f t="shared" si="378"/>
        <v>product 2</v>
      </c>
      <c r="I3545" s="5">
        <v>6</v>
      </c>
      <c r="J3545" s="5">
        <v>149.94</v>
      </c>
    </row>
    <row r="3546" spans="1:10" ht="13.2" x14ac:dyDescent="0.25">
      <c r="A3546" s="3">
        <v>45783</v>
      </c>
      <c r="B3546" s="4" t="s">
        <v>13</v>
      </c>
      <c r="C3546" s="3" t="str">
        <f t="shared" si="374"/>
        <v>net sales</v>
      </c>
      <c r="D3546" s="49">
        <v>12.49</v>
      </c>
      <c r="E3546">
        <f t="shared" si="375"/>
        <v>2025</v>
      </c>
      <c r="F3546">
        <f t="shared" si="376"/>
        <v>6</v>
      </c>
      <c r="G3546">
        <f t="shared" si="377"/>
        <v>5</v>
      </c>
      <c r="H3546" s="4" t="str">
        <f t="shared" si="378"/>
        <v>product 3</v>
      </c>
      <c r="I3546" s="5">
        <v>34</v>
      </c>
      <c r="J3546" s="5">
        <v>424.66</v>
      </c>
    </row>
    <row r="3547" spans="1:10" ht="13.2" x14ac:dyDescent="0.25">
      <c r="A3547" s="3">
        <v>45784</v>
      </c>
      <c r="B3547" s="4" t="s">
        <v>7</v>
      </c>
      <c r="C3547" s="3" t="str">
        <f t="shared" si="374"/>
        <v>cogs</v>
      </c>
      <c r="D3547" s="49">
        <v>5.49</v>
      </c>
      <c r="E3547">
        <f t="shared" si="375"/>
        <v>2025</v>
      </c>
      <c r="F3547">
        <f t="shared" si="376"/>
        <v>7</v>
      </c>
      <c r="G3547">
        <f t="shared" si="377"/>
        <v>5</v>
      </c>
      <c r="H3547" s="4" t="str">
        <f t="shared" si="378"/>
        <v>product 1</v>
      </c>
      <c r="I3547" s="5">
        <v>90</v>
      </c>
      <c r="J3547" s="5">
        <v>494.1</v>
      </c>
    </row>
    <row r="3548" spans="1:10" ht="13.2" x14ac:dyDescent="0.25">
      <c r="A3548" s="3">
        <v>45784</v>
      </c>
      <c r="B3548" s="4" t="s">
        <v>8</v>
      </c>
      <c r="C3548" s="3" t="str">
        <f t="shared" si="374"/>
        <v>cogs</v>
      </c>
      <c r="D3548" s="49">
        <v>19.989999999999998</v>
      </c>
      <c r="E3548">
        <f t="shared" si="375"/>
        <v>2025</v>
      </c>
      <c r="F3548">
        <f t="shared" si="376"/>
        <v>7</v>
      </c>
      <c r="G3548">
        <f t="shared" si="377"/>
        <v>5</v>
      </c>
      <c r="H3548" s="4" t="str">
        <f t="shared" si="378"/>
        <v>product 2</v>
      </c>
      <c r="I3548" s="5">
        <v>8</v>
      </c>
      <c r="J3548" s="5">
        <v>159.91999999999999</v>
      </c>
    </row>
    <row r="3549" spans="1:10" ht="13.2" x14ac:dyDescent="0.25">
      <c r="A3549" s="3">
        <v>45784</v>
      </c>
      <c r="B3549" s="4" t="s">
        <v>9</v>
      </c>
      <c r="C3549" s="3" t="str">
        <f t="shared" si="374"/>
        <v>cogs</v>
      </c>
      <c r="D3549" s="49">
        <v>8.99</v>
      </c>
      <c r="E3549">
        <f t="shared" si="375"/>
        <v>2025</v>
      </c>
      <c r="F3549">
        <f t="shared" si="376"/>
        <v>7</v>
      </c>
      <c r="G3549">
        <f t="shared" si="377"/>
        <v>5</v>
      </c>
      <c r="H3549" s="4" t="str">
        <f t="shared" si="378"/>
        <v>product 3</v>
      </c>
      <c r="I3549" s="5">
        <v>208</v>
      </c>
      <c r="J3549" s="5">
        <v>1869.92</v>
      </c>
    </row>
    <row r="3550" spans="1:10" ht="13.2" x14ac:dyDescent="0.25">
      <c r="A3550" s="3">
        <v>45784</v>
      </c>
      <c r="B3550" s="4" t="s">
        <v>10</v>
      </c>
      <c r="C3550" s="3" t="str">
        <f t="shared" si="374"/>
        <v>marketing</v>
      </c>
      <c r="D3550" s="50" t="s">
        <v>6</v>
      </c>
      <c r="E3550">
        <f t="shared" si="375"/>
        <v>2025</v>
      </c>
      <c r="F3550">
        <f t="shared" si="376"/>
        <v>7</v>
      </c>
      <c r="G3550">
        <f t="shared" si="377"/>
        <v>5</v>
      </c>
      <c r="H3550" s="4" t="str">
        <f t="shared" si="378"/>
        <v>N/A</v>
      </c>
      <c r="I3550" s="4" t="s">
        <v>6</v>
      </c>
      <c r="J3550" s="5">
        <v>106.09</v>
      </c>
    </row>
    <row r="3551" spans="1:10" ht="13.2" x14ac:dyDescent="0.25">
      <c r="A3551" s="3">
        <v>45784</v>
      </c>
      <c r="B3551" s="4" t="s">
        <v>11</v>
      </c>
      <c r="C3551" s="3" t="str">
        <f t="shared" si="374"/>
        <v>net sales</v>
      </c>
      <c r="D3551" s="49">
        <v>9.99</v>
      </c>
      <c r="E3551">
        <f t="shared" si="375"/>
        <v>2025</v>
      </c>
      <c r="F3551">
        <f t="shared" si="376"/>
        <v>7</v>
      </c>
      <c r="G3551">
        <f t="shared" si="377"/>
        <v>5</v>
      </c>
      <c r="H3551" s="4" t="str">
        <f t="shared" si="378"/>
        <v>product 1</v>
      </c>
      <c r="I3551" s="5">
        <v>90</v>
      </c>
      <c r="J3551" s="5">
        <v>899.1</v>
      </c>
    </row>
    <row r="3552" spans="1:10" ht="13.2" x14ac:dyDescent="0.25">
      <c r="A3552" s="3">
        <v>45784</v>
      </c>
      <c r="B3552" s="4" t="s">
        <v>12</v>
      </c>
      <c r="C3552" s="3" t="str">
        <f t="shared" si="374"/>
        <v>net sales</v>
      </c>
      <c r="D3552" s="49">
        <v>24.99</v>
      </c>
      <c r="E3552">
        <f t="shared" si="375"/>
        <v>2025</v>
      </c>
      <c r="F3552">
        <f t="shared" si="376"/>
        <v>7</v>
      </c>
      <c r="G3552">
        <f t="shared" si="377"/>
        <v>5</v>
      </c>
      <c r="H3552" s="4" t="str">
        <f t="shared" si="378"/>
        <v>product 2</v>
      </c>
      <c r="I3552" s="5">
        <v>8</v>
      </c>
      <c r="J3552" s="5">
        <v>199.92</v>
      </c>
    </row>
    <row r="3553" spans="1:10" ht="13.2" x14ac:dyDescent="0.25">
      <c r="A3553" s="3">
        <v>45784</v>
      </c>
      <c r="B3553" s="4" t="s">
        <v>13</v>
      </c>
      <c r="C3553" s="3" t="str">
        <f t="shared" si="374"/>
        <v>net sales</v>
      </c>
      <c r="D3553" s="49">
        <v>12.49</v>
      </c>
      <c r="E3553">
        <f t="shared" si="375"/>
        <v>2025</v>
      </c>
      <c r="F3553">
        <f t="shared" si="376"/>
        <v>7</v>
      </c>
      <c r="G3553">
        <f t="shared" si="377"/>
        <v>5</v>
      </c>
      <c r="H3553" s="4" t="str">
        <f t="shared" si="378"/>
        <v>product 3</v>
      </c>
      <c r="I3553" s="5">
        <v>208</v>
      </c>
      <c r="J3553" s="5">
        <v>2597.92</v>
      </c>
    </row>
    <row r="3554" spans="1:10" ht="13.2" x14ac:dyDescent="0.25">
      <c r="A3554" s="3">
        <v>45785</v>
      </c>
      <c r="B3554" s="4" t="s">
        <v>7</v>
      </c>
      <c r="C3554" s="3" t="str">
        <f t="shared" si="374"/>
        <v>cogs</v>
      </c>
      <c r="D3554" s="49">
        <v>5.49</v>
      </c>
      <c r="E3554">
        <f t="shared" si="375"/>
        <v>2025</v>
      </c>
      <c r="F3554">
        <f t="shared" si="376"/>
        <v>8</v>
      </c>
      <c r="G3554">
        <f t="shared" si="377"/>
        <v>5</v>
      </c>
      <c r="H3554" s="4" t="str">
        <f t="shared" si="378"/>
        <v>product 1</v>
      </c>
      <c r="I3554" s="5">
        <v>80</v>
      </c>
      <c r="J3554" s="5">
        <v>439.20000000000005</v>
      </c>
    </row>
    <row r="3555" spans="1:10" ht="13.2" x14ac:dyDescent="0.25">
      <c r="A3555" s="3">
        <v>45785</v>
      </c>
      <c r="B3555" s="4" t="s">
        <v>8</v>
      </c>
      <c r="C3555" s="3" t="str">
        <f t="shared" si="374"/>
        <v>cogs</v>
      </c>
      <c r="D3555" s="49">
        <v>19.989999999999998</v>
      </c>
      <c r="E3555">
        <f t="shared" si="375"/>
        <v>2025</v>
      </c>
      <c r="F3555">
        <f t="shared" si="376"/>
        <v>8</v>
      </c>
      <c r="G3555">
        <f t="shared" si="377"/>
        <v>5</v>
      </c>
      <c r="H3555" s="4" t="str">
        <f t="shared" si="378"/>
        <v>product 2</v>
      </c>
      <c r="I3555" s="5">
        <v>0</v>
      </c>
      <c r="J3555" s="4">
        <v>0</v>
      </c>
    </row>
    <row r="3556" spans="1:10" ht="13.2" x14ac:dyDescent="0.25">
      <c r="A3556" s="3">
        <v>45785</v>
      </c>
      <c r="B3556" s="4" t="s">
        <v>9</v>
      </c>
      <c r="C3556" s="3" t="str">
        <f t="shared" si="374"/>
        <v>cogs</v>
      </c>
      <c r="D3556" s="49">
        <v>8.99</v>
      </c>
      <c r="E3556">
        <f t="shared" si="375"/>
        <v>2025</v>
      </c>
      <c r="F3556">
        <f t="shared" si="376"/>
        <v>8</v>
      </c>
      <c r="G3556">
        <f t="shared" si="377"/>
        <v>5</v>
      </c>
      <c r="H3556" s="4" t="str">
        <f t="shared" si="378"/>
        <v>product 3</v>
      </c>
      <c r="I3556" s="5">
        <v>228</v>
      </c>
      <c r="J3556" s="5">
        <v>2049.7200000000003</v>
      </c>
    </row>
    <row r="3557" spans="1:10" ht="13.2" x14ac:dyDescent="0.25">
      <c r="A3557" s="3">
        <v>45785</v>
      </c>
      <c r="B3557" s="4" t="s">
        <v>10</v>
      </c>
      <c r="C3557" s="3" t="str">
        <f t="shared" si="374"/>
        <v>marketing</v>
      </c>
      <c r="D3557" s="50" t="s">
        <v>6</v>
      </c>
      <c r="E3557">
        <f t="shared" si="375"/>
        <v>2025</v>
      </c>
      <c r="F3557">
        <f t="shared" si="376"/>
        <v>8</v>
      </c>
      <c r="G3557">
        <f t="shared" si="377"/>
        <v>5</v>
      </c>
      <c r="H3557" s="4" t="str">
        <f t="shared" si="378"/>
        <v>N/A</v>
      </c>
      <c r="I3557" s="4" t="s">
        <v>6</v>
      </c>
      <c r="J3557" s="5">
        <v>116.10000000000001</v>
      </c>
    </row>
    <row r="3558" spans="1:10" ht="13.2" x14ac:dyDescent="0.25">
      <c r="A3558" s="3">
        <v>45785</v>
      </c>
      <c r="B3558" s="4" t="s">
        <v>11</v>
      </c>
      <c r="C3558" s="3" t="str">
        <f t="shared" si="374"/>
        <v>net sales</v>
      </c>
      <c r="D3558" s="49">
        <v>9.99</v>
      </c>
      <c r="E3558">
        <f t="shared" si="375"/>
        <v>2025</v>
      </c>
      <c r="F3558">
        <f t="shared" si="376"/>
        <v>8</v>
      </c>
      <c r="G3558">
        <f t="shared" si="377"/>
        <v>5</v>
      </c>
      <c r="H3558" s="4" t="str">
        <f t="shared" si="378"/>
        <v>product 1</v>
      </c>
      <c r="I3558" s="5">
        <v>80</v>
      </c>
      <c r="J3558" s="5">
        <v>799.2</v>
      </c>
    </row>
    <row r="3559" spans="1:10" ht="13.2" x14ac:dyDescent="0.25">
      <c r="A3559" s="3">
        <v>45785</v>
      </c>
      <c r="B3559" s="4" t="s">
        <v>12</v>
      </c>
      <c r="C3559" s="3" t="str">
        <f t="shared" si="374"/>
        <v>net sales</v>
      </c>
      <c r="D3559" s="49">
        <v>24.99</v>
      </c>
      <c r="E3559">
        <f t="shared" si="375"/>
        <v>2025</v>
      </c>
      <c r="F3559">
        <f t="shared" si="376"/>
        <v>8</v>
      </c>
      <c r="G3559">
        <f t="shared" si="377"/>
        <v>5</v>
      </c>
      <c r="H3559" s="4" t="str">
        <f t="shared" si="378"/>
        <v>product 2</v>
      </c>
      <c r="I3559" s="5">
        <v>0</v>
      </c>
      <c r="J3559" s="4">
        <v>0</v>
      </c>
    </row>
    <row r="3560" spans="1:10" ht="13.2" x14ac:dyDescent="0.25">
      <c r="A3560" s="3">
        <v>45785</v>
      </c>
      <c r="B3560" s="4" t="s">
        <v>13</v>
      </c>
      <c r="C3560" s="3" t="str">
        <f t="shared" si="374"/>
        <v>net sales</v>
      </c>
      <c r="D3560" s="49">
        <v>12.49</v>
      </c>
      <c r="E3560">
        <f t="shared" si="375"/>
        <v>2025</v>
      </c>
      <c r="F3560">
        <f t="shared" si="376"/>
        <v>8</v>
      </c>
      <c r="G3560">
        <f t="shared" si="377"/>
        <v>5</v>
      </c>
      <c r="H3560" s="4" t="str">
        <f t="shared" si="378"/>
        <v>product 3</v>
      </c>
      <c r="I3560" s="5">
        <v>228</v>
      </c>
      <c r="J3560" s="5">
        <v>2847.7200000000003</v>
      </c>
    </row>
    <row r="3561" spans="1:10" ht="13.2" x14ac:dyDescent="0.25">
      <c r="A3561" s="3">
        <v>45786</v>
      </c>
      <c r="B3561" s="4" t="s">
        <v>7</v>
      </c>
      <c r="C3561" s="3" t="str">
        <f t="shared" si="374"/>
        <v>cogs</v>
      </c>
      <c r="D3561" s="49">
        <v>5.49</v>
      </c>
      <c r="E3561">
        <f t="shared" si="375"/>
        <v>2025</v>
      </c>
      <c r="F3561">
        <f t="shared" si="376"/>
        <v>9</v>
      </c>
      <c r="G3561">
        <f t="shared" si="377"/>
        <v>5</v>
      </c>
      <c r="H3561" s="4" t="str">
        <f t="shared" si="378"/>
        <v>product 1</v>
      </c>
      <c r="I3561" s="5">
        <v>33</v>
      </c>
      <c r="J3561" s="5">
        <v>181.17000000000002</v>
      </c>
    </row>
    <row r="3562" spans="1:10" ht="13.2" x14ac:dyDescent="0.25">
      <c r="A3562" s="3">
        <v>45786</v>
      </c>
      <c r="B3562" s="4" t="s">
        <v>8</v>
      </c>
      <c r="C3562" s="3" t="str">
        <f t="shared" si="374"/>
        <v>cogs</v>
      </c>
      <c r="D3562" s="49">
        <v>19.989999999999998</v>
      </c>
      <c r="E3562">
        <f t="shared" si="375"/>
        <v>2025</v>
      </c>
      <c r="F3562">
        <f t="shared" si="376"/>
        <v>9</v>
      </c>
      <c r="G3562">
        <f t="shared" si="377"/>
        <v>5</v>
      </c>
      <c r="H3562" s="4" t="str">
        <f t="shared" si="378"/>
        <v>product 2</v>
      </c>
      <c r="I3562" s="5">
        <v>1</v>
      </c>
      <c r="J3562" s="5">
        <v>19.989999999999998</v>
      </c>
    </row>
    <row r="3563" spans="1:10" ht="13.2" x14ac:dyDescent="0.25">
      <c r="A3563" s="3">
        <v>45786</v>
      </c>
      <c r="B3563" s="4" t="s">
        <v>9</v>
      </c>
      <c r="C3563" s="3" t="str">
        <f t="shared" si="374"/>
        <v>cogs</v>
      </c>
      <c r="D3563" s="49">
        <v>8.99</v>
      </c>
      <c r="E3563">
        <f t="shared" si="375"/>
        <v>2025</v>
      </c>
      <c r="F3563">
        <f t="shared" si="376"/>
        <v>9</v>
      </c>
      <c r="G3563">
        <f t="shared" si="377"/>
        <v>5</v>
      </c>
      <c r="H3563" s="4" t="str">
        <f t="shared" si="378"/>
        <v>product 3</v>
      </c>
      <c r="I3563" s="5">
        <v>155</v>
      </c>
      <c r="J3563" s="5">
        <v>1393.45</v>
      </c>
    </row>
    <row r="3564" spans="1:10" ht="13.2" x14ac:dyDescent="0.25">
      <c r="A3564" s="3">
        <v>45786</v>
      </c>
      <c r="B3564" s="4" t="s">
        <v>10</v>
      </c>
      <c r="C3564" s="3" t="str">
        <f t="shared" si="374"/>
        <v>marketing</v>
      </c>
      <c r="D3564" s="50" t="s">
        <v>6</v>
      </c>
      <c r="E3564">
        <f t="shared" si="375"/>
        <v>2025</v>
      </c>
      <c r="F3564">
        <f t="shared" si="376"/>
        <v>9</v>
      </c>
      <c r="G3564">
        <f t="shared" si="377"/>
        <v>5</v>
      </c>
      <c r="H3564" s="4" t="str">
        <f t="shared" si="378"/>
        <v>N/A</v>
      </c>
      <c r="I3564" s="4" t="s">
        <v>6</v>
      </c>
      <c r="J3564" s="5">
        <v>110.03</v>
      </c>
    </row>
    <row r="3565" spans="1:10" ht="13.2" x14ac:dyDescent="0.25">
      <c r="A3565" s="3">
        <v>45786</v>
      </c>
      <c r="B3565" s="4" t="s">
        <v>11</v>
      </c>
      <c r="C3565" s="3" t="str">
        <f t="shared" si="374"/>
        <v>net sales</v>
      </c>
      <c r="D3565" s="49">
        <v>9.99</v>
      </c>
      <c r="E3565">
        <f t="shared" si="375"/>
        <v>2025</v>
      </c>
      <c r="F3565">
        <f t="shared" si="376"/>
        <v>9</v>
      </c>
      <c r="G3565">
        <f t="shared" si="377"/>
        <v>5</v>
      </c>
      <c r="H3565" s="4" t="str">
        <f t="shared" si="378"/>
        <v>product 1</v>
      </c>
      <c r="I3565" s="5">
        <v>33</v>
      </c>
      <c r="J3565" s="5">
        <v>329.67</v>
      </c>
    </row>
    <row r="3566" spans="1:10" ht="13.2" x14ac:dyDescent="0.25">
      <c r="A3566" s="3">
        <v>45786</v>
      </c>
      <c r="B3566" s="4" t="s">
        <v>12</v>
      </c>
      <c r="C3566" s="3" t="str">
        <f t="shared" si="374"/>
        <v>net sales</v>
      </c>
      <c r="D3566" s="49">
        <v>24.99</v>
      </c>
      <c r="E3566">
        <f t="shared" si="375"/>
        <v>2025</v>
      </c>
      <c r="F3566">
        <f t="shared" si="376"/>
        <v>9</v>
      </c>
      <c r="G3566">
        <f t="shared" si="377"/>
        <v>5</v>
      </c>
      <c r="H3566" s="4" t="str">
        <f t="shared" si="378"/>
        <v>product 2</v>
      </c>
      <c r="I3566" s="5">
        <v>1</v>
      </c>
      <c r="J3566" s="5">
        <v>24.99</v>
      </c>
    </row>
    <row r="3567" spans="1:10" ht="13.2" x14ac:dyDescent="0.25">
      <c r="A3567" s="3">
        <v>45786</v>
      </c>
      <c r="B3567" s="4" t="s">
        <v>13</v>
      </c>
      <c r="C3567" s="3" t="str">
        <f t="shared" si="374"/>
        <v>net sales</v>
      </c>
      <c r="D3567" s="49">
        <v>12.49</v>
      </c>
      <c r="E3567">
        <f t="shared" si="375"/>
        <v>2025</v>
      </c>
      <c r="F3567">
        <f t="shared" si="376"/>
        <v>9</v>
      </c>
      <c r="G3567">
        <f t="shared" si="377"/>
        <v>5</v>
      </c>
      <c r="H3567" s="4" t="str">
        <f t="shared" si="378"/>
        <v>product 3</v>
      </c>
      <c r="I3567" s="5">
        <v>155</v>
      </c>
      <c r="J3567" s="5">
        <v>1935.95</v>
      </c>
    </row>
    <row r="3568" spans="1:10" ht="13.2" x14ac:dyDescent="0.25">
      <c r="A3568" s="3">
        <v>45786</v>
      </c>
      <c r="B3568" s="4" t="s">
        <v>15</v>
      </c>
      <c r="C3568" s="3" t="str">
        <f t="shared" si="374"/>
        <v>payroll</v>
      </c>
      <c r="D3568" s="50" t="s">
        <v>6</v>
      </c>
      <c r="E3568">
        <f t="shared" si="375"/>
        <v>2025</v>
      </c>
      <c r="F3568">
        <f t="shared" si="376"/>
        <v>9</v>
      </c>
      <c r="G3568">
        <f t="shared" si="377"/>
        <v>5</v>
      </c>
      <c r="H3568" s="4" t="str">
        <f t="shared" si="378"/>
        <v>N/A</v>
      </c>
      <c r="I3568" s="4" t="s">
        <v>6</v>
      </c>
      <c r="J3568" s="5">
        <v>1200</v>
      </c>
    </row>
    <row r="3569" spans="1:10" ht="13.2" x14ac:dyDescent="0.25">
      <c r="A3569" s="3">
        <v>45787</v>
      </c>
      <c r="B3569" s="4" t="s">
        <v>7</v>
      </c>
      <c r="C3569" s="3" t="str">
        <f t="shared" si="374"/>
        <v>cogs</v>
      </c>
      <c r="D3569" s="49">
        <v>5.49</v>
      </c>
      <c r="E3569">
        <f t="shared" si="375"/>
        <v>2025</v>
      </c>
      <c r="F3569">
        <f t="shared" si="376"/>
        <v>10</v>
      </c>
      <c r="G3569">
        <f t="shared" si="377"/>
        <v>5</v>
      </c>
      <c r="H3569" s="4" t="str">
        <f t="shared" si="378"/>
        <v>product 1</v>
      </c>
      <c r="I3569" s="5">
        <v>54</v>
      </c>
      <c r="J3569" s="5">
        <v>296.46000000000004</v>
      </c>
    </row>
    <row r="3570" spans="1:10" ht="13.2" x14ac:dyDescent="0.25">
      <c r="A3570" s="3">
        <v>45787</v>
      </c>
      <c r="B3570" s="4" t="s">
        <v>8</v>
      </c>
      <c r="C3570" s="3" t="str">
        <f t="shared" si="374"/>
        <v>cogs</v>
      </c>
      <c r="D3570" s="49">
        <v>19.989999999999998</v>
      </c>
      <c r="E3570">
        <f t="shared" si="375"/>
        <v>2025</v>
      </c>
      <c r="F3570">
        <f t="shared" si="376"/>
        <v>10</v>
      </c>
      <c r="G3570">
        <f t="shared" si="377"/>
        <v>5</v>
      </c>
      <c r="H3570" s="4" t="str">
        <f t="shared" si="378"/>
        <v>product 2</v>
      </c>
      <c r="I3570" s="5">
        <v>1</v>
      </c>
      <c r="J3570" s="5">
        <v>19.989999999999998</v>
      </c>
    </row>
    <row r="3571" spans="1:10" ht="13.2" x14ac:dyDescent="0.25">
      <c r="A3571" s="3">
        <v>45787</v>
      </c>
      <c r="B3571" s="4" t="s">
        <v>9</v>
      </c>
      <c r="C3571" s="3" t="str">
        <f t="shared" si="374"/>
        <v>cogs</v>
      </c>
      <c r="D3571" s="49">
        <v>8.99</v>
      </c>
      <c r="E3571">
        <f t="shared" si="375"/>
        <v>2025</v>
      </c>
      <c r="F3571">
        <f t="shared" si="376"/>
        <v>10</v>
      </c>
      <c r="G3571">
        <f t="shared" si="377"/>
        <v>5</v>
      </c>
      <c r="H3571" s="4" t="str">
        <f t="shared" si="378"/>
        <v>product 3</v>
      </c>
      <c r="I3571" s="5">
        <v>0</v>
      </c>
      <c r="J3571" s="4">
        <v>0</v>
      </c>
    </row>
    <row r="3572" spans="1:10" ht="13.2" x14ac:dyDescent="0.25">
      <c r="A3572" s="3">
        <v>45787</v>
      </c>
      <c r="B3572" s="4" t="s">
        <v>10</v>
      </c>
      <c r="C3572" s="3" t="str">
        <f t="shared" si="374"/>
        <v>marketing</v>
      </c>
      <c r="D3572" s="50" t="s">
        <v>6</v>
      </c>
      <c r="E3572">
        <f t="shared" si="375"/>
        <v>2025</v>
      </c>
      <c r="F3572">
        <f t="shared" si="376"/>
        <v>10</v>
      </c>
      <c r="G3572">
        <f t="shared" si="377"/>
        <v>5</v>
      </c>
      <c r="H3572" s="4" t="str">
        <f t="shared" si="378"/>
        <v>N/A</v>
      </c>
      <c r="I3572" s="4" t="s">
        <v>6</v>
      </c>
      <c r="J3572" s="5">
        <v>109.9</v>
      </c>
    </row>
    <row r="3573" spans="1:10" ht="13.2" x14ac:dyDescent="0.25">
      <c r="A3573" s="3">
        <v>45787</v>
      </c>
      <c r="B3573" s="4" t="s">
        <v>11</v>
      </c>
      <c r="C3573" s="3" t="str">
        <f t="shared" si="374"/>
        <v>net sales</v>
      </c>
      <c r="D3573" s="49">
        <v>9.99</v>
      </c>
      <c r="E3573">
        <f t="shared" si="375"/>
        <v>2025</v>
      </c>
      <c r="F3573">
        <f t="shared" si="376"/>
        <v>10</v>
      </c>
      <c r="G3573">
        <f t="shared" si="377"/>
        <v>5</v>
      </c>
      <c r="H3573" s="4" t="str">
        <f t="shared" si="378"/>
        <v>product 1</v>
      </c>
      <c r="I3573" s="5">
        <v>54</v>
      </c>
      <c r="J3573" s="5">
        <v>539.46</v>
      </c>
    </row>
    <row r="3574" spans="1:10" ht="13.2" x14ac:dyDescent="0.25">
      <c r="A3574" s="3">
        <v>45787</v>
      </c>
      <c r="B3574" s="4" t="s">
        <v>12</v>
      </c>
      <c r="C3574" s="3" t="str">
        <f t="shared" si="374"/>
        <v>net sales</v>
      </c>
      <c r="D3574" s="49">
        <v>24.99</v>
      </c>
      <c r="E3574">
        <f t="shared" si="375"/>
        <v>2025</v>
      </c>
      <c r="F3574">
        <f t="shared" si="376"/>
        <v>10</v>
      </c>
      <c r="G3574">
        <f t="shared" si="377"/>
        <v>5</v>
      </c>
      <c r="H3574" s="4" t="str">
        <f t="shared" si="378"/>
        <v>product 2</v>
      </c>
      <c r="I3574" s="5">
        <v>1</v>
      </c>
      <c r="J3574" s="5">
        <v>24.99</v>
      </c>
    </row>
    <row r="3575" spans="1:10" ht="13.2" x14ac:dyDescent="0.25">
      <c r="A3575" s="3">
        <v>45787</v>
      </c>
      <c r="B3575" s="4" t="s">
        <v>13</v>
      </c>
      <c r="C3575" s="3" t="str">
        <f t="shared" si="374"/>
        <v>net sales</v>
      </c>
      <c r="D3575" s="49">
        <v>12.49</v>
      </c>
      <c r="E3575">
        <f t="shared" si="375"/>
        <v>2025</v>
      </c>
      <c r="F3575">
        <f t="shared" si="376"/>
        <v>10</v>
      </c>
      <c r="G3575">
        <f t="shared" si="377"/>
        <v>5</v>
      </c>
      <c r="H3575" s="4" t="str">
        <f t="shared" si="378"/>
        <v>product 3</v>
      </c>
      <c r="I3575" s="5">
        <v>0</v>
      </c>
      <c r="J3575" s="4">
        <v>0</v>
      </c>
    </row>
    <row r="3576" spans="1:10" ht="13.2" x14ac:dyDescent="0.25">
      <c r="A3576" s="3">
        <v>45788</v>
      </c>
      <c r="B3576" s="4" t="s">
        <v>7</v>
      </c>
      <c r="C3576" s="3" t="str">
        <f t="shared" si="374"/>
        <v>cogs</v>
      </c>
      <c r="D3576" s="49">
        <v>5.49</v>
      </c>
      <c r="E3576">
        <f t="shared" si="375"/>
        <v>2025</v>
      </c>
      <c r="F3576">
        <f t="shared" si="376"/>
        <v>11</v>
      </c>
      <c r="G3576">
        <f t="shared" si="377"/>
        <v>5</v>
      </c>
      <c r="H3576" s="4" t="str">
        <f t="shared" si="378"/>
        <v>product 1</v>
      </c>
      <c r="I3576" s="5">
        <v>72</v>
      </c>
      <c r="J3576" s="5">
        <v>395.28000000000003</v>
      </c>
    </row>
    <row r="3577" spans="1:10" ht="13.2" x14ac:dyDescent="0.25">
      <c r="A3577" s="3">
        <v>45788</v>
      </c>
      <c r="B3577" s="4" t="s">
        <v>8</v>
      </c>
      <c r="C3577" s="3" t="str">
        <f t="shared" si="374"/>
        <v>cogs</v>
      </c>
      <c r="D3577" s="49">
        <v>19.989999999999998</v>
      </c>
      <c r="E3577">
        <f t="shared" si="375"/>
        <v>2025</v>
      </c>
      <c r="F3577">
        <f t="shared" si="376"/>
        <v>11</v>
      </c>
      <c r="G3577">
        <f t="shared" si="377"/>
        <v>5</v>
      </c>
      <c r="H3577" s="4" t="str">
        <f t="shared" si="378"/>
        <v>product 2</v>
      </c>
      <c r="I3577" s="5">
        <v>5</v>
      </c>
      <c r="J3577" s="5">
        <v>99.949999999999989</v>
      </c>
    </row>
    <row r="3578" spans="1:10" ht="13.2" x14ac:dyDescent="0.25">
      <c r="A3578" s="3">
        <v>45788</v>
      </c>
      <c r="B3578" s="4" t="s">
        <v>9</v>
      </c>
      <c r="C3578" s="3" t="str">
        <f t="shared" si="374"/>
        <v>cogs</v>
      </c>
      <c r="D3578" s="49">
        <v>8.99</v>
      </c>
      <c r="E3578">
        <f t="shared" si="375"/>
        <v>2025</v>
      </c>
      <c r="F3578">
        <f t="shared" si="376"/>
        <v>11</v>
      </c>
      <c r="G3578">
        <f t="shared" si="377"/>
        <v>5</v>
      </c>
      <c r="H3578" s="4" t="str">
        <f t="shared" si="378"/>
        <v>product 3</v>
      </c>
      <c r="I3578" s="5">
        <v>149</v>
      </c>
      <c r="J3578" s="5">
        <v>1339.51</v>
      </c>
    </row>
    <row r="3579" spans="1:10" ht="13.2" x14ac:dyDescent="0.25">
      <c r="A3579" s="3">
        <v>45788</v>
      </c>
      <c r="B3579" s="4" t="s">
        <v>10</v>
      </c>
      <c r="C3579" s="3" t="str">
        <f t="shared" si="374"/>
        <v>marketing</v>
      </c>
      <c r="D3579" s="50" t="s">
        <v>6</v>
      </c>
      <c r="E3579">
        <f t="shared" si="375"/>
        <v>2025</v>
      </c>
      <c r="F3579">
        <f t="shared" si="376"/>
        <v>11</v>
      </c>
      <c r="G3579">
        <f t="shared" si="377"/>
        <v>5</v>
      </c>
      <c r="H3579" s="4" t="str">
        <f t="shared" si="378"/>
        <v>N/A</v>
      </c>
      <c r="I3579" s="4" t="s">
        <v>6</v>
      </c>
      <c r="J3579" s="5">
        <v>115.08</v>
      </c>
    </row>
    <row r="3580" spans="1:10" ht="13.2" x14ac:dyDescent="0.25">
      <c r="A3580" s="3">
        <v>45788</v>
      </c>
      <c r="B3580" s="4" t="s">
        <v>11</v>
      </c>
      <c r="C3580" s="3" t="str">
        <f t="shared" si="374"/>
        <v>net sales</v>
      </c>
      <c r="D3580" s="49">
        <v>9.99</v>
      </c>
      <c r="E3580">
        <f t="shared" si="375"/>
        <v>2025</v>
      </c>
      <c r="F3580">
        <f t="shared" si="376"/>
        <v>11</v>
      </c>
      <c r="G3580">
        <f t="shared" si="377"/>
        <v>5</v>
      </c>
      <c r="H3580" s="4" t="str">
        <f t="shared" si="378"/>
        <v>product 1</v>
      </c>
      <c r="I3580" s="5">
        <v>72</v>
      </c>
      <c r="J3580" s="5">
        <v>719.28</v>
      </c>
    </row>
    <row r="3581" spans="1:10" ht="13.2" x14ac:dyDescent="0.25">
      <c r="A3581" s="3">
        <v>45788</v>
      </c>
      <c r="B3581" s="4" t="s">
        <v>12</v>
      </c>
      <c r="C3581" s="3" t="str">
        <f t="shared" si="374"/>
        <v>net sales</v>
      </c>
      <c r="D3581" s="49">
        <v>24.99</v>
      </c>
      <c r="E3581">
        <f t="shared" si="375"/>
        <v>2025</v>
      </c>
      <c r="F3581">
        <f t="shared" si="376"/>
        <v>11</v>
      </c>
      <c r="G3581">
        <f t="shared" si="377"/>
        <v>5</v>
      </c>
      <c r="H3581" s="4" t="str">
        <f t="shared" si="378"/>
        <v>product 2</v>
      </c>
      <c r="I3581" s="5">
        <v>5</v>
      </c>
      <c r="J3581" s="5">
        <v>124.94999999999999</v>
      </c>
    </row>
    <row r="3582" spans="1:10" ht="13.2" x14ac:dyDescent="0.25">
      <c r="A3582" s="3">
        <v>45788</v>
      </c>
      <c r="B3582" s="4" t="s">
        <v>13</v>
      </c>
      <c r="C3582" s="3" t="str">
        <f t="shared" si="374"/>
        <v>net sales</v>
      </c>
      <c r="D3582" s="49">
        <v>12.49</v>
      </c>
      <c r="E3582">
        <f t="shared" si="375"/>
        <v>2025</v>
      </c>
      <c r="F3582">
        <f t="shared" si="376"/>
        <v>11</v>
      </c>
      <c r="G3582">
        <f t="shared" si="377"/>
        <v>5</v>
      </c>
      <c r="H3582" s="4" t="str">
        <f t="shared" si="378"/>
        <v>product 3</v>
      </c>
      <c r="I3582" s="5">
        <v>149</v>
      </c>
      <c r="J3582" s="5">
        <v>1861.01</v>
      </c>
    </row>
    <row r="3583" spans="1:10" ht="13.2" x14ac:dyDescent="0.25">
      <c r="A3583" s="3">
        <v>45789</v>
      </c>
      <c r="B3583" s="4" t="s">
        <v>7</v>
      </c>
      <c r="C3583" s="3" t="str">
        <f t="shared" si="374"/>
        <v>cogs</v>
      </c>
      <c r="D3583" s="49">
        <v>5.49</v>
      </c>
      <c r="E3583">
        <f t="shared" si="375"/>
        <v>2025</v>
      </c>
      <c r="F3583">
        <f t="shared" si="376"/>
        <v>12</v>
      </c>
      <c r="G3583">
        <f t="shared" si="377"/>
        <v>5</v>
      </c>
      <c r="H3583" s="4" t="str">
        <f t="shared" si="378"/>
        <v>product 1</v>
      </c>
      <c r="I3583" s="5">
        <v>45</v>
      </c>
      <c r="J3583" s="5">
        <v>247.05</v>
      </c>
    </row>
    <row r="3584" spans="1:10" ht="13.2" x14ac:dyDescent="0.25">
      <c r="A3584" s="3">
        <v>45789</v>
      </c>
      <c r="B3584" s="4" t="s">
        <v>8</v>
      </c>
      <c r="C3584" s="3" t="str">
        <f t="shared" si="374"/>
        <v>cogs</v>
      </c>
      <c r="D3584" s="49">
        <v>19.989999999999998</v>
      </c>
      <c r="E3584">
        <f t="shared" si="375"/>
        <v>2025</v>
      </c>
      <c r="F3584">
        <f t="shared" si="376"/>
        <v>12</v>
      </c>
      <c r="G3584">
        <f t="shared" si="377"/>
        <v>5</v>
      </c>
      <c r="H3584" s="4" t="str">
        <f t="shared" si="378"/>
        <v>product 2</v>
      </c>
      <c r="I3584" s="5">
        <v>3</v>
      </c>
      <c r="J3584" s="5">
        <v>59.97</v>
      </c>
    </row>
    <row r="3585" spans="1:10" ht="13.2" x14ac:dyDescent="0.25">
      <c r="A3585" s="3">
        <v>45789</v>
      </c>
      <c r="B3585" s="4" t="s">
        <v>9</v>
      </c>
      <c r="C3585" s="3" t="str">
        <f t="shared" si="374"/>
        <v>cogs</v>
      </c>
      <c r="D3585" s="49">
        <v>8.99</v>
      </c>
      <c r="E3585">
        <f t="shared" si="375"/>
        <v>2025</v>
      </c>
      <c r="F3585">
        <f t="shared" si="376"/>
        <v>12</v>
      </c>
      <c r="G3585">
        <f t="shared" si="377"/>
        <v>5</v>
      </c>
      <c r="H3585" s="4" t="str">
        <f t="shared" si="378"/>
        <v>product 3</v>
      </c>
      <c r="I3585" s="5">
        <v>115</v>
      </c>
      <c r="J3585" s="5">
        <v>1033.8500000000001</v>
      </c>
    </row>
    <row r="3586" spans="1:10" ht="13.2" x14ac:dyDescent="0.25">
      <c r="A3586" s="3">
        <v>45789</v>
      </c>
      <c r="B3586" s="4" t="s">
        <v>10</v>
      </c>
      <c r="C3586" s="3" t="str">
        <f t="shared" ref="C3586:C3649" si="379">IFERROR(LEFT(B3586, FIND(":", B3586) -1),B3586)</f>
        <v>marketing</v>
      </c>
      <c r="D3586" s="50" t="s">
        <v>6</v>
      </c>
      <c r="E3586">
        <f t="shared" ref="E3586:E3649" si="380">YEAR(A3586)</f>
        <v>2025</v>
      </c>
      <c r="F3586">
        <f t="shared" ref="F3586:F3649" si="381">DAY(A3586)</f>
        <v>12</v>
      </c>
      <c r="G3586">
        <f t="shared" ref="G3586:G3649" si="382">MONTH(A3586)</f>
        <v>5</v>
      </c>
      <c r="H3586" s="4" t="str">
        <f t="shared" si="378"/>
        <v>N/A</v>
      </c>
      <c r="I3586" s="4" t="s">
        <v>6</v>
      </c>
      <c r="J3586" s="5">
        <v>110.94</v>
      </c>
    </row>
    <row r="3587" spans="1:10" ht="13.2" x14ac:dyDescent="0.25">
      <c r="A3587" s="3">
        <v>45789</v>
      </c>
      <c r="B3587" s="4" t="s">
        <v>11</v>
      </c>
      <c r="C3587" s="3" t="str">
        <f t="shared" si="379"/>
        <v>net sales</v>
      </c>
      <c r="D3587" s="49">
        <v>9.99</v>
      </c>
      <c r="E3587">
        <f t="shared" si="380"/>
        <v>2025</v>
      </c>
      <c r="F3587">
        <f t="shared" si="381"/>
        <v>12</v>
      </c>
      <c r="G3587">
        <f t="shared" si="382"/>
        <v>5</v>
      </c>
      <c r="H3587" s="4" t="str">
        <f t="shared" ref="H3587:H3650" si="383">IFERROR(RIGHT(B3587, LEN(B3587) - FIND(":", B3587)),"N/A")</f>
        <v>product 1</v>
      </c>
      <c r="I3587" s="5">
        <v>45</v>
      </c>
      <c r="J3587" s="5">
        <v>449.55</v>
      </c>
    </row>
    <row r="3588" spans="1:10" ht="13.2" x14ac:dyDescent="0.25">
      <c r="A3588" s="3">
        <v>45789</v>
      </c>
      <c r="B3588" s="4" t="s">
        <v>12</v>
      </c>
      <c r="C3588" s="3" t="str">
        <f t="shared" si="379"/>
        <v>net sales</v>
      </c>
      <c r="D3588" s="49">
        <v>24.99</v>
      </c>
      <c r="E3588">
        <f t="shared" si="380"/>
        <v>2025</v>
      </c>
      <c r="F3588">
        <f t="shared" si="381"/>
        <v>12</v>
      </c>
      <c r="G3588">
        <f t="shared" si="382"/>
        <v>5</v>
      </c>
      <c r="H3588" s="4" t="str">
        <f t="shared" si="383"/>
        <v>product 2</v>
      </c>
      <c r="I3588" s="5">
        <v>3</v>
      </c>
      <c r="J3588" s="5">
        <v>74.97</v>
      </c>
    </row>
    <row r="3589" spans="1:10" ht="13.2" x14ac:dyDescent="0.25">
      <c r="A3589" s="3">
        <v>45789</v>
      </c>
      <c r="B3589" s="4" t="s">
        <v>13</v>
      </c>
      <c r="C3589" s="3" t="str">
        <f t="shared" si="379"/>
        <v>net sales</v>
      </c>
      <c r="D3589" s="49">
        <v>12.49</v>
      </c>
      <c r="E3589">
        <f t="shared" si="380"/>
        <v>2025</v>
      </c>
      <c r="F3589">
        <f t="shared" si="381"/>
        <v>12</v>
      </c>
      <c r="G3589">
        <f t="shared" si="382"/>
        <v>5</v>
      </c>
      <c r="H3589" s="4" t="str">
        <f t="shared" si="383"/>
        <v>product 3</v>
      </c>
      <c r="I3589" s="5">
        <v>115</v>
      </c>
      <c r="J3589" s="5">
        <v>1436.3500000000001</v>
      </c>
    </row>
    <row r="3590" spans="1:10" ht="13.2" x14ac:dyDescent="0.25">
      <c r="A3590" s="3">
        <v>45790</v>
      </c>
      <c r="B3590" s="4" t="s">
        <v>7</v>
      </c>
      <c r="C3590" s="3" t="str">
        <f t="shared" si="379"/>
        <v>cogs</v>
      </c>
      <c r="D3590" s="49">
        <v>5.49</v>
      </c>
      <c r="E3590">
        <f t="shared" si="380"/>
        <v>2025</v>
      </c>
      <c r="F3590">
        <f t="shared" si="381"/>
        <v>13</v>
      </c>
      <c r="G3590">
        <f t="shared" si="382"/>
        <v>5</v>
      </c>
      <c r="H3590" s="4" t="str">
        <f t="shared" si="383"/>
        <v>product 1</v>
      </c>
      <c r="I3590" s="5">
        <v>38</v>
      </c>
      <c r="J3590" s="5">
        <v>208.62</v>
      </c>
    </row>
    <row r="3591" spans="1:10" ht="13.2" x14ac:dyDescent="0.25">
      <c r="A3591" s="3">
        <v>45790</v>
      </c>
      <c r="B3591" s="4" t="s">
        <v>8</v>
      </c>
      <c r="C3591" s="3" t="str">
        <f t="shared" si="379"/>
        <v>cogs</v>
      </c>
      <c r="D3591" s="49">
        <v>19.989999999999998</v>
      </c>
      <c r="E3591">
        <f t="shared" si="380"/>
        <v>2025</v>
      </c>
      <c r="F3591">
        <f t="shared" si="381"/>
        <v>13</v>
      </c>
      <c r="G3591">
        <f t="shared" si="382"/>
        <v>5</v>
      </c>
      <c r="H3591" s="4" t="str">
        <f t="shared" si="383"/>
        <v>product 2</v>
      </c>
      <c r="I3591" s="5">
        <v>2</v>
      </c>
      <c r="J3591" s="5">
        <v>39.979999999999997</v>
      </c>
    </row>
    <row r="3592" spans="1:10" ht="13.2" x14ac:dyDescent="0.25">
      <c r="A3592" s="3">
        <v>45790</v>
      </c>
      <c r="B3592" s="4" t="s">
        <v>9</v>
      </c>
      <c r="C3592" s="3" t="str">
        <f t="shared" si="379"/>
        <v>cogs</v>
      </c>
      <c r="D3592" s="49">
        <v>8.99</v>
      </c>
      <c r="E3592">
        <f t="shared" si="380"/>
        <v>2025</v>
      </c>
      <c r="F3592">
        <f t="shared" si="381"/>
        <v>13</v>
      </c>
      <c r="G3592">
        <f t="shared" si="382"/>
        <v>5</v>
      </c>
      <c r="H3592" s="4" t="str">
        <f t="shared" si="383"/>
        <v>product 3</v>
      </c>
      <c r="I3592" s="5">
        <v>179</v>
      </c>
      <c r="J3592" s="5">
        <v>1609.21</v>
      </c>
    </row>
    <row r="3593" spans="1:10" ht="13.2" x14ac:dyDescent="0.25">
      <c r="A3593" s="3">
        <v>45790</v>
      </c>
      <c r="B3593" s="4" t="s">
        <v>10</v>
      </c>
      <c r="C3593" s="3" t="str">
        <f t="shared" si="379"/>
        <v>marketing</v>
      </c>
      <c r="D3593" s="50" t="s">
        <v>6</v>
      </c>
      <c r="E3593">
        <f t="shared" si="380"/>
        <v>2025</v>
      </c>
      <c r="F3593">
        <f t="shared" si="381"/>
        <v>13</v>
      </c>
      <c r="G3593">
        <f t="shared" si="382"/>
        <v>5</v>
      </c>
      <c r="H3593" s="4" t="str">
        <f t="shared" si="383"/>
        <v>N/A</v>
      </c>
      <c r="I3593" s="4" t="s">
        <v>6</v>
      </c>
      <c r="J3593" s="5">
        <v>106.92</v>
      </c>
    </row>
    <row r="3594" spans="1:10" ht="13.2" x14ac:dyDescent="0.25">
      <c r="A3594" s="3">
        <v>45790</v>
      </c>
      <c r="B3594" s="4" t="s">
        <v>11</v>
      </c>
      <c r="C3594" s="3" t="str">
        <f t="shared" si="379"/>
        <v>net sales</v>
      </c>
      <c r="D3594" s="49">
        <v>9.99</v>
      </c>
      <c r="E3594">
        <f t="shared" si="380"/>
        <v>2025</v>
      </c>
      <c r="F3594">
        <f t="shared" si="381"/>
        <v>13</v>
      </c>
      <c r="G3594">
        <f t="shared" si="382"/>
        <v>5</v>
      </c>
      <c r="H3594" s="4" t="str">
        <f t="shared" si="383"/>
        <v>product 1</v>
      </c>
      <c r="I3594" s="5">
        <v>38</v>
      </c>
      <c r="J3594" s="5">
        <v>379.62</v>
      </c>
    </row>
    <row r="3595" spans="1:10" ht="13.2" x14ac:dyDescent="0.25">
      <c r="A3595" s="3">
        <v>45790</v>
      </c>
      <c r="B3595" s="4" t="s">
        <v>12</v>
      </c>
      <c r="C3595" s="3" t="str">
        <f t="shared" si="379"/>
        <v>net sales</v>
      </c>
      <c r="D3595" s="49">
        <v>24.99</v>
      </c>
      <c r="E3595">
        <f t="shared" si="380"/>
        <v>2025</v>
      </c>
      <c r="F3595">
        <f t="shared" si="381"/>
        <v>13</v>
      </c>
      <c r="G3595">
        <f t="shared" si="382"/>
        <v>5</v>
      </c>
      <c r="H3595" s="4" t="str">
        <f t="shared" si="383"/>
        <v>product 2</v>
      </c>
      <c r="I3595" s="5">
        <v>2</v>
      </c>
      <c r="J3595" s="5">
        <v>49.98</v>
      </c>
    </row>
    <row r="3596" spans="1:10" ht="13.2" x14ac:dyDescent="0.25">
      <c r="A3596" s="3">
        <v>45790</v>
      </c>
      <c r="B3596" s="4" t="s">
        <v>13</v>
      </c>
      <c r="C3596" s="3" t="str">
        <f t="shared" si="379"/>
        <v>net sales</v>
      </c>
      <c r="D3596" s="49">
        <v>12.49</v>
      </c>
      <c r="E3596">
        <f t="shared" si="380"/>
        <v>2025</v>
      </c>
      <c r="F3596">
        <f t="shared" si="381"/>
        <v>13</v>
      </c>
      <c r="G3596">
        <f t="shared" si="382"/>
        <v>5</v>
      </c>
      <c r="H3596" s="4" t="str">
        <f t="shared" si="383"/>
        <v>product 3</v>
      </c>
      <c r="I3596" s="5">
        <v>179</v>
      </c>
      <c r="J3596" s="5">
        <v>2235.71</v>
      </c>
    </row>
    <row r="3597" spans="1:10" ht="13.2" x14ac:dyDescent="0.25">
      <c r="A3597" s="3">
        <v>45791</v>
      </c>
      <c r="B3597" s="4" t="s">
        <v>7</v>
      </c>
      <c r="C3597" s="3" t="str">
        <f t="shared" si="379"/>
        <v>cogs</v>
      </c>
      <c r="D3597" s="49">
        <v>5.49</v>
      </c>
      <c r="E3597">
        <f t="shared" si="380"/>
        <v>2025</v>
      </c>
      <c r="F3597">
        <f t="shared" si="381"/>
        <v>14</v>
      </c>
      <c r="G3597">
        <f t="shared" si="382"/>
        <v>5</v>
      </c>
      <c r="H3597" s="4" t="str">
        <f t="shared" si="383"/>
        <v>product 1</v>
      </c>
      <c r="I3597" s="5">
        <v>7</v>
      </c>
      <c r="J3597" s="5">
        <v>38.43</v>
      </c>
    </row>
    <row r="3598" spans="1:10" ht="13.2" x14ac:dyDescent="0.25">
      <c r="A3598" s="3">
        <v>45791</v>
      </c>
      <c r="B3598" s="4" t="s">
        <v>8</v>
      </c>
      <c r="C3598" s="3" t="str">
        <f t="shared" si="379"/>
        <v>cogs</v>
      </c>
      <c r="D3598" s="49">
        <v>19.989999999999998</v>
      </c>
      <c r="E3598">
        <f t="shared" si="380"/>
        <v>2025</v>
      </c>
      <c r="F3598">
        <f t="shared" si="381"/>
        <v>14</v>
      </c>
      <c r="G3598">
        <f t="shared" si="382"/>
        <v>5</v>
      </c>
      <c r="H3598" s="4" t="str">
        <f t="shared" si="383"/>
        <v>product 2</v>
      </c>
      <c r="I3598" s="5">
        <v>4</v>
      </c>
      <c r="J3598" s="5">
        <v>79.959999999999994</v>
      </c>
    </row>
    <row r="3599" spans="1:10" ht="13.2" x14ac:dyDescent="0.25">
      <c r="A3599" s="3">
        <v>45791</v>
      </c>
      <c r="B3599" s="4" t="s">
        <v>9</v>
      </c>
      <c r="C3599" s="3" t="str">
        <f t="shared" si="379"/>
        <v>cogs</v>
      </c>
      <c r="D3599" s="49">
        <v>8.99</v>
      </c>
      <c r="E3599">
        <f t="shared" si="380"/>
        <v>2025</v>
      </c>
      <c r="F3599">
        <f t="shared" si="381"/>
        <v>14</v>
      </c>
      <c r="G3599">
        <f t="shared" si="382"/>
        <v>5</v>
      </c>
      <c r="H3599" s="4" t="str">
        <f t="shared" si="383"/>
        <v>product 3</v>
      </c>
      <c r="I3599" s="5">
        <v>145</v>
      </c>
      <c r="J3599" s="5">
        <v>1303.55</v>
      </c>
    </row>
    <row r="3600" spans="1:10" ht="13.2" x14ac:dyDescent="0.25">
      <c r="A3600" s="3">
        <v>45791</v>
      </c>
      <c r="B3600" s="4" t="s">
        <v>10</v>
      </c>
      <c r="C3600" s="3" t="str">
        <f t="shared" si="379"/>
        <v>marketing</v>
      </c>
      <c r="D3600" s="50" t="s">
        <v>6</v>
      </c>
      <c r="E3600">
        <f t="shared" si="380"/>
        <v>2025</v>
      </c>
      <c r="F3600">
        <f t="shared" si="381"/>
        <v>14</v>
      </c>
      <c r="G3600">
        <f t="shared" si="382"/>
        <v>5</v>
      </c>
      <c r="H3600" s="4" t="str">
        <f t="shared" si="383"/>
        <v>N/A</v>
      </c>
      <c r="I3600" s="4" t="s">
        <v>6</v>
      </c>
      <c r="J3600" s="5">
        <v>110.97</v>
      </c>
    </row>
    <row r="3601" spans="1:10" ht="13.2" x14ac:dyDescent="0.25">
      <c r="A3601" s="3">
        <v>45791</v>
      </c>
      <c r="B3601" s="4" t="s">
        <v>11</v>
      </c>
      <c r="C3601" s="3" t="str">
        <f t="shared" si="379"/>
        <v>net sales</v>
      </c>
      <c r="D3601" s="49">
        <v>9.99</v>
      </c>
      <c r="E3601">
        <f t="shared" si="380"/>
        <v>2025</v>
      </c>
      <c r="F3601">
        <f t="shared" si="381"/>
        <v>14</v>
      </c>
      <c r="G3601">
        <f t="shared" si="382"/>
        <v>5</v>
      </c>
      <c r="H3601" s="4" t="str">
        <f t="shared" si="383"/>
        <v>product 1</v>
      </c>
      <c r="I3601" s="5">
        <v>7</v>
      </c>
      <c r="J3601" s="5">
        <v>69.930000000000007</v>
      </c>
    </row>
    <row r="3602" spans="1:10" ht="13.2" x14ac:dyDescent="0.25">
      <c r="A3602" s="3">
        <v>45791</v>
      </c>
      <c r="B3602" s="4" t="s">
        <v>12</v>
      </c>
      <c r="C3602" s="3" t="str">
        <f t="shared" si="379"/>
        <v>net sales</v>
      </c>
      <c r="D3602" s="49">
        <v>24.99</v>
      </c>
      <c r="E3602">
        <f t="shared" si="380"/>
        <v>2025</v>
      </c>
      <c r="F3602">
        <f t="shared" si="381"/>
        <v>14</v>
      </c>
      <c r="G3602">
        <f t="shared" si="382"/>
        <v>5</v>
      </c>
      <c r="H3602" s="4" t="str">
        <f t="shared" si="383"/>
        <v>product 2</v>
      </c>
      <c r="I3602" s="5">
        <v>4</v>
      </c>
      <c r="J3602" s="5">
        <v>99.96</v>
      </c>
    </row>
    <row r="3603" spans="1:10" ht="13.2" x14ac:dyDescent="0.25">
      <c r="A3603" s="3">
        <v>45791</v>
      </c>
      <c r="B3603" s="4" t="s">
        <v>13</v>
      </c>
      <c r="C3603" s="3" t="str">
        <f t="shared" si="379"/>
        <v>net sales</v>
      </c>
      <c r="D3603" s="49">
        <v>12.49</v>
      </c>
      <c r="E3603">
        <f t="shared" si="380"/>
        <v>2025</v>
      </c>
      <c r="F3603">
        <f t="shared" si="381"/>
        <v>14</v>
      </c>
      <c r="G3603">
        <f t="shared" si="382"/>
        <v>5</v>
      </c>
      <c r="H3603" s="4" t="str">
        <f t="shared" si="383"/>
        <v>product 3</v>
      </c>
      <c r="I3603" s="5">
        <v>145</v>
      </c>
      <c r="J3603" s="5">
        <v>1811.05</v>
      </c>
    </row>
    <row r="3604" spans="1:10" ht="13.2" x14ac:dyDescent="0.25">
      <c r="A3604" s="3">
        <v>45792</v>
      </c>
      <c r="B3604" s="4" t="s">
        <v>7</v>
      </c>
      <c r="C3604" s="3" t="str">
        <f t="shared" si="379"/>
        <v>cogs</v>
      </c>
      <c r="D3604" s="49">
        <v>5.49</v>
      </c>
      <c r="E3604">
        <f t="shared" si="380"/>
        <v>2025</v>
      </c>
      <c r="F3604">
        <f t="shared" si="381"/>
        <v>15</v>
      </c>
      <c r="G3604">
        <f t="shared" si="382"/>
        <v>5</v>
      </c>
      <c r="H3604" s="4" t="str">
        <f t="shared" si="383"/>
        <v>product 1</v>
      </c>
      <c r="I3604" s="5">
        <v>88</v>
      </c>
      <c r="J3604" s="5">
        <v>483.12</v>
      </c>
    </row>
    <row r="3605" spans="1:10" ht="13.2" x14ac:dyDescent="0.25">
      <c r="A3605" s="3">
        <v>45792</v>
      </c>
      <c r="B3605" s="4" t="s">
        <v>8</v>
      </c>
      <c r="C3605" s="3" t="str">
        <f t="shared" si="379"/>
        <v>cogs</v>
      </c>
      <c r="D3605" s="49">
        <v>19.989999999999998</v>
      </c>
      <c r="E3605">
        <f t="shared" si="380"/>
        <v>2025</v>
      </c>
      <c r="F3605">
        <f t="shared" si="381"/>
        <v>15</v>
      </c>
      <c r="G3605">
        <f t="shared" si="382"/>
        <v>5</v>
      </c>
      <c r="H3605" s="4" t="str">
        <f t="shared" si="383"/>
        <v>product 2</v>
      </c>
      <c r="I3605" s="5">
        <v>1</v>
      </c>
      <c r="J3605" s="5">
        <v>19.989999999999998</v>
      </c>
    </row>
    <row r="3606" spans="1:10" ht="13.2" x14ac:dyDescent="0.25">
      <c r="A3606" s="3">
        <v>45792</v>
      </c>
      <c r="B3606" s="4" t="s">
        <v>9</v>
      </c>
      <c r="C3606" s="3" t="str">
        <f t="shared" si="379"/>
        <v>cogs</v>
      </c>
      <c r="D3606" s="49">
        <v>8.99</v>
      </c>
      <c r="E3606">
        <f t="shared" si="380"/>
        <v>2025</v>
      </c>
      <c r="F3606">
        <f t="shared" si="381"/>
        <v>15</v>
      </c>
      <c r="G3606">
        <f t="shared" si="382"/>
        <v>5</v>
      </c>
      <c r="H3606" s="4" t="str">
        <f t="shared" si="383"/>
        <v>product 3</v>
      </c>
      <c r="I3606" s="5">
        <v>239</v>
      </c>
      <c r="J3606" s="5">
        <v>2148.61</v>
      </c>
    </row>
    <row r="3607" spans="1:10" ht="13.2" x14ac:dyDescent="0.25">
      <c r="A3607" s="3">
        <v>45792</v>
      </c>
      <c r="B3607" s="4" t="s">
        <v>16</v>
      </c>
      <c r="C3607" s="3" t="str">
        <f t="shared" si="379"/>
        <v>interest</v>
      </c>
      <c r="D3607" s="50" t="s">
        <v>6</v>
      </c>
      <c r="E3607">
        <f t="shared" si="380"/>
        <v>2025</v>
      </c>
      <c r="F3607">
        <f t="shared" si="381"/>
        <v>15</v>
      </c>
      <c r="G3607">
        <f t="shared" si="382"/>
        <v>5</v>
      </c>
      <c r="H3607" s="4" t="str">
        <f t="shared" si="383"/>
        <v>N/A</v>
      </c>
      <c r="I3607" s="4" t="s">
        <v>6</v>
      </c>
      <c r="J3607" s="5">
        <v>1237.28</v>
      </c>
    </row>
    <row r="3608" spans="1:10" ht="13.2" x14ac:dyDescent="0.25">
      <c r="A3608" s="3">
        <v>45792</v>
      </c>
      <c r="B3608" s="4" t="s">
        <v>10</v>
      </c>
      <c r="C3608" s="3" t="str">
        <f t="shared" si="379"/>
        <v>marketing</v>
      </c>
      <c r="D3608" s="50" t="s">
        <v>6</v>
      </c>
      <c r="E3608">
        <f t="shared" si="380"/>
        <v>2025</v>
      </c>
      <c r="F3608">
        <f t="shared" si="381"/>
        <v>15</v>
      </c>
      <c r="G3608">
        <f t="shared" si="382"/>
        <v>5</v>
      </c>
      <c r="H3608" s="4" t="str">
        <f t="shared" si="383"/>
        <v>N/A</v>
      </c>
      <c r="I3608" s="4" t="s">
        <v>6</v>
      </c>
      <c r="J3608" s="5">
        <v>116.93</v>
      </c>
    </row>
    <row r="3609" spans="1:10" ht="13.2" x14ac:dyDescent="0.25">
      <c r="A3609" s="3">
        <v>45792</v>
      </c>
      <c r="B3609" s="4" t="s">
        <v>11</v>
      </c>
      <c r="C3609" s="3" t="str">
        <f t="shared" si="379"/>
        <v>net sales</v>
      </c>
      <c r="D3609" s="49">
        <v>9.99</v>
      </c>
      <c r="E3609">
        <f t="shared" si="380"/>
        <v>2025</v>
      </c>
      <c r="F3609">
        <f t="shared" si="381"/>
        <v>15</v>
      </c>
      <c r="G3609">
        <f t="shared" si="382"/>
        <v>5</v>
      </c>
      <c r="H3609" s="4" t="str">
        <f t="shared" si="383"/>
        <v>product 1</v>
      </c>
      <c r="I3609" s="5">
        <v>88</v>
      </c>
      <c r="J3609" s="5">
        <v>879.12</v>
      </c>
    </row>
    <row r="3610" spans="1:10" ht="13.2" x14ac:dyDescent="0.25">
      <c r="A3610" s="3">
        <v>45792</v>
      </c>
      <c r="B3610" s="4" t="s">
        <v>12</v>
      </c>
      <c r="C3610" s="3" t="str">
        <f t="shared" si="379"/>
        <v>net sales</v>
      </c>
      <c r="D3610" s="49">
        <v>24.99</v>
      </c>
      <c r="E3610">
        <f t="shared" si="380"/>
        <v>2025</v>
      </c>
      <c r="F3610">
        <f t="shared" si="381"/>
        <v>15</v>
      </c>
      <c r="G3610">
        <f t="shared" si="382"/>
        <v>5</v>
      </c>
      <c r="H3610" s="4" t="str">
        <f t="shared" si="383"/>
        <v>product 2</v>
      </c>
      <c r="I3610" s="5">
        <v>1</v>
      </c>
      <c r="J3610" s="5">
        <v>24.99</v>
      </c>
    </row>
    <row r="3611" spans="1:10" ht="13.2" x14ac:dyDescent="0.25">
      <c r="A3611" s="3">
        <v>45792</v>
      </c>
      <c r="B3611" s="4" t="s">
        <v>13</v>
      </c>
      <c r="C3611" s="3" t="str">
        <f t="shared" si="379"/>
        <v>net sales</v>
      </c>
      <c r="D3611" s="49">
        <v>12.49</v>
      </c>
      <c r="E3611">
        <f t="shared" si="380"/>
        <v>2025</v>
      </c>
      <c r="F3611">
        <f t="shared" si="381"/>
        <v>15</v>
      </c>
      <c r="G3611">
        <f t="shared" si="382"/>
        <v>5</v>
      </c>
      <c r="H3611" s="4" t="str">
        <f t="shared" si="383"/>
        <v>product 3</v>
      </c>
      <c r="I3611" s="5">
        <v>239</v>
      </c>
      <c r="J3611" s="5">
        <v>2985.11</v>
      </c>
    </row>
    <row r="3612" spans="1:10" ht="13.2" x14ac:dyDescent="0.25">
      <c r="A3612" s="3">
        <v>45792</v>
      </c>
      <c r="B3612" s="4" t="s">
        <v>14</v>
      </c>
      <c r="C3612" s="3" t="str">
        <f t="shared" si="379"/>
        <v>overhead</v>
      </c>
      <c r="D3612" s="50" t="s">
        <v>6</v>
      </c>
      <c r="E3612">
        <f t="shared" si="380"/>
        <v>2025</v>
      </c>
      <c r="F3612">
        <f t="shared" si="381"/>
        <v>15</v>
      </c>
      <c r="G3612">
        <f t="shared" si="382"/>
        <v>5</v>
      </c>
      <c r="H3612" s="4" t="str">
        <f t="shared" si="383"/>
        <v>N/A</v>
      </c>
      <c r="I3612" s="4" t="s">
        <v>6</v>
      </c>
      <c r="J3612" s="5">
        <v>309.32</v>
      </c>
    </row>
    <row r="3613" spans="1:10" ht="13.2" x14ac:dyDescent="0.25">
      <c r="A3613" s="3">
        <v>45793</v>
      </c>
      <c r="B3613" s="4" t="s">
        <v>7</v>
      </c>
      <c r="C3613" s="3" t="str">
        <f t="shared" si="379"/>
        <v>cogs</v>
      </c>
      <c r="D3613" s="49">
        <v>5.49</v>
      </c>
      <c r="E3613">
        <f t="shared" si="380"/>
        <v>2025</v>
      </c>
      <c r="F3613">
        <f t="shared" si="381"/>
        <v>16</v>
      </c>
      <c r="G3613">
        <f t="shared" si="382"/>
        <v>5</v>
      </c>
      <c r="H3613" s="4" t="str">
        <f t="shared" si="383"/>
        <v>product 1</v>
      </c>
      <c r="I3613" s="5">
        <v>72</v>
      </c>
      <c r="J3613" s="5">
        <v>395.28000000000003</v>
      </c>
    </row>
    <row r="3614" spans="1:10" ht="13.2" x14ac:dyDescent="0.25">
      <c r="A3614" s="3">
        <v>45793</v>
      </c>
      <c r="B3614" s="4" t="s">
        <v>8</v>
      </c>
      <c r="C3614" s="3" t="str">
        <f t="shared" si="379"/>
        <v>cogs</v>
      </c>
      <c r="D3614" s="49">
        <v>19.989999999999998</v>
      </c>
      <c r="E3614">
        <f t="shared" si="380"/>
        <v>2025</v>
      </c>
      <c r="F3614">
        <f t="shared" si="381"/>
        <v>16</v>
      </c>
      <c r="G3614">
        <f t="shared" si="382"/>
        <v>5</v>
      </c>
      <c r="H3614" s="4" t="str">
        <f t="shared" si="383"/>
        <v>product 2</v>
      </c>
      <c r="I3614" s="5">
        <v>4</v>
      </c>
      <c r="J3614" s="5">
        <v>79.959999999999994</v>
      </c>
    </row>
    <row r="3615" spans="1:10" ht="13.2" x14ac:dyDescent="0.25">
      <c r="A3615" s="3">
        <v>45793</v>
      </c>
      <c r="B3615" s="4" t="s">
        <v>9</v>
      </c>
      <c r="C3615" s="3" t="str">
        <f t="shared" si="379"/>
        <v>cogs</v>
      </c>
      <c r="D3615" s="49">
        <v>8.99</v>
      </c>
      <c r="E3615">
        <f t="shared" si="380"/>
        <v>2025</v>
      </c>
      <c r="F3615">
        <f t="shared" si="381"/>
        <v>16</v>
      </c>
      <c r="G3615">
        <f t="shared" si="382"/>
        <v>5</v>
      </c>
      <c r="H3615" s="4" t="str">
        <f t="shared" si="383"/>
        <v>product 3</v>
      </c>
      <c r="I3615" s="5">
        <v>157</v>
      </c>
      <c r="J3615" s="5">
        <v>1411.43</v>
      </c>
    </row>
    <row r="3616" spans="1:10" ht="13.2" x14ac:dyDescent="0.25">
      <c r="A3616" s="3">
        <v>45793</v>
      </c>
      <c r="B3616" s="4" t="s">
        <v>10</v>
      </c>
      <c r="C3616" s="3" t="str">
        <f t="shared" si="379"/>
        <v>marketing</v>
      </c>
      <c r="D3616" s="50" t="s">
        <v>6</v>
      </c>
      <c r="E3616">
        <f t="shared" si="380"/>
        <v>2025</v>
      </c>
      <c r="F3616">
        <f t="shared" si="381"/>
        <v>16</v>
      </c>
      <c r="G3616">
        <f t="shared" si="382"/>
        <v>5</v>
      </c>
      <c r="H3616" s="4" t="str">
        <f t="shared" si="383"/>
        <v>N/A</v>
      </c>
      <c r="I3616" s="4" t="s">
        <v>6</v>
      </c>
      <c r="J3616" s="5">
        <v>115.91</v>
      </c>
    </row>
    <row r="3617" spans="1:10" ht="13.2" x14ac:dyDescent="0.25">
      <c r="A3617" s="3">
        <v>45793</v>
      </c>
      <c r="B3617" s="4" t="s">
        <v>11</v>
      </c>
      <c r="C3617" s="3" t="str">
        <f t="shared" si="379"/>
        <v>net sales</v>
      </c>
      <c r="D3617" s="49">
        <v>9.99</v>
      </c>
      <c r="E3617">
        <f t="shared" si="380"/>
        <v>2025</v>
      </c>
      <c r="F3617">
        <f t="shared" si="381"/>
        <v>16</v>
      </c>
      <c r="G3617">
        <f t="shared" si="382"/>
        <v>5</v>
      </c>
      <c r="H3617" s="4" t="str">
        <f t="shared" si="383"/>
        <v>product 1</v>
      </c>
      <c r="I3617" s="5">
        <v>72</v>
      </c>
      <c r="J3617" s="5">
        <v>719.28</v>
      </c>
    </row>
    <row r="3618" spans="1:10" ht="13.2" x14ac:dyDescent="0.25">
      <c r="A3618" s="3">
        <v>45793</v>
      </c>
      <c r="B3618" s="4" t="s">
        <v>12</v>
      </c>
      <c r="C3618" s="3" t="str">
        <f t="shared" si="379"/>
        <v>net sales</v>
      </c>
      <c r="D3618" s="49">
        <v>24.99</v>
      </c>
      <c r="E3618">
        <f t="shared" si="380"/>
        <v>2025</v>
      </c>
      <c r="F3618">
        <f t="shared" si="381"/>
        <v>16</v>
      </c>
      <c r="G3618">
        <f t="shared" si="382"/>
        <v>5</v>
      </c>
      <c r="H3618" s="4" t="str">
        <f t="shared" si="383"/>
        <v>product 2</v>
      </c>
      <c r="I3618" s="5">
        <v>4</v>
      </c>
      <c r="J3618" s="5">
        <v>99.96</v>
      </c>
    </row>
    <row r="3619" spans="1:10" ht="13.2" x14ac:dyDescent="0.25">
      <c r="A3619" s="3">
        <v>45793</v>
      </c>
      <c r="B3619" s="4" t="s">
        <v>13</v>
      </c>
      <c r="C3619" s="3" t="str">
        <f t="shared" si="379"/>
        <v>net sales</v>
      </c>
      <c r="D3619" s="49">
        <v>12.49</v>
      </c>
      <c r="E3619">
        <f t="shared" si="380"/>
        <v>2025</v>
      </c>
      <c r="F3619">
        <f t="shared" si="381"/>
        <v>16</v>
      </c>
      <c r="G3619">
        <f t="shared" si="382"/>
        <v>5</v>
      </c>
      <c r="H3619" s="4" t="str">
        <f t="shared" si="383"/>
        <v>product 3</v>
      </c>
      <c r="I3619" s="5">
        <v>157</v>
      </c>
      <c r="J3619" s="5">
        <v>1960.93</v>
      </c>
    </row>
    <row r="3620" spans="1:10" ht="13.2" x14ac:dyDescent="0.25">
      <c r="A3620" s="3">
        <v>45794</v>
      </c>
      <c r="B3620" s="4" t="s">
        <v>7</v>
      </c>
      <c r="C3620" s="3" t="str">
        <f t="shared" si="379"/>
        <v>cogs</v>
      </c>
      <c r="D3620" s="49">
        <v>5.49</v>
      </c>
      <c r="E3620">
        <f t="shared" si="380"/>
        <v>2025</v>
      </c>
      <c r="F3620">
        <f t="shared" si="381"/>
        <v>17</v>
      </c>
      <c r="G3620">
        <f t="shared" si="382"/>
        <v>5</v>
      </c>
      <c r="H3620" s="4" t="str">
        <f t="shared" si="383"/>
        <v>product 1</v>
      </c>
      <c r="I3620" s="5">
        <v>20</v>
      </c>
      <c r="J3620" s="5">
        <v>109.80000000000001</v>
      </c>
    </row>
    <row r="3621" spans="1:10" ht="13.2" x14ac:dyDescent="0.25">
      <c r="A3621" s="3">
        <v>45794</v>
      </c>
      <c r="B3621" s="4" t="s">
        <v>8</v>
      </c>
      <c r="C3621" s="3" t="str">
        <f t="shared" si="379"/>
        <v>cogs</v>
      </c>
      <c r="D3621" s="49">
        <v>19.989999999999998</v>
      </c>
      <c r="E3621">
        <f t="shared" si="380"/>
        <v>2025</v>
      </c>
      <c r="F3621">
        <f t="shared" si="381"/>
        <v>17</v>
      </c>
      <c r="G3621">
        <f t="shared" si="382"/>
        <v>5</v>
      </c>
      <c r="H3621" s="4" t="str">
        <f t="shared" si="383"/>
        <v>product 2</v>
      </c>
      <c r="I3621" s="5">
        <v>4</v>
      </c>
      <c r="J3621" s="5">
        <v>79.959999999999994</v>
      </c>
    </row>
    <row r="3622" spans="1:10" ht="13.2" x14ac:dyDescent="0.25">
      <c r="A3622" s="3">
        <v>45794</v>
      </c>
      <c r="B3622" s="4" t="s">
        <v>9</v>
      </c>
      <c r="C3622" s="3" t="str">
        <f t="shared" si="379"/>
        <v>cogs</v>
      </c>
      <c r="D3622" s="49">
        <v>8.99</v>
      </c>
      <c r="E3622">
        <f t="shared" si="380"/>
        <v>2025</v>
      </c>
      <c r="F3622">
        <f t="shared" si="381"/>
        <v>17</v>
      </c>
      <c r="G3622">
        <f t="shared" si="382"/>
        <v>5</v>
      </c>
      <c r="H3622" s="4" t="str">
        <f t="shared" si="383"/>
        <v>product 3</v>
      </c>
      <c r="I3622" s="5">
        <v>148</v>
      </c>
      <c r="J3622" s="5">
        <v>1330.52</v>
      </c>
    </row>
    <row r="3623" spans="1:10" ht="13.2" x14ac:dyDescent="0.25">
      <c r="A3623" s="3">
        <v>45794</v>
      </c>
      <c r="B3623" s="4" t="s">
        <v>10</v>
      </c>
      <c r="C3623" s="3" t="str">
        <f t="shared" si="379"/>
        <v>marketing</v>
      </c>
      <c r="D3623" s="50" t="s">
        <v>6</v>
      </c>
      <c r="E3623">
        <f t="shared" si="380"/>
        <v>2025</v>
      </c>
      <c r="F3623">
        <f t="shared" si="381"/>
        <v>17</v>
      </c>
      <c r="G3623">
        <f t="shared" si="382"/>
        <v>5</v>
      </c>
      <c r="H3623" s="4" t="str">
        <f t="shared" si="383"/>
        <v>N/A</v>
      </c>
      <c r="I3623" s="4" t="s">
        <v>6</v>
      </c>
      <c r="J3623" s="5">
        <v>112.07000000000001</v>
      </c>
    </row>
    <row r="3624" spans="1:10" ht="13.2" x14ac:dyDescent="0.25">
      <c r="A3624" s="3">
        <v>45794</v>
      </c>
      <c r="B3624" s="4" t="s">
        <v>11</v>
      </c>
      <c r="C3624" s="3" t="str">
        <f t="shared" si="379"/>
        <v>net sales</v>
      </c>
      <c r="D3624" s="49">
        <v>9.99</v>
      </c>
      <c r="E3624">
        <f t="shared" si="380"/>
        <v>2025</v>
      </c>
      <c r="F3624">
        <f t="shared" si="381"/>
        <v>17</v>
      </c>
      <c r="G3624">
        <f t="shared" si="382"/>
        <v>5</v>
      </c>
      <c r="H3624" s="4" t="str">
        <f t="shared" si="383"/>
        <v>product 1</v>
      </c>
      <c r="I3624" s="5">
        <v>20</v>
      </c>
      <c r="J3624" s="5">
        <v>199.8</v>
      </c>
    </row>
    <row r="3625" spans="1:10" ht="13.2" x14ac:dyDescent="0.25">
      <c r="A3625" s="3">
        <v>45794</v>
      </c>
      <c r="B3625" s="4" t="s">
        <v>12</v>
      </c>
      <c r="C3625" s="3" t="str">
        <f t="shared" si="379"/>
        <v>net sales</v>
      </c>
      <c r="D3625" s="49">
        <v>24.99</v>
      </c>
      <c r="E3625">
        <f t="shared" si="380"/>
        <v>2025</v>
      </c>
      <c r="F3625">
        <f t="shared" si="381"/>
        <v>17</v>
      </c>
      <c r="G3625">
        <f t="shared" si="382"/>
        <v>5</v>
      </c>
      <c r="H3625" s="4" t="str">
        <f t="shared" si="383"/>
        <v>product 2</v>
      </c>
      <c r="I3625" s="5">
        <v>4</v>
      </c>
      <c r="J3625" s="5">
        <v>99.96</v>
      </c>
    </row>
    <row r="3626" spans="1:10" ht="13.2" x14ac:dyDescent="0.25">
      <c r="A3626" s="3">
        <v>45794</v>
      </c>
      <c r="B3626" s="4" t="s">
        <v>13</v>
      </c>
      <c r="C3626" s="3" t="str">
        <f t="shared" si="379"/>
        <v>net sales</v>
      </c>
      <c r="D3626" s="49">
        <v>12.49</v>
      </c>
      <c r="E3626">
        <f t="shared" si="380"/>
        <v>2025</v>
      </c>
      <c r="F3626">
        <f t="shared" si="381"/>
        <v>17</v>
      </c>
      <c r="G3626">
        <f t="shared" si="382"/>
        <v>5</v>
      </c>
      <c r="H3626" s="4" t="str">
        <f t="shared" si="383"/>
        <v>product 3</v>
      </c>
      <c r="I3626" s="5">
        <v>148</v>
      </c>
      <c r="J3626" s="5">
        <v>1848.52</v>
      </c>
    </row>
    <row r="3627" spans="1:10" ht="13.2" x14ac:dyDescent="0.25">
      <c r="A3627" s="3">
        <v>45795</v>
      </c>
      <c r="B3627" s="4" t="s">
        <v>7</v>
      </c>
      <c r="C3627" s="3" t="str">
        <f t="shared" si="379"/>
        <v>cogs</v>
      </c>
      <c r="D3627" s="49">
        <v>5.49</v>
      </c>
      <c r="E3627">
        <f t="shared" si="380"/>
        <v>2025</v>
      </c>
      <c r="F3627">
        <f t="shared" si="381"/>
        <v>18</v>
      </c>
      <c r="G3627">
        <f t="shared" si="382"/>
        <v>5</v>
      </c>
      <c r="H3627" s="4" t="str">
        <f t="shared" si="383"/>
        <v>product 1</v>
      </c>
      <c r="I3627" s="5">
        <v>45</v>
      </c>
      <c r="J3627" s="5">
        <v>247.05</v>
      </c>
    </row>
    <row r="3628" spans="1:10" ht="13.2" x14ac:dyDescent="0.25">
      <c r="A3628" s="3">
        <v>45795</v>
      </c>
      <c r="B3628" s="4" t="s">
        <v>8</v>
      </c>
      <c r="C3628" s="3" t="str">
        <f t="shared" si="379"/>
        <v>cogs</v>
      </c>
      <c r="D3628" s="49">
        <v>19.989999999999998</v>
      </c>
      <c r="E3628">
        <f t="shared" si="380"/>
        <v>2025</v>
      </c>
      <c r="F3628">
        <f t="shared" si="381"/>
        <v>18</v>
      </c>
      <c r="G3628">
        <f t="shared" si="382"/>
        <v>5</v>
      </c>
      <c r="H3628" s="4" t="str">
        <f t="shared" si="383"/>
        <v>product 2</v>
      </c>
      <c r="I3628" s="5">
        <v>3</v>
      </c>
      <c r="J3628" s="5">
        <v>59.97</v>
      </c>
    </row>
    <row r="3629" spans="1:10" ht="13.2" x14ac:dyDescent="0.25">
      <c r="A3629" s="3">
        <v>45795</v>
      </c>
      <c r="B3629" s="4" t="s">
        <v>9</v>
      </c>
      <c r="C3629" s="3" t="str">
        <f t="shared" si="379"/>
        <v>cogs</v>
      </c>
      <c r="D3629" s="49">
        <v>8.99</v>
      </c>
      <c r="E3629">
        <f t="shared" si="380"/>
        <v>2025</v>
      </c>
      <c r="F3629">
        <f t="shared" si="381"/>
        <v>18</v>
      </c>
      <c r="G3629">
        <f t="shared" si="382"/>
        <v>5</v>
      </c>
      <c r="H3629" s="4" t="str">
        <f t="shared" si="383"/>
        <v>product 3</v>
      </c>
      <c r="I3629" s="5">
        <v>0</v>
      </c>
      <c r="J3629" s="4">
        <v>0</v>
      </c>
    </row>
    <row r="3630" spans="1:10" ht="13.2" x14ac:dyDescent="0.25">
      <c r="A3630" s="3">
        <v>45795</v>
      </c>
      <c r="B3630" s="4" t="s">
        <v>10</v>
      </c>
      <c r="C3630" s="3" t="str">
        <f t="shared" si="379"/>
        <v>marketing</v>
      </c>
      <c r="D3630" s="50" t="s">
        <v>6</v>
      </c>
      <c r="E3630">
        <f t="shared" si="380"/>
        <v>2025</v>
      </c>
      <c r="F3630">
        <f t="shared" si="381"/>
        <v>18</v>
      </c>
      <c r="G3630">
        <f t="shared" si="382"/>
        <v>5</v>
      </c>
      <c r="H3630" s="4" t="str">
        <f t="shared" si="383"/>
        <v>N/A</v>
      </c>
      <c r="I3630" s="4" t="s">
        <v>6</v>
      </c>
      <c r="J3630" s="5">
        <v>101.98</v>
      </c>
    </row>
    <row r="3631" spans="1:10" ht="13.2" x14ac:dyDescent="0.25">
      <c r="A3631" s="3">
        <v>45795</v>
      </c>
      <c r="B3631" s="4" t="s">
        <v>11</v>
      </c>
      <c r="C3631" s="3" t="str">
        <f t="shared" si="379"/>
        <v>net sales</v>
      </c>
      <c r="D3631" s="49">
        <v>9.99</v>
      </c>
      <c r="E3631">
        <f t="shared" si="380"/>
        <v>2025</v>
      </c>
      <c r="F3631">
        <f t="shared" si="381"/>
        <v>18</v>
      </c>
      <c r="G3631">
        <f t="shared" si="382"/>
        <v>5</v>
      </c>
      <c r="H3631" s="4" t="str">
        <f t="shared" si="383"/>
        <v>product 1</v>
      </c>
      <c r="I3631" s="5">
        <v>45</v>
      </c>
      <c r="J3631" s="5">
        <v>449.55</v>
      </c>
    </row>
    <row r="3632" spans="1:10" ht="13.2" x14ac:dyDescent="0.25">
      <c r="A3632" s="3">
        <v>45795</v>
      </c>
      <c r="B3632" s="4" t="s">
        <v>12</v>
      </c>
      <c r="C3632" s="3" t="str">
        <f t="shared" si="379"/>
        <v>net sales</v>
      </c>
      <c r="D3632" s="49">
        <v>24.99</v>
      </c>
      <c r="E3632">
        <f t="shared" si="380"/>
        <v>2025</v>
      </c>
      <c r="F3632">
        <f t="shared" si="381"/>
        <v>18</v>
      </c>
      <c r="G3632">
        <f t="shared" si="382"/>
        <v>5</v>
      </c>
      <c r="H3632" s="4" t="str">
        <f t="shared" si="383"/>
        <v>product 2</v>
      </c>
      <c r="I3632" s="5">
        <v>3</v>
      </c>
      <c r="J3632" s="5">
        <v>74.97</v>
      </c>
    </row>
    <row r="3633" spans="1:10" ht="13.2" x14ac:dyDescent="0.25">
      <c r="A3633" s="3">
        <v>45795</v>
      </c>
      <c r="B3633" s="4" t="s">
        <v>13</v>
      </c>
      <c r="C3633" s="3" t="str">
        <f t="shared" si="379"/>
        <v>net sales</v>
      </c>
      <c r="D3633" s="49">
        <v>12.49</v>
      </c>
      <c r="E3633">
        <f t="shared" si="380"/>
        <v>2025</v>
      </c>
      <c r="F3633">
        <f t="shared" si="381"/>
        <v>18</v>
      </c>
      <c r="G3633">
        <f t="shared" si="382"/>
        <v>5</v>
      </c>
      <c r="H3633" s="4" t="str">
        <f t="shared" si="383"/>
        <v>product 3</v>
      </c>
      <c r="I3633" s="5">
        <v>0</v>
      </c>
      <c r="J3633" s="4">
        <v>0</v>
      </c>
    </row>
    <row r="3634" spans="1:10" ht="13.2" x14ac:dyDescent="0.25">
      <c r="A3634" s="3">
        <v>45796</v>
      </c>
      <c r="B3634" s="4" t="s">
        <v>7</v>
      </c>
      <c r="C3634" s="3" t="str">
        <f t="shared" si="379"/>
        <v>cogs</v>
      </c>
      <c r="D3634" s="49">
        <v>5.49</v>
      </c>
      <c r="E3634">
        <f t="shared" si="380"/>
        <v>2025</v>
      </c>
      <c r="F3634">
        <f t="shared" si="381"/>
        <v>19</v>
      </c>
      <c r="G3634">
        <f t="shared" si="382"/>
        <v>5</v>
      </c>
      <c r="H3634" s="4" t="str">
        <f t="shared" si="383"/>
        <v>product 1</v>
      </c>
      <c r="I3634" s="5">
        <v>8</v>
      </c>
      <c r="J3634" s="5">
        <v>43.92</v>
      </c>
    </row>
    <row r="3635" spans="1:10" ht="13.2" x14ac:dyDescent="0.25">
      <c r="A3635" s="3">
        <v>45796</v>
      </c>
      <c r="B3635" s="4" t="s">
        <v>8</v>
      </c>
      <c r="C3635" s="3" t="str">
        <f t="shared" si="379"/>
        <v>cogs</v>
      </c>
      <c r="D3635" s="49">
        <v>19.989999999999998</v>
      </c>
      <c r="E3635">
        <f t="shared" si="380"/>
        <v>2025</v>
      </c>
      <c r="F3635">
        <f t="shared" si="381"/>
        <v>19</v>
      </c>
      <c r="G3635">
        <f t="shared" si="382"/>
        <v>5</v>
      </c>
      <c r="H3635" s="4" t="str">
        <f t="shared" si="383"/>
        <v>product 2</v>
      </c>
      <c r="I3635" s="5">
        <v>9</v>
      </c>
      <c r="J3635" s="5">
        <v>179.91</v>
      </c>
    </row>
    <row r="3636" spans="1:10" ht="13.2" x14ac:dyDescent="0.25">
      <c r="A3636" s="3">
        <v>45796</v>
      </c>
      <c r="B3636" s="4" t="s">
        <v>9</v>
      </c>
      <c r="C3636" s="3" t="str">
        <f t="shared" si="379"/>
        <v>cogs</v>
      </c>
      <c r="D3636" s="49">
        <v>8.99</v>
      </c>
      <c r="E3636">
        <f t="shared" si="380"/>
        <v>2025</v>
      </c>
      <c r="F3636">
        <f t="shared" si="381"/>
        <v>19</v>
      </c>
      <c r="G3636">
        <f t="shared" si="382"/>
        <v>5</v>
      </c>
      <c r="H3636" s="4" t="str">
        <f t="shared" si="383"/>
        <v>product 3</v>
      </c>
      <c r="I3636" s="5">
        <v>5</v>
      </c>
      <c r="J3636" s="5">
        <v>44.95</v>
      </c>
    </row>
    <row r="3637" spans="1:10" ht="13.2" x14ac:dyDescent="0.25">
      <c r="A3637" s="3">
        <v>45796</v>
      </c>
      <c r="B3637" s="4" t="s">
        <v>10</v>
      </c>
      <c r="C3637" s="3" t="str">
        <f t="shared" si="379"/>
        <v>marketing</v>
      </c>
      <c r="D3637" s="50" t="s">
        <v>6</v>
      </c>
      <c r="E3637">
        <f t="shared" si="380"/>
        <v>2025</v>
      </c>
      <c r="F3637">
        <f t="shared" si="381"/>
        <v>19</v>
      </c>
      <c r="G3637">
        <f t="shared" si="382"/>
        <v>5</v>
      </c>
      <c r="H3637" s="4" t="str">
        <f t="shared" si="383"/>
        <v>N/A</v>
      </c>
      <c r="I3637" s="4" t="s">
        <v>6</v>
      </c>
      <c r="J3637" s="5">
        <v>103.01</v>
      </c>
    </row>
    <row r="3638" spans="1:10" ht="13.2" x14ac:dyDescent="0.25">
      <c r="A3638" s="3">
        <v>45796</v>
      </c>
      <c r="B3638" s="4" t="s">
        <v>11</v>
      </c>
      <c r="C3638" s="3" t="str">
        <f t="shared" si="379"/>
        <v>net sales</v>
      </c>
      <c r="D3638" s="49">
        <v>9.99</v>
      </c>
      <c r="E3638">
        <f t="shared" si="380"/>
        <v>2025</v>
      </c>
      <c r="F3638">
        <f t="shared" si="381"/>
        <v>19</v>
      </c>
      <c r="G3638">
        <f t="shared" si="382"/>
        <v>5</v>
      </c>
      <c r="H3638" s="4" t="str">
        <f t="shared" si="383"/>
        <v>product 1</v>
      </c>
      <c r="I3638" s="5">
        <v>8</v>
      </c>
      <c r="J3638" s="5">
        <v>79.92</v>
      </c>
    </row>
    <row r="3639" spans="1:10" ht="13.2" x14ac:dyDescent="0.25">
      <c r="A3639" s="3">
        <v>45796</v>
      </c>
      <c r="B3639" s="4" t="s">
        <v>12</v>
      </c>
      <c r="C3639" s="3" t="str">
        <f t="shared" si="379"/>
        <v>net sales</v>
      </c>
      <c r="D3639" s="49">
        <v>24.99</v>
      </c>
      <c r="E3639">
        <f t="shared" si="380"/>
        <v>2025</v>
      </c>
      <c r="F3639">
        <f t="shared" si="381"/>
        <v>19</v>
      </c>
      <c r="G3639">
        <f t="shared" si="382"/>
        <v>5</v>
      </c>
      <c r="H3639" s="4" t="str">
        <f t="shared" si="383"/>
        <v>product 2</v>
      </c>
      <c r="I3639" s="5">
        <v>9</v>
      </c>
      <c r="J3639" s="5">
        <v>224.91</v>
      </c>
    </row>
    <row r="3640" spans="1:10" ht="13.2" x14ac:dyDescent="0.25">
      <c r="A3640" s="3">
        <v>45796</v>
      </c>
      <c r="B3640" s="4" t="s">
        <v>13</v>
      </c>
      <c r="C3640" s="3" t="str">
        <f t="shared" si="379"/>
        <v>net sales</v>
      </c>
      <c r="D3640" s="49">
        <v>12.49</v>
      </c>
      <c r="E3640">
        <f t="shared" si="380"/>
        <v>2025</v>
      </c>
      <c r="F3640">
        <f t="shared" si="381"/>
        <v>19</v>
      </c>
      <c r="G3640">
        <f t="shared" si="382"/>
        <v>5</v>
      </c>
      <c r="H3640" s="4" t="str">
        <f t="shared" si="383"/>
        <v>product 3</v>
      </c>
      <c r="I3640" s="5">
        <v>5</v>
      </c>
      <c r="J3640" s="5">
        <v>62.45</v>
      </c>
    </row>
    <row r="3641" spans="1:10" ht="13.2" x14ac:dyDescent="0.25">
      <c r="A3641" s="3">
        <v>45797</v>
      </c>
      <c r="B3641" s="4" t="s">
        <v>7</v>
      </c>
      <c r="C3641" s="3" t="str">
        <f t="shared" si="379"/>
        <v>cogs</v>
      </c>
      <c r="D3641" s="49">
        <v>5.49</v>
      </c>
      <c r="E3641">
        <f t="shared" si="380"/>
        <v>2025</v>
      </c>
      <c r="F3641">
        <f t="shared" si="381"/>
        <v>20</v>
      </c>
      <c r="G3641">
        <f t="shared" si="382"/>
        <v>5</v>
      </c>
      <c r="H3641" s="4" t="str">
        <f t="shared" si="383"/>
        <v>product 1</v>
      </c>
      <c r="I3641" s="5">
        <v>34</v>
      </c>
      <c r="J3641" s="5">
        <v>186.66</v>
      </c>
    </row>
    <row r="3642" spans="1:10" ht="13.2" x14ac:dyDescent="0.25">
      <c r="A3642" s="3">
        <v>45797</v>
      </c>
      <c r="B3642" s="4" t="s">
        <v>8</v>
      </c>
      <c r="C3642" s="3" t="str">
        <f t="shared" si="379"/>
        <v>cogs</v>
      </c>
      <c r="D3642" s="49">
        <v>19.989999999999998</v>
      </c>
      <c r="E3642">
        <f t="shared" si="380"/>
        <v>2025</v>
      </c>
      <c r="F3642">
        <f t="shared" si="381"/>
        <v>20</v>
      </c>
      <c r="G3642">
        <f t="shared" si="382"/>
        <v>5</v>
      </c>
      <c r="H3642" s="4" t="str">
        <f t="shared" si="383"/>
        <v>product 2</v>
      </c>
      <c r="I3642" s="5">
        <v>3</v>
      </c>
      <c r="J3642" s="5">
        <v>59.97</v>
      </c>
    </row>
    <row r="3643" spans="1:10" ht="13.2" x14ac:dyDescent="0.25">
      <c r="A3643" s="3">
        <v>45797</v>
      </c>
      <c r="B3643" s="4" t="s">
        <v>9</v>
      </c>
      <c r="C3643" s="3" t="str">
        <f t="shared" si="379"/>
        <v>cogs</v>
      </c>
      <c r="D3643" s="49">
        <v>8.99</v>
      </c>
      <c r="E3643">
        <f t="shared" si="380"/>
        <v>2025</v>
      </c>
      <c r="F3643">
        <f t="shared" si="381"/>
        <v>20</v>
      </c>
      <c r="G3643">
        <f t="shared" si="382"/>
        <v>5</v>
      </c>
      <c r="H3643" s="4" t="str">
        <f t="shared" si="383"/>
        <v>product 3</v>
      </c>
      <c r="I3643" s="5">
        <v>0</v>
      </c>
      <c r="J3643" s="4">
        <v>0</v>
      </c>
    </row>
    <row r="3644" spans="1:10" ht="13.2" x14ac:dyDescent="0.25">
      <c r="A3644" s="3">
        <v>45797</v>
      </c>
      <c r="B3644" s="4" t="s">
        <v>10</v>
      </c>
      <c r="C3644" s="3" t="str">
        <f t="shared" si="379"/>
        <v>marketing</v>
      </c>
      <c r="D3644" s="50" t="s">
        <v>6</v>
      </c>
      <c r="E3644">
        <f t="shared" si="380"/>
        <v>2025</v>
      </c>
      <c r="F3644">
        <f t="shared" si="381"/>
        <v>20</v>
      </c>
      <c r="G3644">
        <f t="shared" si="382"/>
        <v>5</v>
      </c>
      <c r="H3644" s="4" t="str">
        <f t="shared" si="383"/>
        <v>N/A</v>
      </c>
      <c r="I3644" s="4" t="s">
        <v>6</v>
      </c>
      <c r="J3644" s="5">
        <v>119</v>
      </c>
    </row>
    <row r="3645" spans="1:10" ht="13.2" x14ac:dyDescent="0.25">
      <c r="A3645" s="3">
        <v>45797</v>
      </c>
      <c r="B3645" s="4" t="s">
        <v>11</v>
      </c>
      <c r="C3645" s="3" t="str">
        <f t="shared" si="379"/>
        <v>net sales</v>
      </c>
      <c r="D3645" s="49">
        <v>9.99</v>
      </c>
      <c r="E3645">
        <f t="shared" si="380"/>
        <v>2025</v>
      </c>
      <c r="F3645">
        <f t="shared" si="381"/>
        <v>20</v>
      </c>
      <c r="G3645">
        <f t="shared" si="382"/>
        <v>5</v>
      </c>
      <c r="H3645" s="4" t="str">
        <f t="shared" si="383"/>
        <v>product 1</v>
      </c>
      <c r="I3645" s="5">
        <v>34</v>
      </c>
      <c r="J3645" s="5">
        <v>339.66</v>
      </c>
    </row>
    <row r="3646" spans="1:10" ht="13.2" x14ac:dyDescent="0.25">
      <c r="A3646" s="3">
        <v>45797</v>
      </c>
      <c r="B3646" s="4" t="s">
        <v>12</v>
      </c>
      <c r="C3646" s="3" t="str">
        <f t="shared" si="379"/>
        <v>net sales</v>
      </c>
      <c r="D3646" s="49">
        <v>24.99</v>
      </c>
      <c r="E3646">
        <f t="shared" si="380"/>
        <v>2025</v>
      </c>
      <c r="F3646">
        <f t="shared" si="381"/>
        <v>20</v>
      </c>
      <c r="G3646">
        <f t="shared" si="382"/>
        <v>5</v>
      </c>
      <c r="H3646" s="4" t="str">
        <f t="shared" si="383"/>
        <v>product 2</v>
      </c>
      <c r="I3646" s="5">
        <v>3</v>
      </c>
      <c r="J3646" s="5">
        <v>74.97</v>
      </c>
    </row>
    <row r="3647" spans="1:10" ht="13.2" x14ac:dyDescent="0.25">
      <c r="A3647" s="3">
        <v>45797</v>
      </c>
      <c r="B3647" s="4" t="s">
        <v>13</v>
      </c>
      <c r="C3647" s="3" t="str">
        <f t="shared" si="379"/>
        <v>net sales</v>
      </c>
      <c r="D3647" s="49">
        <v>12.49</v>
      </c>
      <c r="E3647">
        <f t="shared" si="380"/>
        <v>2025</v>
      </c>
      <c r="F3647">
        <f t="shared" si="381"/>
        <v>20</v>
      </c>
      <c r="G3647">
        <f t="shared" si="382"/>
        <v>5</v>
      </c>
      <c r="H3647" s="4" t="str">
        <f t="shared" si="383"/>
        <v>product 3</v>
      </c>
      <c r="I3647" s="5">
        <v>0</v>
      </c>
      <c r="J3647" s="4">
        <v>0</v>
      </c>
    </row>
    <row r="3648" spans="1:10" ht="13.2" x14ac:dyDescent="0.25">
      <c r="A3648" s="3">
        <v>45798</v>
      </c>
      <c r="B3648" s="4" t="s">
        <v>7</v>
      </c>
      <c r="C3648" s="3" t="str">
        <f t="shared" si="379"/>
        <v>cogs</v>
      </c>
      <c r="D3648" s="49">
        <v>5.49</v>
      </c>
      <c r="E3648">
        <f t="shared" si="380"/>
        <v>2025</v>
      </c>
      <c r="F3648">
        <f t="shared" si="381"/>
        <v>21</v>
      </c>
      <c r="G3648">
        <f t="shared" si="382"/>
        <v>5</v>
      </c>
      <c r="H3648" s="4" t="str">
        <f t="shared" si="383"/>
        <v>product 1</v>
      </c>
      <c r="I3648" s="5">
        <v>18</v>
      </c>
      <c r="J3648" s="5">
        <v>98.820000000000007</v>
      </c>
    </row>
    <row r="3649" spans="1:10" ht="13.2" x14ac:dyDescent="0.25">
      <c r="A3649" s="3">
        <v>45798</v>
      </c>
      <c r="B3649" s="4" t="s">
        <v>8</v>
      </c>
      <c r="C3649" s="3" t="str">
        <f t="shared" si="379"/>
        <v>cogs</v>
      </c>
      <c r="D3649" s="49">
        <v>19.989999999999998</v>
      </c>
      <c r="E3649">
        <f t="shared" si="380"/>
        <v>2025</v>
      </c>
      <c r="F3649">
        <f t="shared" si="381"/>
        <v>21</v>
      </c>
      <c r="G3649">
        <f t="shared" si="382"/>
        <v>5</v>
      </c>
      <c r="H3649" s="4" t="str">
        <f t="shared" si="383"/>
        <v>product 2</v>
      </c>
      <c r="I3649" s="5">
        <v>0</v>
      </c>
      <c r="J3649" s="4">
        <v>0</v>
      </c>
    </row>
    <row r="3650" spans="1:10" ht="13.2" x14ac:dyDescent="0.25">
      <c r="A3650" s="3">
        <v>45798</v>
      </c>
      <c r="B3650" s="4" t="s">
        <v>9</v>
      </c>
      <c r="C3650" s="3" t="str">
        <f t="shared" ref="C3650:C3713" si="384">IFERROR(LEFT(B3650, FIND(":", B3650) -1),B3650)</f>
        <v>cogs</v>
      </c>
      <c r="D3650" s="49">
        <v>8.99</v>
      </c>
      <c r="E3650">
        <f t="shared" ref="E3650:E3713" si="385">YEAR(A3650)</f>
        <v>2025</v>
      </c>
      <c r="F3650">
        <f t="shared" ref="F3650:F3713" si="386">DAY(A3650)</f>
        <v>21</v>
      </c>
      <c r="G3650">
        <f t="shared" ref="G3650:G3713" si="387">MONTH(A3650)</f>
        <v>5</v>
      </c>
      <c r="H3650" s="4" t="str">
        <f t="shared" si="383"/>
        <v>product 3</v>
      </c>
      <c r="I3650" s="5">
        <v>230</v>
      </c>
      <c r="J3650" s="5">
        <v>2067.7000000000003</v>
      </c>
    </row>
    <row r="3651" spans="1:10" ht="13.2" x14ac:dyDescent="0.25">
      <c r="A3651" s="3">
        <v>45798</v>
      </c>
      <c r="B3651" s="4" t="s">
        <v>10</v>
      </c>
      <c r="C3651" s="3" t="str">
        <f t="shared" si="384"/>
        <v>marketing</v>
      </c>
      <c r="D3651" s="50" t="s">
        <v>6</v>
      </c>
      <c r="E3651">
        <f t="shared" si="385"/>
        <v>2025</v>
      </c>
      <c r="F3651">
        <f t="shared" si="386"/>
        <v>21</v>
      </c>
      <c r="G3651">
        <f t="shared" si="387"/>
        <v>5</v>
      </c>
      <c r="H3651" s="4" t="str">
        <f t="shared" ref="H3651:H3714" si="388">IFERROR(RIGHT(B3651, LEN(B3651) - FIND(":", B3651)),"N/A")</f>
        <v>N/A</v>
      </c>
      <c r="I3651" s="4" t="s">
        <v>6</v>
      </c>
      <c r="J3651" s="5">
        <v>103.07000000000001</v>
      </c>
    </row>
    <row r="3652" spans="1:10" ht="13.2" x14ac:dyDescent="0.25">
      <c r="A3652" s="3">
        <v>45798</v>
      </c>
      <c r="B3652" s="4" t="s">
        <v>11</v>
      </c>
      <c r="C3652" s="3" t="str">
        <f t="shared" si="384"/>
        <v>net sales</v>
      </c>
      <c r="D3652" s="49">
        <v>9.99</v>
      </c>
      <c r="E3652">
        <f t="shared" si="385"/>
        <v>2025</v>
      </c>
      <c r="F3652">
        <f t="shared" si="386"/>
        <v>21</v>
      </c>
      <c r="G3652">
        <f t="shared" si="387"/>
        <v>5</v>
      </c>
      <c r="H3652" s="4" t="str">
        <f t="shared" si="388"/>
        <v>product 1</v>
      </c>
      <c r="I3652" s="5">
        <v>18</v>
      </c>
      <c r="J3652" s="5">
        <v>179.82</v>
      </c>
    </row>
    <row r="3653" spans="1:10" ht="13.2" x14ac:dyDescent="0.25">
      <c r="A3653" s="3">
        <v>45798</v>
      </c>
      <c r="B3653" s="4" t="s">
        <v>12</v>
      </c>
      <c r="C3653" s="3" t="str">
        <f t="shared" si="384"/>
        <v>net sales</v>
      </c>
      <c r="D3653" s="49">
        <v>24.99</v>
      </c>
      <c r="E3653">
        <f t="shared" si="385"/>
        <v>2025</v>
      </c>
      <c r="F3653">
        <f t="shared" si="386"/>
        <v>21</v>
      </c>
      <c r="G3653">
        <f t="shared" si="387"/>
        <v>5</v>
      </c>
      <c r="H3653" s="4" t="str">
        <f t="shared" si="388"/>
        <v>product 2</v>
      </c>
      <c r="I3653" s="5">
        <v>0</v>
      </c>
      <c r="J3653" s="4">
        <v>0</v>
      </c>
    </row>
    <row r="3654" spans="1:10" ht="13.2" x14ac:dyDescent="0.25">
      <c r="A3654" s="3">
        <v>45798</v>
      </c>
      <c r="B3654" s="4" t="s">
        <v>13</v>
      </c>
      <c r="C3654" s="3" t="str">
        <f t="shared" si="384"/>
        <v>net sales</v>
      </c>
      <c r="D3654" s="49">
        <v>12.49</v>
      </c>
      <c r="E3654">
        <f t="shared" si="385"/>
        <v>2025</v>
      </c>
      <c r="F3654">
        <f t="shared" si="386"/>
        <v>21</v>
      </c>
      <c r="G3654">
        <f t="shared" si="387"/>
        <v>5</v>
      </c>
      <c r="H3654" s="4" t="str">
        <f t="shared" si="388"/>
        <v>product 3</v>
      </c>
      <c r="I3654" s="5">
        <v>230</v>
      </c>
      <c r="J3654" s="5">
        <v>2872.7000000000003</v>
      </c>
    </row>
    <row r="3655" spans="1:10" ht="13.2" x14ac:dyDescent="0.25">
      <c r="A3655" s="3">
        <v>45799</v>
      </c>
      <c r="B3655" s="4" t="s">
        <v>7</v>
      </c>
      <c r="C3655" s="3" t="str">
        <f t="shared" si="384"/>
        <v>cogs</v>
      </c>
      <c r="D3655" s="49">
        <v>5.49</v>
      </c>
      <c r="E3655">
        <f t="shared" si="385"/>
        <v>2025</v>
      </c>
      <c r="F3655">
        <f t="shared" si="386"/>
        <v>22</v>
      </c>
      <c r="G3655">
        <f t="shared" si="387"/>
        <v>5</v>
      </c>
      <c r="H3655" s="4" t="str">
        <f t="shared" si="388"/>
        <v>product 1</v>
      </c>
      <c r="I3655" s="5">
        <v>21</v>
      </c>
      <c r="J3655" s="5">
        <v>115.29</v>
      </c>
    </row>
    <row r="3656" spans="1:10" ht="13.2" x14ac:dyDescent="0.25">
      <c r="A3656" s="3">
        <v>45799</v>
      </c>
      <c r="B3656" s="4" t="s">
        <v>8</v>
      </c>
      <c r="C3656" s="3" t="str">
        <f t="shared" si="384"/>
        <v>cogs</v>
      </c>
      <c r="D3656" s="49">
        <v>19.989999999999998</v>
      </c>
      <c r="E3656">
        <f t="shared" si="385"/>
        <v>2025</v>
      </c>
      <c r="F3656">
        <f t="shared" si="386"/>
        <v>22</v>
      </c>
      <c r="G3656">
        <f t="shared" si="387"/>
        <v>5</v>
      </c>
      <c r="H3656" s="4" t="str">
        <f t="shared" si="388"/>
        <v>product 2</v>
      </c>
      <c r="I3656" s="5">
        <v>7</v>
      </c>
      <c r="J3656" s="5">
        <v>139.92999999999998</v>
      </c>
    </row>
    <row r="3657" spans="1:10" ht="13.2" x14ac:dyDescent="0.25">
      <c r="A3657" s="3">
        <v>45799</v>
      </c>
      <c r="B3657" s="4" t="s">
        <v>9</v>
      </c>
      <c r="C3657" s="3" t="str">
        <f t="shared" si="384"/>
        <v>cogs</v>
      </c>
      <c r="D3657" s="49">
        <v>8.99</v>
      </c>
      <c r="E3657">
        <f t="shared" si="385"/>
        <v>2025</v>
      </c>
      <c r="F3657">
        <f t="shared" si="386"/>
        <v>22</v>
      </c>
      <c r="G3657">
        <f t="shared" si="387"/>
        <v>5</v>
      </c>
      <c r="H3657" s="4" t="str">
        <f t="shared" si="388"/>
        <v>product 3</v>
      </c>
      <c r="I3657" s="5">
        <v>77</v>
      </c>
      <c r="J3657" s="5">
        <v>692.23</v>
      </c>
    </row>
    <row r="3658" spans="1:10" ht="13.2" x14ac:dyDescent="0.25">
      <c r="A3658" s="3">
        <v>45799</v>
      </c>
      <c r="B3658" s="4" t="s">
        <v>10</v>
      </c>
      <c r="C3658" s="3" t="str">
        <f t="shared" si="384"/>
        <v>marketing</v>
      </c>
      <c r="D3658" s="50" t="s">
        <v>6</v>
      </c>
      <c r="E3658">
        <f t="shared" si="385"/>
        <v>2025</v>
      </c>
      <c r="F3658">
        <f t="shared" si="386"/>
        <v>22</v>
      </c>
      <c r="G3658">
        <f t="shared" si="387"/>
        <v>5</v>
      </c>
      <c r="H3658" s="4" t="str">
        <f t="shared" si="388"/>
        <v>N/A</v>
      </c>
      <c r="I3658" s="4" t="s">
        <v>6</v>
      </c>
      <c r="J3658" s="5">
        <v>117.07000000000001</v>
      </c>
    </row>
    <row r="3659" spans="1:10" ht="13.2" x14ac:dyDescent="0.25">
      <c r="A3659" s="3">
        <v>45799</v>
      </c>
      <c r="B3659" s="4" t="s">
        <v>11</v>
      </c>
      <c r="C3659" s="3" t="str">
        <f t="shared" si="384"/>
        <v>net sales</v>
      </c>
      <c r="D3659" s="49">
        <v>9.99</v>
      </c>
      <c r="E3659">
        <f t="shared" si="385"/>
        <v>2025</v>
      </c>
      <c r="F3659">
        <f t="shared" si="386"/>
        <v>22</v>
      </c>
      <c r="G3659">
        <f t="shared" si="387"/>
        <v>5</v>
      </c>
      <c r="H3659" s="4" t="str">
        <f t="shared" si="388"/>
        <v>product 1</v>
      </c>
      <c r="I3659" s="5">
        <v>21</v>
      </c>
      <c r="J3659" s="5">
        <v>209.79</v>
      </c>
    </row>
    <row r="3660" spans="1:10" ht="13.2" x14ac:dyDescent="0.25">
      <c r="A3660" s="3">
        <v>45799</v>
      </c>
      <c r="B3660" s="4" t="s">
        <v>12</v>
      </c>
      <c r="C3660" s="3" t="str">
        <f t="shared" si="384"/>
        <v>net sales</v>
      </c>
      <c r="D3660" s="49">
        <v>24.99</v>
      </c>
      <c r="E3660">
        <f t="shared" si="385"/>
        <v>2025</v>
      </c>
      <c r="F3660">
        <f t="shared" si="386"/>
        <v>22</v>
      </c>
      <c r="G3660">
        <f t="shared" si="387"/>
        <v>5</v>
      </c>
      <c r="H3660" s="4" t="str">
        <f t="shared" si="388"/>
        <v>product 2</v>
      </c>
      <c r="I3660" s="5">
        <v>7</v>
      </c>
      <c r="J3660" s="5">
        <v>174.92999999999998</v>
      </c>
    </row>
    <row r="3661" spans="1:10" ht="13.2" x14ac:dyDescent="0.25">
      <c r="A3661" s="3">
        <v>45799</v>
      </c>
      <c r="B3661" s="4" t="s">
        <v>13</v>
      </c>
      <c r="C3661" s="3" t="str">
        <f t="shared" si="384"/>
        <v>net sales</v>
      </c>
      <c r="D3661" s="49">
        <v>12.49</v>
      </c>
      <c r="E3661">
        <f t="shared" si="385"/>
        <v>2025</v>
      </c>
      <c r="F3661">
        <f t="shared" si="386"/>
        <v>22</v>
      </c>
      <c r="G3661">
        <f t="shared" si="387"/>
        <v>5</v>
      </c>
      <c r="H3661" s="4" t="str">
        <f t="shared" si="388"/>
        <v>product 3</v>
      </c>
      <c r="I3661" s="5">
        <v>77</v>
      </c>
      <c r="J3661" s="5">
        <v>961.73</v>
      </c>
    </row>
    <row r="3662" spans="1:10" ht="13.2" x14ac:dyDescent="0.25">
      <c r="A3662" s="3">
        <v>45800</v>
      </c>
      <c r="B3662" s="4" t="s">
        <v>7</v>
      </c>
      <c r="C3662" s="3" t="str">
        <f t="shared" si="384"/>
        <v>cogs</v>
      </c>
      <c r="D3662" s="49">
        <v>5.49</v>
      </c>
      <c r="E3662">
        <f t="shared" si="385"/>
        <v>2025</v>
      </c>
      <c r="F3662">
        <f t="shared" si="386"/>
        <v>23</v>
      </c>
      <c r="G3662">
        <f t="shared" si="387"/>
        <v>5</v>
      </c>
      <c r="H3662" s="4" t="str">
        <f t="shared" si="388"/>
        <v>product 1</v>
      </c>
      <c r="I3662" s="5">
        <v>85</v>
      </c>
      <c r="J3662" s="5">
        <v>466.65000000000003</v>
      </c>
    </row>
    <row r="3663" spans="1:10" ht="13.2" x14ac:dyDescent="0.25">
      <c r="A3663" s="3">
        <v>45800</v>
      </c>
      <c r="B3663" s="4" t="s">
        <v>8</v>
      </c>
      <c r="C3663" s="3" t="str">
        <f t="shared" si="384"/>
        <v>cogs</v>
      </c>
      <c r="D3663" s="49">
        <v>19.989999999999998</v>
      </c>
      <c r="E3663">
        <f t="shared" si="385"/>
        <v>2025</v>
      </c>
      <c r="F3663">
        <f t="shared" si="386"/>
        <v>23</v>
      </c>
      <c r="G3663">
        <f t="shared" si="387"/>
        <v>5</v>
      </c>
      <c r="H3663" s="4" t="str">
        <f t="shared" si="388"/>
        <v>product 2</v>
      </c>
      <c r="I3663" s="5">
        <v>7</v>
      </c>
      <c r="J3663" s="5">
        <v>139.92999999999998</v>
      </c>
    </row>
    <row r="3664" spans="1:10" ht="13.2" x14ac:dyDescent="0.25">
      <c r="A3664" s="3">
        <v>45800</v>
      </c>
      <c r="B3664" s="4" t="s">
        <v>9</v>
      </c>
      <c r="C3664" s="3" t="str">
        <f t="shared" si="384"/>
        <v>cogs</v>
      </c>
      <c r="D3664" s="49">
        <v>8.99</v>
      </c>
      <c r="E3664">
        <f t="shared" si="385"/>
        <v>2025</v>
      </c>
      <c r="F3664">
        <f t="shared" si="386"/>
        <v>23</v>
      </c>
      <c r="G3664">
        <f t="shared" si="387"/>
        <v>5</v>
      </c>
      <c r="H3664" s="4" t="str">
        <f t="shared" si="388"/>
        <v>product 3</v>
      </c>
      <c r="I3664" s="5">
        <v>81</v>
      </c>
      <c r="J3664" s="5">
        <v>728.19</v>
      </c>
    </row>
    <row r="3665" spans="1:10" ht="13.2" x14ac:dyDescent="0.25">
      <c r="A3665" s="3">
        <v>45800</v>
      </c>
      <c r="B3665" s="4" t="s">
        <v>10</v>
      </c>
      <c r="C3665" s="3" t="str">
        <f t="shared" si="384"/>
        <v>marketing</v>
      </c>
      <c r="D3665" s="50" t="s">
        <v>6</v>
      </c>
      <c r="E3665">
        <f t="shared" si="385"/>
        <v>2025</v>
      </c>
      <c r="F3665">
        <f t="shared" si="386"/>
        <v>23</v>
      </c>
      <c r="G3665">
        <f t="shared" si="387"/>
        <v>5</v>
      </c>
      <c r="H3665" s="4" t="str">
        <f t="shared" si="388"/>
        <v>N/A</v>
      </c>
      <c r="I3665" s="4" t="s">
        <v>6</v>
      </c>
      <c r="J3665" s="5">
        <v>117.99000000000001</v>
      </c>
    </row>
    <row r="3666" spans="1:10" ht="13.2" x14ac:dyDescent="0.25">
      <c r="A3666" s="3">
        <v>45800</v>
      </c>
      <c r="B3666" s="4" t="s">
        <v>11</v>
      </c>
      <c r="C3666" s="3" t="str">
        <f t="shared" si="384"/>
        <v>net sales</v>
      </c>
      <c r="D3666" s="49">
        <v>9.99</v>
      </c>
      <c r="E3666">
        <f t="shared" si="385"/>
        <v>2025</v>
      </c>
      <c r="F3666">
        <f t="shared" si="386"/>
        <v>23</v>
      </c>
      <c r="G3666">
        <f t="shared" si="387"/>
        <v>5</v>
      </c>
      <c r="H3666" s="4" t="str">
        <f t="shared" si="388"/>
        <v>product 1</v>
      </c>
      <c r="I3666" s="5">
        <v>85</v>
      </c>
      <c r="J3666" s="5">
        <v>849.15</v>
      </c>
    </row>
    <row r="3667" spans="1:10" ht="13.2" x14ac:dyDescent="0.25">
      <c r="A3667" s="3">
        <v>45800</v>
      </c>
      <c r="B3667" s="4" t="s">
        <v>12</v>
      </c>
      <c r="C3667" s="3" t="str">
        <f t="shared" si="384"/>
        <v>net sales</v>
      </c>
      <c r="D3667" s="49">
        <v>24.99</v>
      </c>
      <c r="E3667">
        <f t="shared" si="385"/>
        <v>2025</v>
      </c>
      <c r="F3667">
        <f t="shared" si="386"/>
        <v>23</v>
      </c>
      <c r="G3667">
        <f t="shared" si="387"/>
        <v>5</v>
      </c>
      <c r="H3667" s="4" t="str">
        <f t="shared" si="388"/>
        <v>product 2</v>
      </c>
      <c r="I3667" s="5">
        <v>7</v>
      </c>
      <c r="J3667" s="5">
        <v>174.92999999999998</v>
      </c>
    </row>
    <row r="3668" spans="1:10" ht="13.2" x14ac:dyDescent="0.25">
      <c r="A3668" s="3">
        <v>45800</v>
      </c>
      <c r="B3668" s="4" t="s">
        <v>13</v>
      </c>
      <c r="C3668" s="3" t="str">
        <f t="shared" si="384"/>
        <v>net sales</v>
      </c>
      <c r="D3668" s="49">
        <v>12.49</v>
      </c>
      <c r="E3668">
        <f t="shared" si="385"/>
        <v>2025</v>
      </c>
      <c r="F3668">
        <f t="shared" si="386"/>
        <v>23</v>
      </c>
      <c r="G3668">
        <f t="shared" si="387"/>
        <v>5</v>
      </c>
      <c r="H3668" s="4" t="str">
        <f t="shared" si="388"/>
        <v>product 3</v>
      </c>
      <c r="I3668" s="5">
        <v>81</v>
      </c>
      <c r="J3668" s="5">
        <v>1011.69</v>
      </c>
    </row>
    <row r="3669" spans="1:10" ht="13.2" x14ac:dyDescent="0.25">
      <c r="A3669" s="3">
        <v>45800</v>
      </c>
      <c r="B3669" s="4" t="s">
        <v>15</v>
      </c>
      <c r="C3669" s="3" t="str">
        <f t="shared" si="384"/>
        <v>payroll</v>
      </c>
      <c r="D3669" s="50" t="s">
        <v>6</v>
      </c>
      <c r="E3669">
        <f t="shared" si="385"/>
        <v>2025</v>
      </c>
      <c r="F3669">
        <f t="shared" si="386"/>
        <v>23</v>
      </c>
      <c r="G3669">
        <f t="shared" si="387"/>
        <v>5</v>
      </c>
      <c r="H3669" s="4" t="str">
        <f t="shared" si="388"/>
        <v>N/A</v>
      </c>
      <c r="I3669" s="4" t="s">
        <v>6</v>
      </c>
      <c r="J3669" s="5">
        <v>1200</v>
      </c>
    </row>
    <row r="3670" spans="1:10" ht="13.2" x14ac:dyDescent="0.25">
      <c r="A3670" s="3">
        <v>45801</v>
      </c>
      <c r="B3670" s="4" t="s">
        <v>7</v>
      </c>
      <c r="C3670" s="3" t="str">
        <f t="shared" si="384"/>
        <v>cogs</v>
      </c>
      <c r="D3670" s="49">
        <v>5.49</v>
      </c>
      <c r="E3670">
        <f t="shared" si="385"/>
        <v>2025</v>
      </c>
      <c r="F3670">
        <f t="shared" si="386"/>
        <v>24</v>
      </c>
      <c r="G3670">
        <f t="shared" si="387"/>
        <v>5</v>
      </c>
      <c r="H3670" s="4" t="str">
        <f t="shared" si="388"/>
        <v>product 1</v>
      </c>
      <c r="I3670" s="5">
        <v>79</v>
      </c>
      <c r="J3670" s="5">
        <v>433.71000000000004</v>
      </c>
    </row>
    <row r="3671" spans="1:10" ht="13.2" x14ac:dyDescent="0.25">
      <c r="A3671" s="3">
        <v>45801</v>
      </c>
      <c r="B3671" s="4" t="s">
        <v>8</v>
      </c>
      <c r="C3671" s="3" t="str">
        <f t="shared" si="384"/>
        <v>cogs</v>
      </c>
      <c r="D3671" s="49">
        <v>19.989999999999998</v>
      </c>
      <c r="E3671">
        <f t="shared" si="385"/>
        <v>2025</v>
      </c>
      <c r="F3671">
        <f t="shared" si="386"/>
        <v>24</v>
      </c>
      <c r="G3671">
        <f t="shared" si="387"/>
        <v>5</v>
      </c>
      <c r="H3671" s="4" t="str">
        <f t="shared" si="388"/>
        <v>product 2</v>
      </c>
      <c r="I3671" s="5">
        <v>6</v>
      </c>
      <c r="J3671" s="5">
        <v>119.94</v>
      </c>
    </row>
    <row r="3672" spans="1:10" ht="13.2" x14ac:dyDescent="0.25">
      <c r="A3672" s="3">
        <v>45801</v>
      </c>
      <c r="B3672" s="4" t="s">
        <v>9</v>
      </c>
      <c r="C3672" s="3" t="str">
        <f t="shared" si="384"/>
        <v>cogs</v>
      </c>
      <c r="D3672" s="49">
        <v>8.99</v>
      </c>
      <c r="E3672">
        <f t="shared" si="385"/>
        <v>2025</v>
      </c>
      <c r="F3672">
        <f t="shared" si="386"/>
        <v>24</v>
      </c>
      <c r="G3672">
        <f t="shared" si="387"/>
        <v>5</v>
      </c>
      <c r="H3672" s="4" t="str">
        <f t="shared" si="388"/>
        <v>product 3</v>
      </c>
      <c r="I3672" s="5">
        <v>48</v>
      </c>
      <c r="J3672" s="5">
        <v>431.52</v>
      </c>
    </row>
    <row r="3673" spans="1:10" ht="13.2" x14ac:dyDescent="0.25">
      <c r="A3673" s="3">
        <v>45801</v>
      </c>
      <c r="B3673" s="4" t="s">
        <v>10</v>
      </c>
      <c r="C3673" s="3" t="str">
        <f t="shared" si="384"/>
        <v>marketing</v>
      </c>
      <c r="D3673" s="50" t="s">
        <v>6</v>
      </c>
      <c r="E3673">
        <f t="shared" si="385"/>
        <v>2025</v>
      </c>
      <c r="F3673">
        <f t="shared" si="386"/>
        <v>24</v>
      </c>
      <c r="G3673">
        <f t="shared" si="387"/>
        <v>5</v>
      </c>
      <c r="H3673" s="4" t="str">
        <f t="shared" si="388"/>
        <v>N/A</v>
      </c>
      <c r="I3673" s="4" t="s">
        <v>6</v>
      </c>
      <c r="J3673" s="5">
        <v>114.09</v>
      </c>
    </row>
    <row r="3674" spans="1:10" ht="13.2" x14ac:dyDescent="0.25">
      <c r="A3674" s="3">
        <v>45801</v>
      </c>
      <c r="B3674" s="4" t="s">
        <v>11</v>
      </c>
      <c r="C3674" s="3" t="str">
        <f t="shared" si="384"/>
        <v>net sales</v>
      </c>
      <c r="D3674" s="49">
        <v>9.99</v>
      </c>
      <c r="E3674">
        <f t="shared" si="385"/>
        <v>2025</v>
      </c>
      <c r="F3674">
        <f t="shared" si="386"/>
        <v>24</v>
      </c>
      <c r="G3674">
        <f t="shared" si="387"/>
        <v>5</v>
      </c>
      <c r="H3674" s="4" t="str">
        <f t="shared" si="388"/>
        <v>product 1</v>
      </c>
      <c r="I3674" s="5">
        <v>79</v>
      </c>
      <c r="J3674" s="5">
        <v>789.21</v>
      </c>
    </row>
    <row r="3675" spans="1:10" ht="13.2" x14ac:dyDescent="0.25">
      <c r="A3675" s="3">
        <v>45801</v>
      </c>
      <c r="B3675" s="4" t="s">
        <v>12</v>
      </c>
      <c r="C3675" s="3" t="str">
        <f t="shared" si="384"/>
        <v>net sales</v>
      </c>
      <c r="D3675" s="49">
        <v>24.99</v>
      </c>
      <c r="E3675">
        <f t="shared" si="385"/>
        <v>2025</v>
      </c>
      <c r="F3675">
        <f t="shared" si="386"/>
        <v>24</v>
      </c>
      <c r="G3675">
        <f t="shared" si="387"/>
        <v>5</v>
      </c>
      <c r="H3675" s="4" t="str">
        <f t="shared" si="388"/>
        <v>product 2</v>
      </c>
      <c r="I3675" s="5">
        <v>6</v>
      </c>
      <c r="J3675" s="5">
        <v>149.94</v>
      </c>
    </row>
    <row r="3676" spans="1:10" ht="13.2" x14ac:dyDescent="0.25">
      <c r="A3676" s="3">
        <v>45801</v>
      </c>
      <c r="B3676" s="4" t="s">
        <v>13</v>
      </c>
      <c r="C3676" s="3" t="str">
        <f t="shared" si="384"/>
        <v>net sales</v>
      </c>
      <c r="D3676" s="49">
        <v>12.49</v>
      </c>
      <c r="E3676">
        <f t="shared" si="385"/>
        <v>2025</v>
      </c>
      <c r="F3676">
        <f t="shared" si="386"/>
        <v>24</v>
      </c>
      <c r="G3676">
        <f t="shared" si="387"/>
        <v>5</v>
      </c>
      <c r="H3676" s="4" t="str">
        <f t="shared" si="388"/>
        <v>product 3</v>
      </c>
      <c r="I3676" s="5">
        <v>48</v>
      </c>
      <c r="J3676" s="5">
        <v>599.52</v>
      </c>
    </row>
    <row r="3677" spans="1:10" ht="13.2" x14ac:dyDescent="0.25">
      <c r="A3677" s="3">
        <v>45802</v>
      </c>
      <c r="B3677" s="4" t="s">
        <v>7</v>
      </c>
      <c r="C3677" s="3" t="str">
        <f t="shared" si="384"/>
        <v>cogs</v>
      </c>
      <c r="D3677" s="49">
        <v>5.49</v>
      </c>
      <c r="E3677">
        <f t="shared" si="385"/>
        <v>2025</v>
      </c>
      <c r="F3677">
        <f t="shared" si="386"/>
        <v>25</v>
      </c>
      <c r="G3677">
        <f t="shared" si="387"/>
        <v>5</v>
      </c>
      <c r="H3677" s="4" t="str">
        <f t="shared" si="388"/>
        <v>product 1</v>
      </c>
      <c r="I3677" s="5">
        <v>21</v>
      </c>
      <c r="J3677" s="5">
        <v>115.29</v>
      </c>
    </row>
    <row r="3678" spans="1:10" ht="13.2" x14ac:dyDescent="0.25">
      <c r="A3678" s="3">
        <v>45802</v>
      </c>
      <c r="B3678" s="4" t="s">
        <v>8</v>
      </c>
      <c r="C3678" s="3" t="str">
        <f t="shared" si="384"/>
        <v>cogs</v>
      </c>
      <c r="D3678" s="49">
        <v>19.989999999999998</v>
      </c>
      <c r="E3678">
        <f t="shared" si="385"/>
        <v>2025</v>
      </c>
      <c r="F3678">
        <f t="shared" si="386"/>
        <v>25</v>
      </c>
      <c r="G3678">
        <f t="shared" si="387"/>
        <v>5</v>
      </c>
      <c r="H3678" s="4" t="str">
        <f t="shared" si="388"/>
        <v>product 2</v>
      </c>
      <c r="I3678" s="5">
        <v>4</v>
      </c>
      <c r="J3678" s="5">
        <v>79.959999999999994</v>
      </c>
    </row>
    <row r="3679" spans="1:10" ht="13.2" x14ac:dyDescent="0.25">
      <c r="A3679" s="3">
        <v>45802</v>
      </c>
      <c r="B3679" s="4" t="s">
        <v>9</v>
      </c>
      <c r="C3679" s="3" t="str">
        <f t="shared" si="384"/>
        <v>cogs</v>
      </c>
      <c r="D3679" s="49">
        <v>8.99</v>
      </c>
      <c r="E3679">
        <f t="shared" si="385"/>
        <v>2025</v>
      </c>
      <c r="F3679">
        <f t="shared" si="386"/>
        <v>25</v>
      </c>
      <c r="G3679">
        <f t="shared" si="387"/>
        <v>5</v>
      </c>
      <c r="H3679" s="4" t="str">
        <f t="shared" si="388"/>
        <v>product 3</v>
      </c>
      <c r="I3679" s="5">
        <v>246</v>
      </c>
      <c r="J3679" s="5">
        <v>2211.54</v>
      </c>
    </row>
    <row r="3680" spans="1:10" ht="13.2" x14ac:dyDescent="0.25">
      <c r="A3680" s="3">
        <v>45802</v>
      </c>
      <c r="B3680" s="4" t="s">
        <v>10</v>
      </c>
      <c r="C3680" s="3" t="str">
        <f t="shared" si="384"/>
        <v>marketing</v>
      </c>
      <c r="D3680" s="50" t="s">
        <v>6</v>
      </c>
      <c r="E3680">
        <f t="shared" si="385"/>
        <v>2025</v>
      </c>
      <c r="F3680">
        <f t="shared" si="386"/>
        <v>25</v>
      </c>
      <c r="G3680">
        <f t="shared" si="387"/>
        <v>5</v>
      </c>
      <c r="H3680" s="4" t="str">
        <f t="shared" si="388"/>
        <v>N/A</v>
      </c>
      <c r="I3680" s="4" t="s">
        <v>6</v>
      </c>
      <c r="J3680" s="5">
        <v>118.04</v>
      </c>
    </row>
    <row r="3681" spans="1:10" ht="13.2" x14ac:dyDescent="0.25">
      <c r="A3681" s="3">
        <v>45802</v>
      </c>
      <c r="B3681" s="4" t="s">
        <v>11</v>
      </c>
      <c r="C3681" s="3" t="str">
        <f t="shared" si="384"/>
        <v>net sales</v>
      </c>
      <c r="D3681" s="49">
        <v>9.99</v>
      </c>
      <c r="E3681">
        <f t="shared" si="385"/>
        <v>2025</v>
      </c>
      <c r="F3681">
        <f t="shared" si="386"/>
        <v>25</v>
      </c>
      <c r="G3681">
        <f t="shared" si="387"/>
        <v>5</v>
      </c>
      <c r="H3681" s="4" t="str">
        <f t="shared" si="388"/>
        <v>product 1</v>
      </c>
      <c r="I3681" s="5">
        <v>21</v>
      </c>
      <c r="J3681" s="5">
        <v>209.79</v>
      </c>
    </row>
    <row r="3682" spans="1:10" ht="13.2" x14ac:dyDescent="0.25">
      <c r="A3682" s="3">
        <v>45802</v>
      </c>
      <c r="B3682" s="4" t="s">
        <v>12</v>
      </c>
      <c r="C3682" s="3" t="str">
        <f t="shared" si="384"/>
        <v>net sales</v>
      </c>
      <c r="D3682" s="49">
        <v>24.99</v>
      </c>
      <c r="E3682">
        <f t="shared" si="385"/>
        <v>2025</v>
      </c>
      <c r="F3682">
        <f t="shared" si="386"/>
        <v>25</v>
      </c>
      <c r="G3682">
        <f t="shared" si="387"/>
        <v>5</v>
      </c>
      <c r="H3682" s="4" t="str">
        <f t="shared" si="388"/>
        <v>product 2</v>
      </c>
      <c r="I3682" s="5">
        <v>4</v>
      </c>
      <c r="J3682" s="5">
        <v>99.96</v>
      </c>
    </row>
    <row r="3683" spans="1:10" ht="13.2" x14ac:dyDescent="0.25">
      <c r="A3683" s="3">
        <v>45802</v>
      </c>
      <c r="B3683" s="4" t="s">
        <v>13</v>
      </c>
      <c r="C3683" s="3" t="str">
        <f t="shared" si="384"/>
        <v>net sales</v>
      </c>
      <c r="D3683" s="49">
        <v>12.49</v>
      </c>
      <c r="E3683">
        <f t="shared" si="385"/>
        <v>2025</v>
      </c>
      <c r="F3683">
        <f t="shared" si="386"/>
        <v>25</v>
      </c>
      <c r="G3683">
        <f t="shared" si="387"/>
        <v>5</v>
      </c>
      <c r="H3683" s="4" t="str">
        <f t="shared" si="388"/>
        <v>product 3</v>
      </c>
      <c r="I3683" s="5">
        <v>246</v>
      </c>
      <c r="J3683" s="5">
        <v>3072.54</v>
      </c>
    </row>
    <row r="3684" spans="1:10" ht="13.2" x14ac:dyDescent="0.25">
      <c r="A3684" s="3">
        <v>45803</v>
      </c>
      <c r="B3684" s="4" t="s">
        <v>7</v>
      </c>
      <c r="C3684" s="3" t="str">
        <f t="shared" si="384"/>
        <v>cogs</v>
      </c>
      <c r="D3684" s="49">
        <v>5.49</v>
      </c>
      <c r="E3684">
        <f t="shared" si="385"/>
        <v>2025</v>
      </c>
      <c r="F3684">
        <f t="shared" si="386"/>
        <v>26</v>
      </c>
      <c r="G3684">
        <f t="shared" si="387"/>
        <v>5</v>
      </c>
      <c r="H3684" s="4" t="str">
        <f t="shared" si="388"/>
        <v>product 1</v>
      </c>
      <c r="I3684" s="5">
        <v>9</v>
      </c>
      <c r="J3684" s="5">
        <v>49.410000000000004</v>
      </c>
    </row>
    <row r="3685" spans="1:10" ht="13.2" x14ac:dyDescent="0.25">
      <c r="A3685" s="3">
        <v>45803</v>
      </c>
      <c r="B3685" s="4" t="s">
        <v>8</v>
      </c>
      <c r="C3685" s="3" t="str">
        <f t="shared" si="384"/>
        <v>cogs</v>
      </c>
      <c r="D3685" s="49">
        <v>19.989999999999998</v>
      </c>
      <c r="E3685">
        <f t="shared" si="385"/>
        <v>2025</v>
      </c>
      <c r="F3685">
        <f t="shared" si="386"/>
        <v>26</v>
      </c>
      <c r="G3685">
        <f t="shared" si="387"/>
        <v>5</v>
      </c>
      <c r="H3685" s="4" t="str">
        <f t="shared" si="388"/>
        <v>product 2</v>
      </c>
      <c r="I3685" s="5">
        <v>2</v>
      </c>
      <c r="J3685" s="5">
        <v>39.979999999999997</v>
      </c>
    </row>
    <row r="3686" spans="1:10" ht="13.2" x14ac:dyDescent="0.25">
      <c r="A3686" s="3">
        <v>45803</v>
      </c>
      <c r="B3686" s="4" t="s">
        <v>9</v>
      </c>
      <c r="C3686" s="3" t="str">
        <f t="shared" si="384"/>
        <v>cogs</v>
      </c>
      <c r="D3686" s="49">
        <v>8.99</v>
      </c>
      <c r="E3686">
        <f t="shared" si="385"/>
        <v>2025</v>
      </c>
      <c r="F3686">
        <f t="shared" si="386"/>
        <v>26</v>
      </c>
      <c r="G3686">
        <f t="shared" si="387"/>
        <v>5</v>
      </c>
      <c r="H3686" s="4" t="str">
        <f t="shared" si="388"/>
        <v>product 3</v>
      </c>
      <c r="I3686" s="5">
        <v>215</v>
      </c>
      <c r="J3686" s="5">
        <v>1932.8500000000001</v>
      </c>
    </row>
    <row r="3687" spans="1:10" ht="13.2" x14ac:dyDescent="0.25">
      <c r="A3687" s="3">
        <v>45803</v>
      </c>
      <c r="B3687" s="4" t="s">
        <v>10</v>
      </c>
      <c r="C3687" s="3" t="str">
        <f t="shared" si="384"/>
        <v>marketing</v>
      </c>
      <c r="D3687" s="50" t="s">
        <v>6</v>
      </c>
      <c r="E3687">
        <f t="shared" si="385"/>
        <v>2025</v>
      </c>
      <c r="F3687">
        <f t="shared" si="386"/>
        <v>26</v>
      </c>
      <c r="G3687">
        <f t="shared" si="387"/>
        <v>5</v>
      </c>
      <c r="H3687" s="4" t="str">
        <f t="shared" si="388"/>
        <v>N/A</v>
      </c>
      <c r="I3687" s="4" t="s">
        <v>6</v>
      </c>
      <c r="J3687" s="5">
        <v>100.96000000000001</v>
      </c>
    </row>
    <row r="3688" spans="1:10" ht="13.2" x14ac:dyDescent="0.25">
      <c r="A3688" s="3">
        <v>45803</v>
      </c>
      <c r="B3688" s="4" t="s">
        <v>11</v>
      </c>
      <c r="C3688" s="3" t="str">
        <f t="shared" si="384"/>
        <v>net sales</v>
      </c>
      <c r="D3688" s="49">
        <v>9.99</v>
      </c>
      <c r="E3688">
        <f t="shared" si="385"/>
        <v>2025</v>
      </c>
      <c r="F3688">
        <f t="shared" si="386"/>
        <v>26</v>
      </c>
      <c r="G3688">
        <f t="shared" si="387"/>
        <v>5</v>
      </c>
      <c r="H3688" s="4" t="str">
        <f t="shared" si="388"/>
        <v>product 1</v>
      </c>
      <c r="I3688" s="5">
        <v>9</v>
      </c>
      <c r="J3688" s="5">
        <v>89.91</v>
      </c>
    </row>
    <row r="3689" spans="1:10" ht="13.2" x14ac:dyDescent="0.25">
      <c r="A3689" s="3">
        <v>45803</v>
      </c>
      <c r="B3689" s="4" t="s">
        <v>12</v>
      </c>
      <c r="C3689" s="3" t="str">
        <f t="shared" si="384"/>
        <v>net sales</v>
      </c>
      <c r="D3689" s="49">
        <v>24.99</v>
      </c>
      <c r="E3689">
        <f t="shared" si="385"/>
        <v>2025</v>
      </c>
      <c r="F3689">
        <f t="shared" si="386"/>
        <v>26</v>
      </c>
      <c r="G3689">
        <f t="shared" si="387"/>
        <v>5</v>
      </c>
      <c r="H3689" s="4" t="str">
        <f t="shared" si="388"/>
        <v>product 2</v>
      </c>
      <c r="I3689" s="5">
        <v>2</v>
      </c>
      <c r="J3689" s="5">
        <v>49.98</v>
      </c>
    </row>
    <row r="3690" spans="1:10" ht="13.2" x14ac:dyDescent="0.25">
      <c r="A3690" s="3">
        <v>45803</v>
      </c>
      <c r="B3690" s="4" t="s">
        <v>13</v>
      </c>
      <c r="C3690" s="3" t="str">
        <f t="shared" si="384"/>
        <v>net sales</v>
      </c>
      <c r="D3690" s="49">
        <v>12.49</v>
      </c>
      <c r="E3690">
        <f t="shared" si="385"/>
        <v>2025</v>
      </c>
      <c r="F3690">
        <f t="shared" si="386"/>
        <v>26</v>
      </c>
      <c r="G3690">
        <f t="shared" si="387"/>
        <v>5</v>
      </c>
      <c r="H3690" s="4" t="str">
        <f t="shared" si="388"/>
        <v>product 3</v>
      </c>
      <c r="I3690" s="5">
        <v>215</v>
      </c>
      <c r="J3690" s="5">
        <v>2685.35</v>
      </c>
    </row>
    <row r="3691" spans="1:10" ht="13.2" x14ac:dyDescent="0.25">
      <c r="A3691" s="3">
        <v>45804</v>
      </c>
      <c r="B3691" s="4" t="s">
        <v>7</v>
      </c>
      <c r="C3691" s="3" t="str">
        <f t="shared" si="384"/>
        <v>cogs</v>
      </c>
      <c r="D3691" s="49">
        <v>5.49</v>
      </c>
      <c r="E3691">
        <f t="shared" si="385"/>
        <v>2025</v>
      </c>
      <c r="F3691">
        <f t="shared" si="386"/>
        <v>27</v>
      </c>
      <c r="G3691">
        <f t="shared" si="387"/>
        <v>5</v>
      </c>
      <c r="H3691" s="4" t="str">
        <f t="shared" si="388"/>
        <v>product 1</v>
      </c>
      <c r="I3691" s="5">
        <v>88</v>
      </c>
      <c r="J3691" s="5">
        <v>483.12</v>
      </c>
    </row>
    <row r="3692" spans="1:10" ht="13.2" x14ac:dyDescent="0.25">
      <c r="A3692" s="3">
        <v>45804</v>
      </c>
      <c r="B3692" s="4" t="s">
        <v>8</v>
      </c>
      <c r="C3692" s="3" t="str">
        <f t="shared" si="384"/>
        <v>cogs</v>
      </c>
      <c r="D3692" s="49">
        <v>19.989999999999998</v>
      </c>
      <c r="E3692">
        <f t="shared" si="385"/>
        <v>2025</v>
      </c>
      <c r="F3692">
        <f t="shared" si="386"/>
        <v>27</v>
      </c>
      <c r="G3692">
        <f t="shared" si="387"/>
        <v>5</v>
      </c>
      <c r="H3692" s="4" t="str">
        <f t="shared" si="388"/>
        <v>product 2</v>
      </c>
      <c r="I3692" s="5">
        <v>4</v>
      </c>
      <c r="J3692" s="5">
        <v>79.959999999999994</v>
      </c>
    </row>
    <row r="3693" spans="1:10" ht="13.2" x14ac:dyDescent="0.25">
      <c r="A3693" s="3">
        <v>45804</v>
      </c>
      <c r="B3693" s="4" t="s">
        <v>9</v>
      </c>
      <c r="C3693" s="3" t="str">
        <f t="shared" si="384"/>
        <v>cogs</v>
      </c>
      <c r="D3693" s="49">
        <v>8.99</v>
      </c>
      <c r="E3693">
        <f t="shared" si="385"/>
        <v>2025</v>
      </c>
      <c r="F3693">
        <f t="shared" si="386"/>
        <v>27</v>
      </c>
      <c r="G3693">
        <f t="shared" si="387"/>
        <v>5</v>
      </c>
      <c r="H3693" s="4" t="str">
        <f t="shared" si="388"/>
        <v>product 3</v>
      </c>
      <c r="I3693" s="5">
        <v>153</v>
      </c>
      <c r="J3693" s="5">
        <v>1375.47</v>
      </c>
    </row>
    <row r="3694" spans="1:10" ht="13.2" x14ac:dyDescent="0.25">
      <c r="A3694" s="3">
        <v>45804</v>
      </c>
      <c r="B3694" s="4" t="s">
        <v>10</v>
      </c>
      <c r="C3694" s="3" t="str">
        <f t="shared" si="384"/>
        <v>marketing</v>
      </c>
      <c r="D3694" s="50" t="s">
        <v>6</v>
      </c>
      <c r="E3694">
        <f t="shared" si="385"/>
        <v>2025</v>
      </c>
      <c r="F3694">
        <f t="shared" si="386"/>
        <v>27</v>
      </c>
      <c r="G3694">
        <f t="shared" si="387"/>
        <v>5</v>
      </c>
      <c r="H3694" s="4" t="str">
        <f t="shared" si="388"/>
        <v>N/A</v>
      </c>
      <c r="I3694" s="4" t="s">
        <v>6</v>
      </c>
      <c r="J3694" s="5">
        <v>111.02</v>
      </c>
    </row>
    <row r="3695" spans="1:10" ht="13.2" x14ac:dyDescent="0.25">
      <c r="A3695" s="3">
        <v>45804</v>
      </c>
      <c r="B3695" s="4" t="s">
        <v>11</v>
      </c>
      <c r="C3695" s="3" t="str">
        <f t="shared" si="384"/>
        <v>net sales</v>
      </c>
      <c r="D3695" s="49">
        <v>9.99</v>
      </c>
      <c r="E3695">
        <f t="shared" si="385"/>
        <v>2025</v>
      </c>
      <c r="F3695">
        <f t="shared" si="386"/>
        <v>27</v>
      </c>
      <c r="G3695">
        <f t="shared" si="387"/>
        <v>5</v>
      </c>
      <c r="H3695" s="4" t="str">
        <f t="shared" si="388"/>
        <v>product 1</v>
      </c>
      <c r="I3695" s="5">
        <v>88</v>
      </c>
      <c r="J3695" s="5">
        <v>879.12</v>
      </c>
    </row>
    <row r="3696" spans="1:10" ht="13.2" x14ac:dyDescent="0.25">
      <c r="A3696" s="3">
        <v>45804</v>
      </c>
      <c r="B3696" s="4" t="s">
        <v>12</v>
      </c>
      <c r="C3696" s="3" t="str">
        <f t="shared" si="384"/>
        <v>net sales</v>
      </c>
      <c r="D3696" s="49">
        <v>24.99</v>
      </c>
      <c r="E3696">
        <f t="shared" si="385"/>
        <v>2025</v>
      </c>
      <c r="F3696">
        <f t="shared" si="386"/>
        <v>27</v>
      </c>
      <c r="G3696">
        <f t="shared" si="387"/>
        <v>5</v>
      </c>
      <c r="H3696" s="4" t="str">
        <f t="shared" si="388"/>
        <v>product 2</v>
      </c>
      <c r="I3696" s="5">
        <v>4</v>
      </c>
      <c r="J3696" s="5">
        <v>99.96</v>
      </c>
    </row>
    <row r="3697" spans="1:10" ht="13.2" x14ac:dyDescent="0.25">
      <c r="A3697" s="3">
        <v>45804</v>
      </c>
      <c r="B3697" s="4" t="s">
        <v>13</v>
      </c>
      <c r="C3697" s="3" t="str">
        <f t="shared" si="384"/>
        <v>net sales</v>
      </c>
      <c r="D3697" s="49">
        <v>12.49</v>
      </c>
      <c r="E3697">
        <f t="shared" si="385"/>
        <v>2025</v>
      </c>
      <c r="F3697">
        <f t="shared" si="386"/>
        <v>27</v>
      </c>
      <c r="G3697">
        <f t="shared" si="387"/>
        <v>5</v>
      </c>
      <c r="H3697" s="4" t="str">
        <f t="shared" si="388"/>
        <v>product 3</v>
      </c>
      <c r="I3697" s="5">
        <v>153</v>
      </c>
      <c r="J3697" s="5">
        <v>1910.97</v>
      </c>
    </row>
    <row r="3698" spans="1:10" ht="13.2" x14ac:dyDescent="0.25">
      <c r="A3698" s="3">
        <v>45805</v>
      </c>
      <c r="B3698" s="4" t="s">
        <v>7</v>
      </c>
      <c r="C3698" s="3" t="str">
        <f t="shared" si="384"/>
        <v>cogs</v>
      </c>
      <c r="D3698" s="49">
        <v>5.49</v>
      </c>
      <c r="E3698">
        <f t="shared" si="385"/>
        <v>2025</v>
      </c>
      <c r="F3698">
        <f t="shared" si="386"/>
        <v>28</v>
      </c>
      <c r="G3698">
        <f t="shared" si="387"/>
        <v>5</v>
      </c>
      <c r="H3698" s="4" t="str">
        <f t="shared" si="388"/>
        <v>product 1</v>
      </c>
      <c r="I3698" s="5">
        <v>9</v>
      </c>
      <c r="J3698" s="5">
        <v>49.410000000000004</v>
      </c>
    </row>
    <row r="3699" spans="1:10" ht="13.2" x14ac:dyDescent="0.25">
      <c r="A3699" s="3">
        <v>45805</v>
      </c>
      <c r="B3699" s="4" t="s">
        <v>8</v>
      </c>
      <c r="C3699" s="3" t="str">
        <f t="shared" si="384"/>
        <v>cogs</v>
      </c>
      <c r="D3699" s="49">
        <v>19.989999999999998</v>
      </c>
      <c r="E3699">
        <f t="shared" si="385"/>
        <v>2025</v>
      </c>
      <c r="F3699">
        <f t="shared" si="386"/>
        <v>28</v>
      </c>
      <c r="G3699">
        <f t="shared" si="387"/>
        <v>5</v>
      </c>
      <c r="H3699" s="4" t="str">
        <f t="shared" si="388"/>
        <v>product 2</v>
      </c>
      <c r="I3699" s="5">
        <v>5</v>
      </c>
      <c r="J3699" s="5">
        <v>99.949999999999989</v>
      </c>
    </row>
    <row r="3700" spans="1:10" ht="13.2" x14ac:dyDescent="0.25">
      <c r="A3700" s="3">
        <v>45805</v>
      </c>
      <c r="B3700" s="4" t="s">
        <v>9</v>
      </c>
      <c r="C3700" s="3" t="str">
        <f t="shared" si="384"/>
        <v>cogs</v>
      </c>
      <c r="D3700" s="49">
        <v>8.99</v>
      </c>
      <c r="E3700">
        <f t="shared" si="385"/>
        <v>2025</v>
      </c>
      <c r="F3700">
        <f t="shared" si="386"/>
        <v>28</v>
      </c>
      <c r="G3700">
        <f t="shared" si="387"/>
        <v>5</v>
      </c>
      <c r="H3700" s="4" t="str">
        <f t="shared" si="388"/>
        <v>product 3</v>
      </c>
      <c r="I3700" s="5">
        <v>226</v>
      </c>
      <c r="J3700" s="5">
        <v>2031.74</v>
      </c>
    </row>
    <row r="3701" spans="1:10" ht="13.2" x14ac:dyDescent="0.25">
      <c r="A3701" s="3">
        <v>45805</v>
      </c>
      <c r="B3701" s="4" t="s">
        <v>10</v>
      </c>
      <c r="C3701" s="3" t="str">
        <f t="shared" si="384"/>
        <v>marketing</v>
      </c>
      <c r="D3701" s="50" t="s">
        <v>6</v>
      </c>
      <c r="E3701">
        <f t="shared" si="385"/>
        <v>2025</v>
      </c>
      <c r="F3701">
        <f t="shared" si="386"/>
        <v>28</v>
      </c>
      <c r="G3701">
        <f t="shared" si="387"/>
        <v>5</v>
      </c>
      <c r="H3701" s="4" t="str">
        <f t="shared" si="388"/>
        <v>N/A</v>
      </c>
      <c r="I3701" s="4" t="s">
        <v>6</v>
      </c>
      <c r="J3701" s="5">
        <v>103.91</v>
      </c>
    </row>
    <row r="3702" spans="1:10" ht="13.2" x14ac:dyDescent="0.25">
      <c r="A3702" s="3">
        <v>45805</v>
      </c>
      <c r="B3702" s="4" t="s">
        <v>11</v>
      </c>
      <c r="C3702" s="3" t="str">
        <f t="shared" si="384"/>
        <v>net sales</v>
      </c>
      <c r="D3702" s="49">
        <v>9.99</v>
      </c>
      <c r="E3702">
        <f t="shared" si="385"/>
        <v>2025</v>
      </c>
      <c r="F3702">
        <f t="shared" si="386"/>
        <v>28</v>
      </c>
      <c r="G3702">
        <f t="shared" si="387"/>
        <v>5</v>
      </c>
      <c r="H3702" s="4" t="str">
        <f t="shared" si="388"/>
        <v>product 1</v>
      </c>
      <c r="I3702" s="5">
        <v>9</v>
      </c>
      <c r="J3702" s="5">
        <v>89.91</v>
      </c>
    </row>
    <row r="3703" spans="1:10" ht="13.2" x14ac:dyDescent="0.25">
      <c r="A3703" s="3">
        <v>45805</v>
      </c>
      <c r="B3703" s="4" t="s">
        <v>12</v>
      </c>
      <c r="C3703" s="3" t="str">
        <f t="shared" si="384"/>
        <v>net sales</v>
      </c>
      <c r="D3703" s="49">
        <v>24.99</v>
      </c>
      <c r="E3703">
        <f t="shared" si="385"/>
        <v>2025</v>
      </c>
      <c r="F3703">
        <f t="shared" si="386"/>
        <v>28</v>
      </c>
      <c r="G3703">
        <f t="shared" si="387"/>
        <v>5</v>
      </c>
      <c r="H3703" s="4" t="str">
        <f t="shared" si="388"/>
        <v>product 2</v>
      </c>
      <c r="I3703" s="5">
        <v>5</v>
      </c>
      <c r="J3703" s="5">
        <v>124.94999999999999</v>
      </c>
    </row>
    <row r="3704" spans="1:10" ht="13.2" x14ac:dyDescent="0.25">
      <c r="A3704" s="3">
        <v>45805</v>
      </c>
      <c r="B3704" s="4" t="s">
        <v>13</v>
      </c>
      <c r="C3704" s="3" t="str">
        <f t="shared" si="384"/>
        <v>net sales</v>
      </c>
      <c r="D3704" s="49">
        <v>12.49</v>
      </c>
      <c r="E3704">
        <f t="shared" si="385"/>
        <v>2025</v>
      </c>
      <c r="F3704">
        <f t="shared" si="386"/>
        <v>28</v>
      </c>
      <c r="G3704">
        <f t="shared" si="387"/>
        <v>5</v>
      </c>
      <c r="H3704" s="4" t="str">
        <f t="shared" si="388"/>
        <v>product 3</v>
      </c>
      <c r="I3704" s="5">
        <v>226</v>
      </c>
      <c r="J3704" s="5">
        <v>2822.7400000000002</v>
      </c>
    </row>
    <row r="3705" spans="1:10" ht="13.2" x14ac:dyDescent="0.25">
      <c r="A3705" s="3">
        <v>45806</v>
      </c>
      <c r="B3705" s="4" t="s">
        <v>7</v>
      </c>
      <c r="C3705" s="3" t="str">
        <f t="shared" si="384"/>
        <v>cogs</v>
      </c>
      <c r="D3705" s="49">
        <v>5.49</v>
      </c>
      <c r="E3705">
        <f t="shared" si="385"/>
        <v>2025</v>
      </c>
      <c r="F3705">
        <f t="shared" si="386"/>
        <v>29</v>
      </c>
      <c r="G3705">
        <f t="shared" si="387"/>
        <v>5</v>
      </c>
      <c r="H3705" s="4" t="str">
        <f t="shared" si="388"/>
        <v>product 1</v>
      </c>
      <c r="I3705" s="5">
        <v>20</v>
      </c>
      <c r="J3705" s="5">
        <v>109.80000000000001</v>
      </c>
    </row>
    <row r="3706" spans="1:10" ht="13.2" x14ac:dyDescent="0.25">
      <c r="A3706" s="3">
        <v>45806</v>
      </c>
      <c r="B3706" s="4" t="s">
        <v>8</v>
      </c>
      <c r="C3706" s="3" t="str">
        <f t="shared" si="384"/>
        <v>cogs</v>
      </c>
      <c r="D3706" s="49">
        <v>19.989999999999998</v>
      </c>
      <c r="E3706">
        <f t="shared" si="385"/>
        <v>2025</v>
      </c>
      <c r="F3706">
        <f t="shared" si="386"/>
        <v>29</v>
      </c>
      <c r="G3706">
        <f t="shared" si="387"/>
        <v>5</v>
      </c>
      <c r="H3706" s="4" t="str">
        <f t="shared" si="388"/>
        <v>product 2</v>
      </c>
      <c r="I3706" s="5">
        <v>8</v>
      </c>
      <c r="J3706" s="5">
        <v>159.91999999999999</v>
      </c>
    </row>
    <row r="3707" spans="1:10" ht="13.2" x14ac:dyDescent="0.25">
      <c r="A3707" s="3">
        <v>45806</v>
      </c>
      <c r="B3707" s="4" t="s">
        <v>9</v>
      </c>
      <c r="C3707" s="3" t="str">
        <f t="shared" si="384"/>
        <v>cogs</v>
      </c>
      <c r="D3707" s="49">
        <v>8.99</v>
      </c>
      <c r="E3707">
        <f t="shared" si="385"/>
        <v>2025</v>
      </c>
      <c r="F3707">
        <f t="shared" si="386"/>
        <v>29</v>
      </c>
      <c r="G3707">
        <f t="shared" si="387"/>
        <v>5</v>
      </c>
      <c r="H3707" s="4" t="str">
        <f t="shared" si="388"/>
        <v>product 3</v>
      </c>
      <c r="I3707" s="5">
        <v>56</v>
      </c>
      <c r="J3707" s="5">
        <v>503.44</v>
      </c>
    </row>
    <row r="3708" spans="1:10" ht="13.2" x14ac:dyDescent="0.25">
      <c r="A3708" s="3">
        <v>45806</v>
      </c>
      <c r="B3708" s="4" t="s">
        <v>10</v>
      </c>
      <c r="C3708" s="3" t="str">
        <f t="shared" si="384"/>
        <v>marketing</v>
      </c>
      <c r="D3708" s="50" t="s">
        <v>6</v>
      </c>
      <c r="E3708">
        <f t="shared" si="385"/>
        <v>2025</v>
      </c>
      <c r="F3708">
        <f t="shared" si="386"/>
        <v>29</v>
      </c>
      <c r="G3708">
        <f t="shared" si="387"/>
        <v>5</v>
      </c>
      <c r="H3708" s="4" t="str">
        <f t="shared" si="388"/>
        <v>N/A</v>
      </c>
      <c r="I3708" s="4" t="s">
        <v>6</v>
      </c>
      <c r="J3708" s="5">
        <v>118.98</v>
      </c>
    </row>
    <row r="3709" spans="1:10" ht="13.2" x14ac:dyDescent="0.25">
      <c r="A3709" s="3">
        <v>45806</v>
      </c>
      <c r="B3709" s="4" t="s">
        <v>11</v>
      </c>
      <c r="C3709" s="3" t="str">
        <f t="shared" si="384"/>
        <v>net sales</v>
      </c>
      <c r="D3709" s="49">
        <v>9.99</v>
      </c>
      <c r="E3709">
        <f t="shared" si="385"/>
        <v>2025</v>
      </c>
      <c r="F3709">
        <f t="shared" si="386"/>
        <v>29</v>
      </c>
      <c r="G3709">
        <f t="shared" si="387"/>
        <v>5</v>
      </c>
      <c r="H3709" s="4" t="str">
        <f t="shared" si="388"/>
        <v>product 1</v>
      </c>
      <c r="I3709" s="5">
        <v>20</v>
      </c>
      <c r="J3709" s="5">
        <v>199.8</v>
      </c>
    </row>
    <row r="3710" spans="1:10" ht="13.2" x14ac:dyDescent="0.25">
      <c r="A3710" s="3">
        <v>45806</v>
      </c>
      <c r="B3710" s="4" t="s">
        <v>12</v>
      </c>
      <c r="C3710" s="3" t="str">
        <f t="shared" si="384"/>
        <v>net sales</v>
      </c>
      <c r="D3710" s="49">
        <v>24.99</v>
      </c>
      <c r="E3710">
        <f t="shared" si="385"/>
        <v>2025</v>
      </c>
      <c r="F3710">
        <f t="shared" si="386"/>
        <v>29</v>
      </c>
      <c r="G3710">
        <f t="shared" si="387"/>
        <v>5</v>
      </c>
      <c r="H3710" s="4" t="str">
        <f t="shared" si="388"/>
        <v>product 2</v>
      </c>
      <c r="I3710" s="5">
        <v>8</v>
      </c>
      <c r="J3710" s="5">
        <v>199.92</v>
      </c>
    </row>
    <row r="3711" spans="1:10" ht="13.2" x14ac:dyDescent="0.25">
      <c r="A3711" s="3">
        <v>45806</v>
      </c>
      <c r="B3711" s="4" t="s">
        <v>13</v>
      </c>
      <c r="C3711" s="3" t="str">
        <f t="shared" si="384"/>
        <v>net sales</v>
      </c>
      <c r="D3711" s="49">
        <v>12.49</v>
      </c>
      <c r="E3711">
        <f t="shared" si="385"/>
        <v>2025</v>
      </c>
      <c r="F3711">
        <f t="shared" si="386"/>
        <v>29</v>
      </c>
      <c r="G3711">
        <f t="shared" si="387"/>
        <v>5</v>
      </c>
      <c r="H3711" s="4" t="str">
        <f t="shared" si="388"/>
        <v>product 3</v>
      </c>
      <c r="I3711" s="5">
        <v>56</v>
      </c>
      <c r="J3711" s="5">
        <v>699.44</v>
      </c>
    </row>
    <row r="3712" spans="1:10" ht="13.2" x14ac:dyDescent="0.25">
      <c r="A3712" s="3">
        <v>45807</v>
      </c>
      <c r="B3712" s="4" t="s">
        <v>7</v>
      </c>
      <c r="C3712" s="3" t="str">
        <f t="shared" si="384"/>
        <v>cogs</v>
      </c>
      <c r="D3712" s="49">
        <v>5.49</v>
      </c>
      <c r="E3712">
        <f t="shared" si="385"/>
        <v>2025</v>
      </c>
      <c r="F3712">
        <f t="shared" si="386"/>
        <v>30</v>
      </c>
      <c r="G3712">
        <f t="shared" si="387"/>
        <v>5</v>
      </c>
      <c r="H3712" s="4" t="str">
        <f t="shared" si="388"/>
        <v>product 1</v>
      </c>
      <c r="I3712" s="5">
        <v>56</v>
      </c>
      <c r="J3712" s="5">
        <v>307.44</v>
      </c>
    </row>
    <row r="3713" spans="1:10" ht="13.2" x14ac:dyDescent="0.25">
      <c r="A3713" s="3">
        <v>45807</v>
      </c>
      <c r="B3713" s="4" t="s">
        <v>8</v>
      </c>
      <c r="C3713" s="3" t="str">
        <f t="shared" si="384"/>
        <v>cogs</v>
      </c>
      <c r="D3713" s="49">
        <v>19.989999999999998</v>
      </c>
      <c r="E3713">
        <f t="shared" si="385"/>
        <v>2025</v>
      </c>
      <c r="F3713">
        <f t="shared" si="386"/>
        <v>30</v>
      </c>
      <c r="G3713">
        <f t="shared" si="387"/>
        <v>5</v>
      </c>
      <c r="H3713" s="4" t="str">
        <f t="shared" si="388"/>
        <v>product 2</v>
      </c>
      <c r="I3713" s="5">
        <v>1</v>
      </c>
      <c r="J3713" s="5">
        <v>19.989999999999998</v>
      </c>
    </row>
    <row r="3714" spans="1:10" ht="13.2" x14ac:dyDescent="0.25">
      <c r="A3714" s="3">
        <v>45807</v>
      </c>
      <c r="B3714" s="4" t="s">
        <v>9</v>
      </c>
      <c r="C3714" s="3" t="str">
        <f t="shared" ref="C3714:C3777" si="389">IFERROR(LEFT(B3714, FIND(":", B3714) -1),B3714)</f>
        <v>cogs</v>
      </c>
      <c r="D3714" s="49">
        <v>8.99</v>
      </c>
      <c r="E3714">
        <f t="shared" ref="E3714:E3777" si="390">YEAR(A3714)</f>
        <v>2025</v>
      </c>
      <c r="F3714">
        <f t="shared" ref="F3714:F3777" si="391">DAY(A3714)</f>
        <v>30</v>
      </c>
      <c r="G3714">
        <f t="shared" ref="G3714:G3777" si="392">MONTH(A3714)</f>
        <v>5</v>
      </c>
      <c r="H3714" s="4" t="str">
        <f t="shared" si="388"/>
        <v>product 3</v>
      </c>
      <c r="I3714" s="5">
        <v>46</v>
      </c>
      <c r="J3714" s="5">
        <v>413.54</v>
      </c>
    </row>
    <row r="3715" spans="1:10" ht="13.2" x14ac:dyDescent="0.25">
      <c r="A3715" s="3">
        <v>45807</v>
      </c>
      <c r="B3715" s="4" t="s">
        <v>10</v>
      </c>
      <c r="C3715" s="3" t="str">
        <f t="shared" si="389"/>
        <v>marketing</v>
      </c>
      <c r="D3715" s="50" t="s">
        <v>6</v>
      </c>
      <c r="E3715">
        <f t="shared" si="390"/>
        <v>2025</v>
      </c>
      <c r="F3715">
        <f t="shared" si="391"/>
        <v>30</v>
      </c>
      <c r="G3715">
        <f t="shared" si="392"/>
        <v>5</v>
      </c>
      <c r="H3715" s="4" t="str">
        <f t="shared" ref="H3715:H3778" si="393">IFERROR(RIGHT(B3715, LEN(B3715) - FIND(":", B3715)),"N/A")</f>
        <v>N/A</v>
      </c>
      <c r="I3715" s="4" t="s">
        <v>6</v>
      </c>
      <c r="J3715" s="5">
        <v>117.07000000000001</v>
      </c>
    </row>
    <row r="3716" spans="1:10" ht="13.2" x14ac:dyDescent="0.25">
      <c r="A3716" s="3">
        <v>45807</v>
      </c>
      <c r="B3716" s="4" t="s">
        <v>11</v>
      </c>
      <c r="C3716" s="3" t="str">
        <f t="shared" si="389"/>
        <v>net sales</v>
      </c>
      <c r="D3716" s="49">
        <v>9.99</v>
      </c>
      <c r="E3716">
        <f t="shared" si="390"/>
        <v>2025</v>
      </c>
      <c r="F3716">
        <f t="shared" si="391"/>
        <v>30</v>
      </c>
      <c r="G3716">
        <f t="shared" si="392"/>
        <v>5</v>
      </c>
      <c r="H3716" s="4" t="str">
        <f t="shared" si="393"/>
        <v>product 1</v>
      </c>
      <c r="I3716" s="5">
        <v>56</v>
      </c>
      <c r="J3716" s="5">
        <v>559.44000000000005</v>
      </c>
    </row>
    <row r="3717" spans="1:10" ht="13.2" x14ac:dyDescent="0.25">
      <c r="A3717" s="3">
        <v>45807</v>
      </c>
      <c r="B3717" s="4" t="s">
        <v>12</v>
      </c>
      <c r="C3717" s="3" t="str">
        <f t="shared" si="389"/>
        <v>net sales</v>
      </c>
      <c r="D3717" s="49">
        <v>24.99</v>
      </c>
      <c r="E3717">
        <f t="shared" si="390"/>
        <v>2025</v>
      </c>
      <c r="F3717">
        <f t="shared" si="391"/>
        <v>30</v>
      </c>
      <c r="G3717">
        <f t="shared" si="392"/>
        <v>5</v>
      </c>
      <c r="H3717" s="4" t="str">
        <f t="shared" si="393"/>
        <v>product 2</v>
      </c>
      <c r="I3717" s="5">
        <v>1</v>
      </c>
      <c r="J3717" s="5">
        <v>24.99</v>
      </c>
    </row>
    <row r="3718" spans="1:10" ht="13.2" x14ac:dyDescent="0.25">
      <c r="A3718" s="3">
        <v>45807</v>
      </c>
      <c r="B3718" s="4" t="s">
        <v>13</v>
      </c>
      <c r="C3718" s="3" t="str">
        <f t="shared" si="389"/>
        <v>net sales</v>
      </c>
      <c r="D3718" s="49">
        <v>12.49</v>
      </c>
      <c r="E3718">
        <f t="shared" si="390"/>
        <v>2025</v>
      </c>
      <c r="F3718">
        <f t="shared" si="391"/>
        <v>30</v>
      </c>
      <c r="G3718">
        <f t="shared" si="392"/>
        <v>5</v>
      </c>
      <c r="H3718" s="4" t="str">
        <f t="shared" si="393"/>
        <v>product 3</v>
      </c>
      <c r="I3718" s="5">
        <v>46</v>
      </c>
      <c r="J3718" s="5">
        <v>574.54</v>
      </c>
    </row>
    <row r="3719" spans="1:10" ht="13.2" x14ac:dyDescent="0.25">
      <c r="A3719" s="3">
        <v>45808</v>
      </c>
      <c r="B3719" s="4" t="s">
        <v>7</v>
      </c>
      <c r="C3719" s="3" t="str">
        <f t="shared" si="389"/>
        <v>cogs</v>
      </c>
      <c r="D3719" s="49">
        <v>5.49</v>
      </c>
      <c r="E3719">
        <f t="shared" si="390"/>
        <v>2025</v>
      </c>
      <c r="F3719">
        <f t="shared" si="391"/>
        <v>31</v>
      </c>
      <c r="G3719">
        <f t="shared" si="392"/>
        <v>5</v>
      </c>
      <c r="H3719" s="4" t="str">
        <f t="shared" si="393"/>
        <v>product 1</v>
      </c>
      <c r="I3719" s="5">
        <v>13</v>
      </c>
      <c r="J3719" s="5">
        <v>71.37</v>
      </c>
    </row>
    <row r="3720" spans="1:10" ht="13.2" x14ac:dyDescent="0.25">
      <c r="A3720" s="3">
        <v>45808</v>
      </c>
      <c r="B3720" s="4" t="s">
        <v>8</v>
      </c>
      <c r="C3720" s="3" t="str">
        <f t="shared" si="389"/>
        <v>cogs</v>
      </c>
      <c r="D3720" s="49">
        <v>19.989999999999998</v>
      </c>
      <c r="E3720">
        <f t="shared" si="390"/>
        <v>2025</v>
      </c>
      <c r="F3720">
        <f t="shared" si="391"/>
        <v>31</v>
      </c>
      <c r="G3720">
        <f t="shared" si="392"/>
        <v>5</v>
      </c>
      <c r="H3720" s="4" t="str">
        <f t="shared" si="393"/>
        <v>product 2</v>
      </c>
      <c r="I3720" s="5">
        <v>0</v>
      </c>
      <c r="J3720" s="4">
        <v>0</v>
      </c>
    </row>
    <row r="3721" spans="1:10" ht="13.2" x14ac:dyDescent="0.25">
      <c r="A3721" s="3">
        <v>45808</v>
      </c>
      <c r="B3721" s="4" t="s">
        <v>9</v>
      </c>
      <c r="C3721" s="3" t="str">
        <f t="shared" si="389"/>
        <v>cogs</v>
      </c>
      <c r="D3721" s="49">
        <v>8.99</v>
      </c>
      <c r="E3721">
        <f t="shared" si="390"/>
        <v>2025</v>
      </c>
      <c r="F3721">
        <f t="shared" si="391"/>
        <v>31</v>
      </c>
      <c r="G3721">
        <f t="shared" si="392"/>
        <v>5</v>
      </c>
      <c r="H3721" s="4" t="str">
        <f t="shared" si="393"/>
        <v>product 3</v>
      </c>
      <c r="I3721" s="5">
        <v>225</v>
      </c>
      <c r="J3721" s="5">
        <v>2022.75</v>
      </c>
    </row>
    <row r="3722" spans="1:10" ht="13.2" x14ac:dyDescent="0.25">
      <c r="A3722" s="3">
        <v>45808</v>
      </c>
      <c r="B3722" s="4" t="s">
        <v>10</v>
      </c>
      <c r="C3722" s="3" t="str">
        <f t="shared" si="389"/>
        <v>marketing</v>
      </c>
      <c r="D3722" s="50" t="s">
        <v>6</v>
      </c>
      <c r="E3722">
        <f t="shared" si="390"/>
        <v>2025</v>
      </c>
      <c r="F3722">
        <f t="shared" si="391"/>
        <v>31</v>
      </c>
      <c r="G3722">
        <f t="shared" si="392"/>
        <v>5</v>
      </c>
      <c r="H3722" s="4" t="str">
        <f t="shared" si="393"/>
        <v>N/A</v>
      </c>
      <c r="I3722" s="4" t="s">
        <v>6</v>
      </c>
      <c r="J3722" s="5">
        <v>111.96000000000001</v>
      </c>
    </row>
    <row r="3723" spans="1:10" ht="13.2" x14ac:dyDescent="0.25">
      <c r="A3723" s="3">
        <v>45808</v>
      </c>
      <c r="B3723" s="4" t="s">
        <v>11</v>
      </c>
      <c r="C3723" s="3" t="str">
        <f t="shared" si="389"/>
        <v>net sales</v>
      </c>
      <c r="D3723" s="49">
        <v>9.99</v>
      </c>
      <c r="E3723">
        <f t="shared" si="390"/>
        <v>2025</v>
      </c>
      <c r="F3723">
        <f t="shared" si="391"/>
        <v>31</v>
      </c>
      <c r="G3723">
        <f t="shared" si="392"/>
        <v>5</v>
      </c>
      <c r="H3723" s="4" t="str">
        <f t="shared" si="393"/>
        <v>product 1</v>
      </c>
      <c r="I3723" s="5">
        <v>13</v>
      </c>
      <c r="J3723" s="5">
        <v>129.87</v>
      </c>
    </row>
    <row r="3724" spans="1:10" ht="13.2" x14ac:dyDescent="0.25">
      <c r="A3724" s="3">
        <v>45808</v>
      </c>
      <c r="B3724" s="4" t="s">
        <v>12</v>
      </c>
      <c r="C3724" s="3" t="str">
        <f t="shared" si="389"/>
        <v>net sales</v>
      </c>
      <c r="D3724" s="49">
        <v>24.99</v>
      </c>
      <c r="E3724">
        <f t="shared" si="390"/>
        <v>2025</v>
      </c>
      <c r="F3724">
        <f t="shared" si="391"/>
        <v>31</v>
      </c>
      <c r="G3724">
        <f t="shared" si="392"/>
        <v>5</v>
      </c>
      <c r="H3724" s="4" t="str">
        <f t="shared" si="393"/>
        <v>product 2</v>
      </c>
      <c r="I3724" s="5">
        <v>0</v>
      </c>
      <c r="J3724" s="4">
        <v>0</v>
      </c>
    </row>
    <row r="3725" spans="1:10" ht="13.2" x14ac:dyDescent="0.25">
      <c r="A3725" s="3">
        <v>45808</v>
      </c>
      <c r="B3725" s="4" t="s">
        <v>13</v>
      </c>
      <c r="C3725" s="3" t="str">
        <f t="shared" si="389"/>
        <v>net sales</v>
      </c>
      <c r="D3725" s="49">
        <v>12.49</v>
      </c>
      <c r="E3725">
        <f t="shared" si="390"/>
        <v>2025</v>
      </c>
      <c r="F3725">
        <f t="shared" si="391"/>
        <v>31</v>
      </c>
      <c r="G3725">
        <f t="shared" si="392"/>
        <v>5</v>
      </c>
      <c r="H3725" s="4" t="str">
        <f t="shared" si="393"/>
        <v>product 3</v>
      </c>
      <c r="I3725" s="5">
        <v>225</v>
      </c>
      <c r="J3725" s="5">
        <v>2810.25</v>
      </c>
    </row>
    <row r="3726" spans="1:10" ht="13.2" x14ac:dyDescent="0.25">
      <c r="A3726" s="3">
        <v>45809</v>
      </c>
      <c r="B3726" s="4" t="s">
        <v>5</v>
      </c>
      <c r="C3726" s="3" t="str">
        <f t="shared" si="389"/>
        <v>amortization</v>
      </c>
      <c r="D3726" s="50" t="s">
        <v>6</v>
      </c>
      <c r="E3726">
        <f t="shared" si="390"/>
        <v>2025</v>
      </c>
      <c r="F3726">
        <f t="shared" si="391"/>
        <v>1</v>
      </c>
      <c r="G3726">
        <f t="shared" si="392"/>
        <v>6</v>
      </c>
      <c r="H3726" s="4" t="str">
        <f t="shared" si="393"/>
        <v>N/A</v>
      </c>
      <c r="I3726" s="4" t="s">
        <v>6</v>
      </c>
      <c r="J3726" s="5">
        <v>50</v>
      </c>
    </row>
    <row r="3727" spans="1:10" ht="13.2" x14ac:dyDescent="0.25">
      <c r="A3727" s="3">
        <v>45809</v>
      </c>
      <c r="B3727" s="4" t="s">
        <v>7</v>
      </c>
      <c r="C3727" s="3" t="str">
        <f t="shared" si="389"/>
        <v>cogs</v>
      </c>
      <c r="D3727" s="49">
        <v>5.49</v>
      </c>
      <c r="E3727">
        <f t="shared" si="390"/>
        <v>2025</v>
      </c>
      <c r="F3727">
        <f t="shared" si="391"/>
        <v>1</v>
      </c>
      <c r="G3727">
        <f t="shared" si="392"/>
        <v>6</v>
      </c>
      <c r="H3727" s="4" t="str">
        <f t="shared" si="393"/>
        <v>product 1</v>
      </c>
      <c r="I3727" s="5">
        <v>40</v>
      </c>
      <c r="J3727" s="5">
        <v>219.60000000000002</v>
      </c>
    </row>
    <row r="3728" spans="1:10" ht="13.2" x14ac:dyDescent="0.25">
      <c r="A3728" s="3">
        <v>45809</v>
      </c>
      <c r="B3728" s="4" t="s">
        <v>8</v>
      </c>
      <c r="C3728" s="3" t="str">
        <f t="shared" si="389"/>
        <v>cogs</v>
      </c>
      <c r="D3728" s="49">
        <v>19.989999999999998</v>
      </c>
      <c r="E3728">
        <f t="shared" si="390"/>
        <v>2025</v>
      </c>
      <c r="F3728">
        <f t="shared" si="391"/>
        <v>1</v>
      </c>
      <c r="G3728">
        <f t="shared" si="392"/>
        <v>6</v>
      </c>
      <c r="H3728" s="4" t="str">
        <f t="shared" si="393"/>
        <v>product 2</v>
      </c>
      <c r="I3728" s="5">
        <v>0</v>
      </c>
      <c r="J3728" s="4">
        <v>0</v>
      </c>
    </row>
    <row r="3729" spans="1:10" ht="13.2" x14ac:dyDescent="0.25">
      <c r="A3729" s="3">
        <v>45809</v>
      </c>
      <c r="B3729" s="4" t="s">
        <v>9</v>
      </c>
      <c r="C3729" s="3" t="str">
        <f t="shared" si="389"/>
        <v>cogs</v>
      </c>
      <c r="D3729" s="49">
        <v>8.99</v>
      </c>
      <c r="E3729">
        <f t="shared" si="390"/>
        <v>2025</v>
      </c>
      <c r="F3729">
        <f t="shared" si="391"/>
        <v>1</v>
      </c>
      <c r="G3729">
        <f t="shared" si="392"/>
        <v>6</v>
      </c>
      <c r="H3729" s="4" t="str">
        <f t="shared" si="393"/>
        <v>product 3</v>
      </c>
      <c r="I3729" s="5">
        <v>69</v>
      </c>
      <c r="J3729" s="5">
        <v>620.31000000000006</v>
      </c>
    </row>
    <row r="3730" spans="1:10" ht="13.2" x14ac:dyDescent="0.25">
      <c r="A3730" s="3">
        <v>45809</v>
      </c>
      <c r="B3730" s="4" t="s">
        <v>10</v>
      </c>
      <c r="C3730" s="3" t="str">
        <f t="shared" si="389"/>
        <v>marketing</v>
      </c>
      <c r="D3730" s="50" t="s">
        <v>6</v>
      </c>
      <c r="E3730">
        <f t="shared" si="390"/>
        <v>2025</v>
      </c>
      <c r="F3730">
        <f t="shared" si="391"/>
        <v>1</v>
      </c>
      <c r="G3730">
        <f t="shared" si="392"/>
        <v>6</v>
      </c>
      <c r="H3730" s="4" t="str">
        <f t="shared" si="393"/>
        <v>N/A</v>
      </c>
      <c r="I3730" s="4" t="s">
        <v>6</v>
      </c>
      <c r="J3730" s="5">
        <v>105.08</v>
      </c>
    </row>
    <row r="3731" spans="1:10" ht="13.2" x14ac:dyDescent="0.25">
      <c r="A3731" s="3">
        <v>45809</v>
      </c>
      <c r="B3731" s="4" t="s">
        <v>11</v>
      </c>
      <c r="C3731" s="3" t="str">
        <f t="shared" si="389"/>
        <v>net sales</v>
      </c>
      <c r="D3731" s="49">
        <v>9.99</v>
      </c>
      <c r="E3731">
        <f t="shared" si="390"/>
        <v>2025</v>
      </c>
      <c r="F3731">
        <f t="shared" si="391"/>
        <v>1</v>
      </c>
      <c r="G3731">
        <f t="shared" si="392"/>
        <v>6</v>
      </c>
      <c r="H3731" s="4" t="str">
        <f t="shared" si="393"/>
        <v>product 1</v>
      </c>
      <c r="I3731" s="5">
        <v>40</v>
      </c>
      <c r="J3731" s="5">
        <v>399.6</v>
      </c>
    </row>
    <row r="3732" spans="1:10" ht="13.2" x14ac:dyDescent="0.25">
      <c r="A3732" s="3">
        <v>45809</v>
      </c>
      <c r="B3732" s="4" t="s">
        <v>12</v>
      </c>
      <c r="C3732" s="3" t="str">
        <f t="shared" si="389"/>
        <v>net sales</v>
      </c>
      <c r="D3732" s="49">
        <v>24.99</v>
      </c>
      <c r="E3732">
        <f t="shared" si="390"/>
        <v>2025</v>
      </c>
      <c r="F3732">
        <f t="shared" si="391"/>
        <v>1</v>
      </c>
      <c r="G3732">
        <f t="shared" si="392"/>
        <v>6</v>
      </c>
      <c r="H3732" s="4" t="str">
        <f t="shared" si="393"/>
        <v>product 2</v>
      </c>
      <c r="I3732" s="5">
        <v>0</v>
      </c>
      <c r="J3732" s="4">
        <v>0</v>
      </c>
    </row>
    <row r="3733" spans="1:10" ht="13.2" x14ac:dyDescent="0.25">
      <c r="A3733" s="3">
        <v>45809</v>
      </c>
      <c r="B3733" s="4" t="s">
        <v>13</v>
      </c>
      <c r="C3733" s="3" t="str">
        <f t="shared" si="389"/>
        <v>net sales</v>
      </c>
      <c r="D3733" s="49">
        <v>12.49</v>
      </c>
      <c r="E3733">
        <f t="shared" si="390"/>
        <v>2025</v>
      </c>
      <c r="F3733">
        <f t="shared" si="391"/>
        <v>1</v>
      </c>
      <c r="G3733">
        <f t="shared" si="392"/>
        <v>6</v>
      </c>
      <c r="H3733" s="4" t="str">
        <f t="shared" si="393"/>
        <v>product 3</v>
      </c>
      <c r="I3733" s="5">
        <v>69</v>
      </c>
      <c r="J3733" s="5">
        <v>861.81000000000006</v>
      </c>
    </row>
    <row r="3734" spans="1:10" ht="13.2" x14ac:dyDescent="0.25">
      <c r="A3734" s="3">
        <v>45809</v>
      </c>
      <c r="B3734" s="4" t="s">
        <v>14</v>
      </c>
      <c r="C3734" s="3" t="str">
        <f t="shared" si="389"/>
        <v>overhead</v>
      </c>
      <c r="D3734" s="50" t="s">
        <v>6</v>
      </c>
      <c r="E3734">
        <f t="shared" si="390"/>
        <v>2025</v>
      </c>
      <c r="F3734">
        <f t="shared" si="391"/>
        <v>1</v>
      </c>
      <c r="G3734">
        <f t="shared" si="392"/>
        <v>6</v>
      </c>
      <c r="H3734" s="4" t="str">
        <f t="shared" si="393"/>
        <v>N/A</v>
      </c>
      <c r="I3734" s="4" t="s">
        <v>6</v>
      </c>
      <c r="J3734" s="5">
        <v>2000</v>
      </c>
    </row>
    <row r="3735" spans="1:10" ht="13.2" x14ac:dyDescent="0.25">
      <c r="A3735" s="3">
        <v>45810</v>
      </c>
      <c r="B3735" s="4" t="s">
        <v>7</v>
      </c>
      <c r="C3735" s="3" t="str">
        <f t="shared" si="389"/>
        <v>cogs</v>
      </c>
      <c r="D3735" s="49">
        <v>5.49</v>
      </c>
      <c r="E3735">
        <f t="shared" si="390"/>
        <v>2025</v>
      </c>
      <c r="F3735">
        <f t="shared" si="391"/>
        <v>2</v>
      </c>
      <c r="G3735">
        <f t="shared" si="392"/>
        <v>6</v>
      </c>
      <c r="H3735" s="4" t="str">
        <f t="shared" si="393"/>
        <v>product 1</v>
      </c>
      <c r="I3735" s="5">
        <v>97</v>
      </c>
      <c r="J3735" s="5">
        <v>532.53</v>
      </c>
    </row>
    <row r="3736" spans="1:10" ht="13.2" x14ac:dyDescent="0.25">
      <c r="A3736" s="3">
        <v>45810</v>
      </c>
      <c r="B3736" s="4" t="s">
        <v>8</v>
      </c>
      <c r="C3736" s="3" t="str">
        <f t="shared" si="389"/>
        <v>cogs</v>
      </c>
      <c r="D3736" s="49">
        <v>19.989999999999998</v>
      </c>
      <c r="E3736">
        <f t="shared" si="390"/>
        <v>2025</v>
      </c>
      <c r="F3736">
        <f t="shared" si="391"/>
        <v>2</v>
      </c>
      <c r="G3736">
        <f t="shared" si="392"/>
        <v>6</v>
      </c>
      <c r="H3736" s="4" t="str">
        <f t="shared" si="393"/>
        <v>product 2</v>
      </c>
      <c r="I3736" s="5">
        <v>4</v>
      </c>
      <c r="J3736" s="5">
        <v>79.959999999999994</v>
      </c>
    </row>
    <row r="3737" spans="1:10" ht="13.2" x14ac:dyDescent="0.25">
      <c r="A3737" s="3">
        <v>45810</v>
      </c>
      <c r="B3737" s="4" t="s">
        <v>9</v>
      </c>
      <c r="C3737" s="3" t="str">
        <f t="shared" si="389"/>
        <v>cogs</v>
      </c>
      <c r="D3737" s="49">
        <v>8.99</v>
      </c>
      <c r="E3737">
        <f t="shared" si="390"/>
        <v>2025</v>
      </c>
      <c r="F3737">
        <f t="shared" si="391"/>
        <v>2</v>
      </c>
      <c r="G3737">
        <f t="shared" si="392"/>
        <v>6</v>
      </c>
      <c r="H3737" s="4" t="str">
        <f t="shared" si="393"/>
        <v>product 3</v>
      </c>
      <c r="I3737" s="5">
        <v>99</v>
      </c>
      <c r="J3737" s="5">
        <v>890.01</v>
      </c>
    </row>
    <row r="3738" spans="1:10" ht="13.2" x14ac:dyDescent="0.25">
      <c r="A3738" s="3">
        <v>45810</v>
      </c>
      <c r="B3738" s="4" t="s">
        <v>10</v>
      </c>
      <c r="C3738" s="3" t="str">
        <f t="shared" si="389"/>
        <v>marketing</v>
      </c>
      <c r="D3738" s="50" t="s">
        <v>6</v>
      </c>
      <c r="E3738">
        <f t="shared" si="390"/>
        <v>2025</v>
      </c>
      <c r="F3738">
        <f t="shared" si="391"/>
        <v>2</v>
      </c>
      <c r="G3738">
        <f t="shared" si="392"/>
        <v>6</v>
      </c>
      <c r="H3738" s="4" t="str">
        <f t="shared" si="393"/>
        <v>N/A</v>
      </c>
      <c r="I3738" s="4" t="s">
        <v>6</v>
      </c>
      <c r="J3738" s="5">
        <v>106.04</v>
      </c>
    </row>
    <row r="3739" spans="1:10" ht="13.2" x14ac:dyDescent="0.25">
      <c r="A3739" s="3">
        <v>45810</v>
      </c>
      <c r="B3739" s="4" t="s">
        <v>11</v>
      </c>
      <c r="C3739" s="3" t="str">
        <f t="shared" si="389"/>
        <v>net sales</v>
      </c>
      <c r="D3739" s="49">
        <v>9.99</v>
      </c>
      <c r="E3739">
        <f t="shared" si="390"/>
        <v>2025</v>
      </c>
      <c r="F3739">
        <f t="shared" si="391"/>
        <v>2</v>
      </c>
      <c r="G3739">
        <f t="shared" si="392"/>
        <v>6</v>
      </c>
      <c r="H3739" s="4" t="str">
        <f t="shared" si="393"/>
        <v>product 1</v>
      </c>
      <c r="I3739" s="5">
        <v>97</v>
      </c>
      <c r="J3739" s="5">
        <v>969.03</v>
      </c>
    </row>
    <row r="3740" spans="1:10" ht="13.2" x14ac:dyDescent="0.25">
      <c r="A3740" s="3">
        <v>45810</v>
      </c>
      <c r="B3740" s="4" t="s">
        <v>12</v>
      </c>
      <c r="C3740" s="3" t="str">
        <f t="shared" si="389"/>
        <v>net sales</v>
      </c>
      <c r="D3740" s="49">
        <v>24.99</v>
      </c>
      <c r="E3740">
        <f t="shared" si="390"/>
        <v>2025</v>
      </c>
      <c r="F3740">
        <f t="shared" si="391"/>
        <v>2</v>
      </c>
      <c r="G3740">
        <f t="shared" si="392"/>
        <v>6</v>
      </c>
      <c r="H3740" s="4" t="str">
        <f t="shared" si="393"/>
        <v>product 2</v>
      </c>
      <c r="I3740" s="5">
        <v>4</v>
      </c>
      <c r="J3740" s="5">
        <v>99.96</v>
      </c>
    </row>
    <row r="3741" spans="1:10" ht="13.2" x14ac:dyDescent="0.25">
      <c r="A3741" s="3">
        <v>45810</v>
      </c>
      <c r="B3741" s="4" t="s">
        <v>13</v>
      </c>
      <c r="C3741" s="3" t="str">
        <f t="shared" si="389"/>
        <v>net sales</v>
      </c>
      <c r="D3741" s="49">
        <v>12.49</v>
      </c>
      <c r="E3741">
        <f t="shared" si="390"/>
        <v>2025</v>
      </c>
      <c r="F3741">
        <f t="shared" si="391"/>
        <v>2</v>
      </c>
      <c r="G3741">
        <f t="shared" si="392"/>
        <v>6</v>
      </c>
      <c r="H3741" s="4" t="str">
        <f t="shared" si="393"/>
        <v>product 3</v>
      </c>
      <c r="I3741" s="5">
        <v>99</v>
      </c>
      <c r="J3741" s="5">
        <v>1236.51</v>
      </c>
    </row>
    <row r="3742" spans="1:10" ht="13.2" x14ac:dyDescent="0.25">
      <c r="A3742" s="3">
        <v>45811</v>
      </c>
      <c r="B3742" s="4" t="s">
        <v>7</v>
      </c>
      <c r="C3742" s="3" t="str">
        <f t="shared" si="389"/>
        <v>cogs</v>
      </c>
      <c r="D3742" s="49">
        <v>5.49</v>
      </c>
      <c r="E3742">
        <f t="shared" si="390"/>
        <v>2025</v>
      </c>
      <c r="F3742">
        <f t="shared" si="391"/>
        <v>3</v>
      </c>
      <c r="G3742">
        <f t="shared" si="392"/>
        <v>6</v>
      </c>
      <c r="H3742" s="4" t="str">
        <f t="shared" si="393"/>
        <v>product 1</v>
      </c>
      <c r="I3742" s="5">
        <v>13</v>
      </c>
      <c r="J3742" s="5">
        <v>71.37</v>
      </c>
    </row>
    <row r="3743" spans="1:10" ht="13.2" x14ac:dyDescent="0.25">
      <c r="A3743" s="3">
        <v>45811</v>
      </c>
      <c r="B3743" s="4" t="s">
        <v>8</v>
      </c>
      <c r="C3743" s="3" t="str">
        <f t="shared" si="389"/>
        <v>cogs</v>
      </c>
      <c r="D3743" s="49">
        <v>19.989999999999998</v>
      </c>
      <c r="E3743">
        <f t="shared" si="390"/>
        <v>2025</v>
      </c>
      <c r="F3743">
        <f t="shared" si="391"/>
        <v>3</v>
      </c>
      <c r="G3743">
        <f t="shared" si="392"/>
        <v>6</v>
      </c>
      <c r="H3743" s="4" t="str">
        <f t="shared" si="393"/>
        <v>product 2</v>
      </c>
      <c r="I3743" s="5">
        <v>2</v>
      </c>
      <c r="J3743" s="5">
        <v>39.979999999999997</v>
      </c>
    </row>
    <row r="3744" spans="1:10" ht="13.2" x14ac:dyDescent="0.25">
      <c r="A3744" s="3">
        <v>45811</v>
      </c>
      <c r="B3744" s="4" t="s">
        <v>9</v>
      </c>
      <c r="C3744" s="3" t="str">
        <f t="shared" si="389"/>
        <v>cogs</v>
      </c>
      <c r="D3744" s="49">
        <v>8.99</v>
      </c>
      <c r="E3744">
        <f t="shared" si="390"/>
        <v>2025</v>
      </c>
      <c r="F3744">
        <f t="shared" si="391"/>
        <v>3</v>
      </c>
      <c r="G3744">
        <f t="shared" si="392"/>
        <v>6</v>
      </c>
      <c r="H3744" s="4" t="str">
        <f t="shared" si="393"/>
        <v>product 3</v>
      </c>
      <c r="I3744" s="5">
        <v>248</v>
      </c>
      <c r="J3744" s="5">
        <v>2229.52</v>
      </c>
    </row>
    <row r="3745" spans="1:10" ht="13.2" x14ac:dyDescent="0.25">
      <c r="A3745" s="3">
        <v>45811</v>
      </c>
      <c r="B3745" s="4" t="s">
        <v>10</v>
      </c>
      <c r="C3745" s="3" t="str">
        <f t="shared" si="389"/>
        <v>marketing</v>
      </c>
      <c r="D3745" s="50" t="s">
        <v>6</v>
      </c>
      <c r="E3745">
        <f t="shared" si="390"/>
        <v>2025</v>
      </c>
      <c r="F3745">
        <f t="shared" si="391"/>
        <v>3</v>
      </c>
      <c r="G3745">
        <f t="shared" si="392"/>
        <v>6</v>
      </c>
      <c r="H3745" s="4" t="str">
        <f t="shared" si="393"/>
        <v>N/A</v>
      </c>
      <c r="I3745" s="4" t="s">
        <v>6</v>
      </c>
      <c r="J3745" s="5">
        <v>111.94</v>
      </c>
    </row>
    <row r="3746" spans="1:10" ht="13.2" x14ac:dyDescent="0.25">
      <c r="A3746" s="3">
        <v>45811</v>
      </c>
      <c r="B3746" s="4" t="s">
        <v>11</v>
      </c>
      <c r="C3746" s="3" t="str">
        <f t="shared" si="389"/>
        <v>net sales</v>
      </c>
      <c r="D3746" s="49">
        <v>9.99</v>
      </c>
      <c r="E3746">
        <f t="shared" si="390"/>
        <v>2025</v>
      </c>
      <c r="F3746">
        <f t="shared" si="391"/>
        <v>3</v>
      </c>
      <c r="G3746">
        <f t="shared" si="392"/>
        <v>6</v>
      </c>
      <c r="H3746" s="4" t="str">
        <f t="shared" si="393"/>
        <v>product 1</v>
      </c>
      <c r="I3746" s="5">
        <v>13</v>
      </c>
      <c r="J3746" s="5">
        <v>129.87</v>
      </c>
    </row>
    <row r="3747" spans="1:10" ht="13.2" x14ac:dyDescent="0.25">
      <c r="A3747" s="3">
        <v>45811</v>
      </c>
      <c r="B3747" s="4" t="s">
        <v>12</v>
      </c>
      <c r="C3747" s="3" t="str">
        <f t="shared" si="389"/>
        <v>net sales</v>
      </c>
      <c r="D3747" s="49">
        <v>24.99</v>
      </c>
      <c r="E3747">
        <f t="shared" si="390"/>
        <v>2025</v>
      </c>
      <c r="F3747">
        <f t="shared" si="391"/>
        <v>3</v>
      </c>
      <c r="G3747">
        <f t="shared" si="392"/>
        <v>6</v>
      </c>
      <c r="H3747" s="4" t="str">
        <f t="shared" si="393"/>
        <v>product 2</v>
      </c>
      <c r="I3747" s="5">
        <v>2</v>
      </c>
      <c r="J3747" s="5">
        <v>49.98</v>
      </c>
    </row>
    <row r="3748" spans="1:10" ht="13.2" x14ac:dyDescent="0.25">
      <c r="A3748" s="3">
        <v>45811</v>
      </c>
      <c r="B3748" s="4" t="s">
        <v>13</v>
      </c>
      <c r="C3748" s="3" t="str">
        <f t="shared" si="389"/>
        <v>net sales</v>
      </c>
      <c r="D3748" s="49">
        <v>12.49</v>
      </c>
      <c r="E3748">
        <f t="shared" si="390"/>
        <v>2025</v>
      </c>
      <c r="F3748">
        <f t="shared" si="391"/>
        <v>3</v>
      </c>
      <c r="G3748">
        <f t="shared" si="392"/>
        <v>6</v>
      </c>
      <c r="H3748" s="4" t="str">
        <f t="shared" si="393"/>
        <v>product 3</v>
      </c>
      <c r="I3748" s="5">
        <v>248</v>
      </c>
      <c r="J3748" s="5">
        <v>3097.52</v>
      </c>
    </row>
    <row r="3749" spans="1:10" ht="13.2" x14ac:dyDescent="0.25">
      <c r="A3749" s="3">
        <v>45812</v>
      </c>
      <c r="B3749" s="4" t="s">
        <v>7</v>
      </c>
      <c r="C3749" s="3" t="str">
        <f t="shared" si="389"/>
        <v>cogs</v>
      </c>
      <c r="D3749" s="49">
        <v>5.49</v>
      </c>
      <c r="E3749">
        <f t="shared" si="390"/>
        <v>2025</v>
      </c>
      <c r="F3749">
        <f t="shared" si="391"/>
        <v>4</v>
      </c>
      <c r="G3749">
        <f t="shared" si="392"/>
        <v>6</v>
      </c>
      <c r="H3749" s="4" t="str">
        <f t="shared" si="393"/>
        <v>product 1</v>
      </c>
      <c r="I3749" s="5">
        <v>25</v>
      </c>
      <c r="J3749" s="5">
        <v>137.25</v>
      </c>
    </row>
    <row r="3750" spans="1:10" ht="13.2" x14ac:dyDescent="0.25">
      <c r="A3750" s="3">
        <v>45812</v>
      </c>
      <c r="B3750" s="4" t="s">
        <v>8</v>
      </c>
      <c r="C3750" s="3" t="str">
        <f t="shared" si="389"/>
        <v>cogs</v>
      </c>
      <c r="D3750" s="49">
        <v>19.989999999999998</v>
      </c>
      <c r="E3750">
        <f t="shared" si="390"/>
        <v>2025</v>
      </c>
      <c r="F3750">
        <f t="shared" si="391"/>
        <v>4</v>
      </c>
      <c r="G3750">
        <f t="shared" si="392"/>
        <v>6</v>
      </c>
      <c r="H3750" s="4" t="str">
        <f t="shared" si="393"/>
        <v>product 2</v>
      </c>
      <c r="I3750" s="5">
        <v>3</v>
      </c>
      <c r="J3750" s="5">
        <v>59.97</v>
      </c>
    </row>
    <row r="3751" spans="1:10" ht="13.2" x14ac:dyDescent="0.25">
      <c r="A3751" s="3">
        <v>45812</v>
      </c>
      <c r="B3751" s="4" t="s">
        <v>9</v>
      </c>
      <c r="C3751" s="3" t="str">
        <f t="shared" si="389"/>
        <v>cogs</v>
      </c>
      <c r="D3751" s="49">
        <v>8.99</v>
      </c>
      <c r="E3751">
        <f t="shared" si="390"/>
        <v>2025</v>
      </c>
      <c r="F3751">
        <f t="shared" si="391"/>
        <v>4</v>
      </c>
      <c r="G3751">
        <f t="shared" si="392"/>
        <v>6</v>
      </c>
      <c r="H3751" s="4" t="str">
        <f t="shared" si="393"/>
        <v>product 3</v>
      </c>
      <c r="I3751" s="5">
        <v>24</v>
      </c>
      <c r="J3751" s="5">
        <v>215.76</v>
      </c>
    </row>
    <row r="3752" spans="1:10" ht="13.2" x14ac:dyDescent="0.25">
      <c r="A3752" s="3">
        <v>45812</v>
      </c>
      <c r="B3752" s="4" t="s">
        <v>10</v>
      </c>
      <c r="C3752" s="3" t="str">
        <f t="shared" si="389"/>
        <v>marketing</v>
      </c>
      <c r="D3752" s="50" t="s">
        <v>6</v>
      </c>
      <c r="E3752">
        <f t="shared" si="390"/>
        <v>2025</v>
      </c>
      <c r="F3752">
        <f t="shared" si="391"/>
        <v>4</v>
      </c>
      <c r="G3752">
        <f t="shared" si="392"/>
        <v>6</v>
      </c>
      <c r="H3752" s="4" t="str">
        <f t="shared" si="393"/>
        <v>N/A</v>
      </c>
      <c r="I3752" s="4" t="s">
        <v>6</v>
      </c>
      <c r="J3752" s="5">
        <v>118.98</v>
      </c>
    </row>
    <row r="3753" spans="1:10" ht="13.2" x14ac:dyDescent="0.25">
      <c r="A3753" s="3">
        <v>45812</v>
      </c>
      <c r="B3753" s="4" t="s">
        <v>11</v>
      </c>
      <c r="C3753" s="3" t="str">
        <f t="shared" si="389"/>
        <v>net sales</v>
      </c>
      <c r="D3753" s="49">
        <v>9.99</v>
      </c>
      <c r="E3753">
        <f t="shared" si="390"/>
        <v>2025</v>
      </c>
      <c r="F3753">
        <f t="shared" si="391"/>
        <v>4</v>
      </c>
      <c r="G3753">
        <f t="shared" si="392"/>
        <v>6</v>
      </c>
      <c r="H3753" s="4" t="str">
        <f t="shared" si="393"/>
        <v>product 1</v>
      </c>
      <c r="I3753" s="5">
        <v>25</v>
      </c>
      <c r="J3753" s="5">
        <v>249.75</v>
      </c>
    </row>
    <row r="3754" spans="1:10" ht="13.2" x14ac:dyDescent="0.25">
      <c r="A3754" s="3">
        <v>45812</v>
      </c>
      <c r="B3754" s="4" t="s">
        <v>12</v>
      </c>
      <c r="C3754" s="3" t="str">
        <f t="shared" si="389"/>
        <v>net sales</v>
      </c>
      <c r="D3754" s="49">
        <v>24.99</v>
      </c>
      <c r="E3754">
        <f t="shared" si="390"/>
        <v>2025</v>
      </c>
      <c r="F3754">
        <f t="shared" si="391"/>
        <v>4</v>
      </c>
      <c r="G3754">
        <f t="shared" si="392"/>
        <v>6</v>
      </c>
      <c r="H3754" s="4" t="str">
        <f t="shared" si="393"/>
        <v>product 2</v>
      </c>
      <c r="I3754" s="5">
        <v>3</v>
      </c>
      <c r="J3754" s="5">
        <v>74.97</v>
      </c>
    </row>
    <row r="3755" spans="1:10" ht="13.2" x14ac:dyDescent="0.25">
      <c r="A3755" s="3">
        <v>45812</v>
      </c>
      <c r="B3755" s="4" t="s">
        <v>13</v>
      </c>
      <c r="C3755" s="3" t="str">
        <f t="shared" si="389"/>
        <v>net sales</v>
      </c>
      <c r="D3755" s="49">
        <v>12.49</v>
      </c>
      <c r="E3755">
        <f t="shared" si="390"/>
        <v>2025</v>
      </c>
      <c r="F3755">
        <f t="shared" si="391"/>
        <v>4</v>
      </c>
      <c r="G3755">
        <f t="shared" si="392"/>
        <v>6</v>
      </c>
      <c r="H3755" s="4" t="str">
        <f t="shared" si="393"/>
        <v>product 3</v>
      </c>
      <c r="I3755" s="5">
        <v>24</v>
      </c>
      <c r="J3755" s="5">
        <v>299.76</v>
      </c>
    </row>
    <row r="3756" spans="1:10" ht="13.2" x14ac:dyDescent="0.25">
      <c r="A3756" s="3">
        <v>45813</v>
      </c>
      <c r="B3756" s="4" t="s">
        <v>7</v>
      </c>
      <c r="C3756" s="3" t="str">
        <f t="shared" si="389"/>
        <v>cogs</v>
      </c>
      <c r="D3756" s="49">
        <v>5.49</v>
      </c>
      <c r="E3756">
        <f t="shared" si="390"/>
        <v>2025</v>
      </c>
      <c r="F3756">
        <f t="shared" si="391"/>
        <v>5</v>
      </c>
      <c r="G3756">
        <f t="shared" si="392"/>
        <v>6</v>
      </c>
      <c r="H3756" s="4" t="str">
        <f t="shared" si="393"/>
        <v>product 1</v>
      </c>
      <c r="I3756" s="5">
        <v>36</v>
      </c>
      <c r="J3756" s="5">
        <v>197.64000000000001</v>
      </c>
    </row>
    <row r="3757" spans="1:10" ht="13.2" x14ac:dyDescent="0.25">
      <c r="A3757" s="3">
        <v>45813</v>
      </c>
      <c r="B3757" s="4" t="s">
        <v>8</v>
      </c>
      <c r="C3757" s="3" t="str">
        <f t="shared" si="389"/>
        <v>cogs</v>
      </c>
      <c r="D3757" s="49">
        <v>19.989999999999998</v>
      </c>
      <c r="E3757">
        <f t="shared" si="390"/>
        <v>2025</v>
      </c>
      <c r="F3757">
        <f t="shared" si="391"/>
        <v>5</v>
      </c>
      <c r="G3757">
        <f t="shared" si="392"/>
        <v>6</v>
      </c>
      <c r="H3757" s="4" t="str">
        <f t="shared" si="393"/>
        <v>product 2</v>
      </c>
      <c r="I3757" s="5">
        <v>5</v>
      </c>
      <c r="J3757" s="5">
        <v>99.949999999999989</v>
      </c>
    </row>
    <row r="3758" spans="1:10" ht="13.2" x14ac:dyDescent="0.25">
      <c r="A3758" s="3">
        <v>45813</v>
      </c>
      <c r="B3758" s="4" t="s">
        <v>9</v>
      </c>
      <c r="C3758" s="3" t="str">
        <f t="shared" si="389"/>
        <v>cogs</v>
      </c>
      <c r="D3758" s="49">
        <v>8.99</v>
      </c>
      <c r="E3758">
        <f t="shared" si="390"/>
        <v>2025</v>
      </c>
      <c r="F3758">
        <f t="shared" si="391"/>
        <v>5</v>
      </c>
      <c r="G3758">
        <f t="shared" si="392"/>
        <v>6</v>
      </c>
      <c r="H3758" s="4" t="str">
        <f t="shared" si="393"/>
        <v>product 3</v>
      </c>
      <c r="I3758" s="5">
        <v>211</v>
      </c>
      <c r="J3758" s="5">
        <v>1896.89</v>
      </c>
    </row>
    <row r="3759" spans="1:10" ht="13.2" x14ac:dyDescent="0.25">
      <c r="A3759" s="3">
        <v>45813</v>
      </c>
      <c r="B3759" s="4" t="s">
        <v>10</v>
      </c>
      <c r="C3759" s="3" t="str">
        <f t="shared" si="389"/>
        <v>marketing</v>
      </c>
      <c r="D3759" s="50" t="s">
        <v>6</v>
      </c>
      <c r="E3759">
        <f t="shared" si="390"/>
        <v>2025</v>
      </c>
      <c r="F3759">
        <f t="shared" si="391"/>
        <v>5</v>
      </c>
      <c r="G3759">
        <f t="shared" si="392"/>
        <v>6</v>
      </c>
      <c r="H3759" s="4" t="str">
        <f t="shared" si="393"/>
        <v>N/A</v>
      </c>
      <c r="I3759" s="4" t="s">
        <v>6</v>
      </c>
      <c r="J3759" s="5">
        <v>116.99000000000001</v>
      </c>
    </row>
    <row r="3760" spans="1:10" ht="13.2" x14ac:dyDescent="0.25">
      <c r="A3760" s="3">
        <v>45813</v>
      </c>
      <c r="B3760" s="4" t="s">
        <v>11</v>
      </c>
      <c r="C3760" s="3" t="str">
        <f t="shared" si="389"/>
        <v>net sales</v>
      </c>
      <c r="D3760" s="49">
        <v>9.99</v>
      </c>
      <c r="E3760">
        <f t="shared" si="390"/>
        <v>2025</v>
      </c>
      <c r="F3760">
        <f t="shared" si="391"/>
        <v>5</v>
      </c>
      <c r="G3760">
        <f t="shared" si="392"/>
        <v>6</v>
      </c>
      <c r="H3760" s="4" t="str">
        <f t="shared" si="393"/>
        <v>product 1</v>
      </c>
      <c r="I3760" s="5">
        <v>36</v>
      </c>
      <c r="J3760" s="5">
        <v>359.64</v>
      </c>
    </row>
    <row r="3761" spans="1:10" ht="13.2" x14ac:dyDescent="0.25">
      <c r="A3761" s="3">
        <v>45813</v>
      </c>
      <c r="B3761" s="4" t="s">
        <v>12</v>
      </c>
      <c r="C3761" s="3" t="str">
        <f t="shared" si="389"/>
        <v>net sales</v>
      </c>
      <c r="D3761" s="49">
        <v>24.99</v>
      </c>
      <c r="E3761">
        <f t="shared" si="390"/>
        <v>2025</v>
      </c>
      <c r="F3761">
        <f t="shared" si="391"/>
        <v>5</v>
      </c>
      <c r="G3761">
        <f t="shared" si="392"/>
        <v>6</v>
      </c>
      <c r="H3761" s="4" t="str">
        <f t="shared" si="393"/>
        <v>product 2</v>
      </c>
      <c r="I3761" s="5">
        <v>5</v>
      </c>
      <c r="J3761" s="5">
        <v>124.94999999999999</v>
      </c>
    </row>
    <row r="3762" spans="1:10" ht="13.2" x14ac:dyDescent="0.25">
      <c r="A3762" s="3">
        <v>45813</v>
      </c>
      <c r="B3762" s="4" t="s">
        <v>13</v>
      </c>
      <c r="C3762" s="3" t="str">
        <f t="shared" si="389"/>
        <v>net sales</v>
      </c>
      <c r="D3762" s="49">
        <v>12.49</v>
      </c>
      <c r="E3762">
        <f t="shared" si="390"/>
        <v>2025</v>
      </c>
      <c r="F3762">
        <f t="shared" si="391"/>
        <v>5</v>
      </c>
      <c r="G3762">
        <f t="shared" si="392"/>
        <v>6</v>
      </c>
      <c r="H3762" s="4" t="str">
        <f t="shared" si="393"/>
        <v>product 3</v>
      </c>
      <c r="I3762" s="5">
        <v>211</v>
      </c>
      <c r="J3762" s="5">
        <v>2635.39</v>
      </c>
    </row>
    <row r="3763" spans="1:10" ht="13.2" x14ac:dyDescent="0.25">
      <c r="A3763" s="3">
        <v>45814</v>
      </c>
      <c r="B3763" s="4" t="s">
        <v>7</v>
      </c>
      <c r="C3763" s="3" t="str">
        <f t="shared" si="389"/>
        <v>cogs</v>
      </c>
      <c r="D3763" s="49">
        <v>5.49</v>
      </c>
      <c r="E3763">
        <f t="shared" si="390"/>
        <v>2025</v>
      </c>
      <c r="F3763">
        <f t="shared" si="391"/>
        <v>6</v>
      </c>
      <c r="G3763">
        <f t="shared" si="392"/>
        <v>6</v>
      </c>
      <c r="H3763" s="4" t="str">
        <f t="shared" si="393"/>
        <v>product 1</v>
      </c>
      <c r="I3763" s="5">
        <v>64</v>
      </c>
      <c r="J3763" s="5">
        <v>351.36</v>
      </c>
    </row>
    <row r="3764" spans="1:10" ht="13.2" x14ac:dyDescent="0.25">
      <c r="A3764" s="3">
        <v>45814</v>
      </c>
      <c r="B3764" s="4" t="s">
        <v>8</v>
      </c>
      <c r="C3764" s="3" t="str">
        <f t="shared" si="389"/>
        <v>cogs</v>
      </c>
      <c r="D3764" s="49">
        <v>19.989999999999998</v>
      </c>
      <c r="E3764">
        <f t="shared" si="390"/>
        <v>2025</v>
      </c>
      <c r="F3764">
        <f t="shared" si="391"/>
        <v>6</v>
      </c>
      <c r="G3764">
        <f t="shared" si="392"/>
        <v>6</v>
      </c>
      <c r="H3764" s="4" t="str">
        <f t="shared" si="393"/>
        <v>product 2</v>
      </c>
      <c r="I3764" s="5">
        <v>4</v>
      </c>
      <c r="J3764" s="5">
        <v>79.959999999999994</v>
      </c>
    </row>
    <row r="3765" spans="1:10" ht="13.2" x14ac:dyDescent="0.25">
      <c r="A3765" s="3">
        <v>45814</v>
      </c>
      <c r="B3765" s="4" t="s">
        <v>9</v>
      </c>
      <c r="C3765" s="3" t="str">
        <f t="shared" si="389"/>
        <v>cogs</v>
      </c>
      <c r="D3765" s="49">
        <v>8.99</v>
      </c>
      <c r="E3765">
        <f t="shared" si="390"/>
        <v>2025</v>
      </c>
      <c r="F3765">
        <f t="shared" si="391"/>
        <v>6</v>
      </c>
      <c r="G3765">
        <f t="shared" si="392"/>
        <v>6</v>
      </c>
      <c r="H3765" s="4" t="str">
        <f t="shared" si="393"/>
        <v>product 3</v>
      </c>
      <c r="I3765" s="5">
        <v>114</v>
      </c>
      <c r="J3765" s="5">
        <v>1024.8600000000001</v>
      </c>
    </row>
    <row r="3766" spans="1:10" ht="13.2" x14ac:dyDescent="0.25">
      <c r="A3766" s="3">
        <v>45814</v>
      </c>
      <c r="B3766" s="4" t="s">
        <v>10</v>
      </c>
      <c r="C3766" s="3" t="str">
        <f t="shared" si="389"/>
        <v>marketing</v>
      </c>
      <c r="D3766" s="50" t="s">
        <v>6</v>
      </c>
      <c r="E3766">
        <f t="shared" si="390"/>
        <v>2025</v>
      </c>
      <c r="F3766">
        <f t="shared" si="391"/>
        <v>6</v>
      </c>
      <c r="G3766">
        <f t="shared" si="392"/>
        <v>6</v>
      </c>
      <c r="H3766" s="4" t="str">
        <f t="shared" si="393"/>
        <v>N/A</v>
      </c>
      <c r="I3766" s="4" t="s">
        <v>6</v>
      </c>
      <c r="J3766" s="5">
        <v>110.92</v>
      </c>
    </row>
    <row r="3767" spans="1:10" ht="13.2" x14ac:dyDescent="0.25">
      <c r="A3767" s="3">
        <v>45814</v>
      </c>
      <c r="B3767" s="4" t="s">
        <v>11</v>
      </c>
      <c r="C3767" s="3" t="str">
        <f t="shared" si="389"/>
        <v>net sales</v>
      </c>
      <c r="D3767" s="49">
        <v>9.99</v>
      </c>
      <c r="E3767">
        <f t="shared" si="390"/>
        <v>2025</v>
      </c>
      <c r="F3767">
        <f t="shared" si="391"/>
        <v>6</v>
      </c>
      <c r="G3767">
        <f t="shared" si="392"/>
        <v>6</v>
      </c>
      <c r="H3767" s="4" t="str">
        <f t="shared" si="393"/>
        <v>product 1</v>
      </c>
      <c r="I3767" s="5">
        <v>64</v>
      </c>
      <c r="J3767" s="5">
        <v>639.36</v>
      </c>
    </row>
    <row r="3768" spans="1:10" ht="13.2" x14ac:dyDescent="0.25">
      <c r="A3768" s="3">
        <v>45814</v>
      </c>
      <c r="B3768" s="4" t="s">
        <v>12</v>
      </c>
      <c r="C3768" s="3" t="str">
        <f t="shared" si="389"/>
        <v>net sales</v>
      </c>
      <c r="D3768" s="49">
        <v>24.99</v>
      </c>
      <c r="E3768">
        <f t="shared" si="390"/>
        <v>2025</v>
      </c>
      <c r="F3768">
        <f t="shared" si="391"/>
        <v>6</v>
      </c>
      <c r="G3768">
        <f t="shared" si="392"/>
        <v>6</v>
      </c>
      <c r="H3768" s="4" t="str">
        <f t="shared" si="393"/>
        <v>product 2</v>
      </c>
      <c r="I3768" s="5">
        <v>4</v>
      </c>
      <c r="J3768" s="5">
        <v>99.96</v>
      </c>
    </row>
    <row r="3769" spans="1:10" ht="13.2" x14ac:dyDescent="0.25">
      <c r="A3769" s="3">
        <v>45814</v>
      </c>
      <c r="B3769" s="4" t="s">
        <v>13</v>
      </c>
      <c r="C3769" s="3" t="str">
        <f t="shared" si="389"/>
        <v>net sales</v>
      </c>
      <c r="D3769" s="49">
        <v>12.49</v>
      </c>
      <c r="E3769">
        <f t="shared" si="390"/>
        <v>2025</v>
      </c>
      <c r="F3769">
        <f t="shared" si="391"/>
        <v>6</v>
      </c>
      <c r="G3769">
        <f t="shared" si="392"/>
        <v>6</v>
      </c>
      <c r="H3769" s="4" t="str">
        <f t="shared" si="393"/>
        <v>product 3</v>
      </c>
      <c r="I3769" s="5">
        <v>114</v>
      </c>
      <c r="J3769" s="5">
        <v>1423.8600000000001</v>
      </c>
    </row>
    <row r="3770" spans="1:10" ht="13.2" x14ac:dyDescent="0.25">
      <c r="A3770" s="3">
        <v>45814</v>
      </c>
      <c r="B3770" s="4" t="s">
        <v>15</v>
      </c>
      <c r="C3770" s="3" t="str">
        <f t="shared" si="389"/>
        <v>payroll</v>
      </c>
      <c r="D3770" s="50" t="s">
        <v>6</v>
      </c>
      <c r="E3770">
        <f t="shared" si="390"/>
        <v>2025</v>
      </c>
      <c r="F3770">
        <f t="shared" si="391"/>
        <v>6</v>
      </c>
      <c r="G3770">
        <f t="shared" si="392"/>
        <v>6</v>
      </c>
      <c r="H3770" s="4" t="str">
        <f t="shared" si="393"/>
        <v>N/A</v>
      </c>
      <c r="I3770" s="4" t="s">
        <v>6</v>
      </c>
      <c r="J3770" s="5">
        <v>1200</v>
      </c>
    </row>
    <row r="3771" spans="1:10" ht="13.2" x14ac:dyDescent="0.25">
      <c r="A3771" s="3">
        <v>45815</v>
      </c>
      <c r="B3771" s="4" t="s">
        <v>7</v>
      </c>
      <c r="C3771" s="3" t="str">
        <f t="shared" si="389"/>
        <v>cogs</v>
      </c>
      <c r="D3771" s="49">
        <v>5.49</v>
      </c>
      <c r="E3771">
        <f t="shared" si="390"/>
        <v>2025</v>
      </c>
      <c r="F3771">
        <f t="shared" si="391"/>
        <v>7</v>
      </c>
      <c r="G3771">
        <f t="shared" si="392"/>
        <v>6</v>
      </c>
      <c r="H3771" s="4" t="str">
        <f t="shared" si="393"/>
        <v>product 1</v>
      </c>
      <c r="I3771" s="5">
        <v>8</v>
      </c>
      <c r="J3771" s="5">
        <v>43.92</v>
      </c>
    </row>
    <row r="3772" spans="1:10" ht="13.2" x14ac:dyDescent="0.25">
      <c r="A3772" s="3">
        <v>45815</v>
      </c>
      <c r="B3772" s="4" t="s">
        <v>8</v>
      </c>
      <c r="C3772" s="3" t="str">
        <f t="shared" si="389"/>
        <v>cogs</v>
      </c>
      <c r="D3772" s="49">
        <v>19.989999999999998</v>
      </c>
      <c r="E3772">
        <f t="shared" si="390"/>
        <v>2025</v>
      </c>
      <c r="F3772">
        <f t="shared" si="391"/>
        <v>7</v>
      </c>
      <c r="G3772">
        <f t="shared" si="392"/>
        <v>6</v>
      </c>
      <c r="H3772" s="4" t="str">
        <f t="shared" si="393"/>
        <v>product 2</v>
      </c>
      <c r="I3772" s="5">
        <v>5</v>
      </c>
      <c r="J3772" s="5">
        <v>99.949999999999989</v>
      </c>
    </row>
    <row r="3773" spans="1:10" ht="13.2" x14ac:dyDescent="0.25">
      <c r="A3773" s="3">
        <v>45815</v>
      </c>
      <c r="B3773" s="4" t="s">
        <v>9</v>
      </c>
      <c r="C3773" s="3" t="str">
        <f t="shared" si="389"/>
        <v>cogs</v>
      </c>
      <c r="D3773" s="49">
        <v>8.99</v>
      </c>
      <c r="E3773">
        <f t="shared" si="390"/>
        <v>2025</v>
      </c>
      <c r="F3773">
        <f t="shared" si="391"/>
        <v>7</v>
      </c>
      <c r="G3773">
        <f t="shared" si="392"/>
        <v>6</v>
      </c>
      <c r="H3773" s="4" t="str">
        <f t="shared" si="393"/>
        <v>product 3</v>
      </c>
      <c r="I3773" s="5">
        <v>59</v>
      </c>
      <c r="J3773" s="5">
        <v>530.41</v>
      </c>
    </row>
    <row r="3774" spans="1:10" ht="13.2" x14ac:dyDescent="0.25">
      <c r="A3774" s="3">
        <v>45815</v>
      </c>
      <c r="B3774" s="4" t="s">
        <v>10</v>
      </c>
      <c r="C3774" s="3" t="str">
        <f t="shared" si="389"/>
        <v>marketing</v>
      </c>
      <c r="D3774" s="50" t="s">
        <v>6</v>
      </c>
      <c r="E3774">
        <f t="shared" si="390"/>
        <v>2025</v>
      </c>
      <c r="F3774">
        <f t="shared" si="391"/>
        <v>7</v>
      </c>
      <c r="G3774">
        <f t="shared" si="392"/>
        <v>6</v>
      </c>
      <c r="H3774" s="4" t="str">
        <f t="shared" si="393"/>
        <v>N/A</v>
      </c>
      <c r="I3774" s="4" t="s">
        <v>6</v>
      </c>
      <c r="J3774" s="5">
        <v>111.95</v>
      </c>
    </row>
    <row r="3775" spans="1:10" ht="13.2" x14ac:dyDescent="0.25">
      <c r="A3775" s="3">
        <v>45815</v>
      </c>
      <c r="B3775" s="4" t="s">
        <v>11</v>
      </c>
      <c r="C3775" s="3" t="str">
        <f t="shared" si="389"/>
        <v>net sales</v>
      </c>
      <c r="D3775" s="49">
        <v>9.99</v>
      </c>
      <c r="E3775">
        <f t="shared" si="390"/>
        <v>2025</v>
      </c>
      <c r="F3775">
        <f t="shared" si="391"/>
        <v>7</v>
      </c>
      <c r="G3775">
        <f t="shared" si="392"/>
        <v>6</v>
      </c>
      <c r="H3775" s="4" t="str">
        <f t="shared" si="393"/>
        <v>product 1</v>
      </c>
      <c r="I3775" s="5">
        <v>8</v>
      </c>
      <c r="J3775" s="5">
        <v>79.92</v>
      </c>
    </row>
    <row r="3776" spans="1:10" ht="13.2" x14ac:dyDescent="0.25">
      <c r="A3776" s="3">
        <v>45815</v>
      </c>
      <c r="B3776" s="4" t="s">
        <v>12</v>
      </c>
      <c r="C3776" s="3" t="str">
        <f t="shared" si="389"/>
        <v>net sales</v>
      </c>
      <c r="D3776" s="49">
        <v>24.99</v>
      </c>
      <c r="E3776">
        <f t="shared" si="390"/>
        <v>2025</v>
      </c>
      <c r="F3776">
        <f t="shared" si="391"/>
        <v>7</v>
      </c>
      <c r="G3776">
        <f t="shared" si="392"/>
        <v>6</v>
      </c>
      <c r="H3776" s="4" t="str">
        <f t="shared" si="393"/>
        <v>product 2</v>
      </c>
      <c r="I3776" s="5">
        <v>5</v>
      </c>
      <c r="J3776" s="5">
        <v>124.94999999999999</v>
      </c>
    </row>
    <row r="3777" spans="1:10" ht="13.2" x14ac:dyDescent="0.25">
      <c r="A3777" s="3">
        <v>45815</v>
      </c>
      <c r="B3777" s="4" t="s">
        <v>13</v>
      </c>
      <c r="C3777" s="3" t="str">
        <f t="shared" si="389"/>
        <v>net sales</v>
      </c>
      <c r="D3777" s="49">
        <v>12.49</v>
      </c>
      <c r="E3777">
        <f t="shared" si="390"/>
        <v>2025</v>
      </c>
      <c r="F3777">
        <f t="shared" si="391"/>
        <v>7</v>
      </c>
      <c r="G3777">
        <f t="shared" si="392"/>
        <v>6</v>
      </c>
      <c r="H3777" s="4" t="str">
        <f t="shared" si="393"/>
        <v>product 3</v>
      </c>
      <c r="I3777" s="5">
        <v>59</v>
      </c>
      <c r="J3777" s="5">
        <v>736.91</v>
      </c>
    </row>
    <row r="3778" spans="1:10" ht="13.2" x14ac:dyDescent="0.25">
      <c r="A3778" s="3">
        <v>45816</v>
      </c>
      <c r="B3778" s="4" t="s">
        <v>7</v>
      </c>
      <c r="C3778" s="3" t="str">
        <f t="shared" ref="C3778:C3841" si="394">IFERROR(LEFT(B3778, FIND(":", B3778) -1),B3778)</f>
        <v>cogs</v>
      </c>
      <c r="D3778" s="49">
        <v>5.49</v>
      </c>
      <c r="E3778">
        <f t="shared" ref="E3778:E3841" si="395">YEAR(A3778)</f>
        <v>2025</v>
      </c>
      <c r="F3778">
        <f t="shared" ref="F3778:F3841" si="396">DAY(A3778)</f>
        <v>8</v>
      </c>
      <c r="G3778">
        <f t="shared" ref="G3778:G3841" si="397">MONTH(A3778)</f>
        <v>6</v>
      </c>
      <c r="H3778" s="4" t="str">
        <f t="shared" si="393"/>
        <v>product 1</v>
      </c>
      <c r="I3778" s="5">
        <v>45</v>
      </c>
      <c r="J3778" s="5">
        <v>247.05</v>
      </c>
    </row>
    <row r="3779" spans="1:10" ht="13.2" x14ac:dyDescent="0.25">
      <c r="A3779" s="3">
        <v>45816</v>
      </c>
      <c r="B3779" s="4" t="s">
        <v>8</v>
      </c>
      <c r="C3779" s="3" t="str">
        <f t="shared" si="394"/>
        <v>cogs</v>
      </c>
      <c r="D3779" s="49">
        <v>19.989999999999998</v>
      </c>
      <c r="E3779">
        <f t="shared" si="395"/>
        <v>2025</v>
      </c>
      <c r="F3779">
        <f t="shared" si="396"/>
        <v>8</v>
      </c>
      <c r="G3779">
        <f t="shared" si="397"/>
        <v>6</v>
      </c>
      <c r="H3779" s="4" t="str">
        <f t="shared" ref="H3779:H3842" si="398">IFERROR(RIGHT(B3779, LEN(B3779) - FIND(":", B3779)),"N/A")</f>
        <v>product 2</v>
      </c>
      <c r="I3779" s="5">
        <v>1</v>
      </c>
      <c r="J3779" s="5">
        <v>19.989999999999998</v>
      </c>
    </row>
    <row r="3780" spans="1:10" ht="13.2" x14ac:dyDescent="0.25">
      <c r="A3780" s="3">
        <v>45816</v>
      </c>
      <c r="B3780" s="4" t="s">
        <v>9</v>
      </c>
      <c r="C3780" s="3" t="str">
        <f t="shared" si="394"/>
        <v>cogs</v>
      </c>
      <c r="D3780" s="49">
        <v>8.99</v>
      </c>
      <c r="E3780">
        <f t="shared" si="395"/>
        <v>2025</v>
      </c>
      <c r="F3780">
        <f t="shared" si="396"/>
        <v>8</v>
      </c>
      <c r="G3780">
        <f t="shared" si="397"/>
        <v>6</v>
      </c>
      <c r="H3780" s="4" t="str">
        <f t="shared" si="398"/>
        <v>product 3</v>
      </c>
      <c r="I3780" s="5">
        <v>17</v>
      </c>
      <c r="J3780" s="5">
        <v>152.83000000000001</v>
      </c>
    </row>
    <row r="3781" spans="1:10" ht="13.2" x14ac:dyDescent="0.25">
      <c r="A3781" s="3">
        <v>45816</v>
      </c>
      <c r="B3781" s="4" t="s">
        <v>10</v>
      </c>
      <c r="C3781" s="3" t="str">
        <f t="shared" si="394"/>
        <v>marketing</v>
      </c>
      <c r="D3781" s="50" t="s">
        <v>6</v>
      </c>
      <c r="E3781">
        <f t="shared" si="395"/>
        <v>2025</v>
      </c>
      <c r="F3781">
        <f t="shared" si="396"/>
        <v>8</v>
      </c>
      <c r="G3781">
        <f t="shared" si="397"/>
        <v>6</v>
      </c>
      <c r="H3781" s="4" t="str">
        <f t="shared" si="398"/>
        <v>N/A</v>
      </c>
      <c r="I3781" s="4" t="s">
        <v>6</v>
      </c>
      <c r="J3781" s="5">
        <v>120.08</v>
      </c>
    </row>
    <row r="3782" spans="1:10" ht="13.2" x14ac:dyDescent="0.25">
      <c r="A3782" s="3">
        <v>45816</v>
      </c>
      <c r="B3782" s="4" t="s">
        <v>11</v>
      </c>
      <c r="C3782" s="3" t="str">
        <f t="shared" si="394"/>
        <v>net sales</v>
      </c>
      <c r="D3782" s="49">
        <v>9.99</v>
      </c>
      <c r="E3782">
        <f t="shared" si="395"/>
        <v>2025</v>
      </c>
      <c r="F3782">
        <f t="shared" si="396"/>
        <v>8</v>
      </c>
      <c r="G3782">
        <f t="shared" si="397"/>
        <v>6</v>
      </c>
      <c r="H3782" s="4" t="str">
        <f t="shared" si="398"/>
        <v>product 1</v>
      </c>
      <c r="I3782" s="5">
        <v>45</v>
      </c>
      <c r="J3782" s="5">
        <v>449.55</v>
      </c>
    </row>
    <row r="3783" spans="1:10" ht="13.2" x14ac:dyDescent="0.25">
      <c r="A3783" s="3">
        <v>45816</v>
      </c>
      <c r="B3783" s="4" t="s">
        <v>12</v>
      </c>
      <c r="C3783" s="3" t="str">
        <f t="shared" si="394"/>
        <v>net sales</v>
      </c>
      <c r="D3783" s="49">
        <v>24.99</v>
      </c>
      <c r="E3783">
        <f t="shared" si="395"/>
        <v>2025</v>
      </c>
      <c r="F3783">
        <f t="shared" si="396"/>
        <v>8</v>
      </c>
      <c r="G3783">
        <f t="shared" si="397"/>
        <v>6</v>
      </c>
      <c r="H3783" s="4" t="str">
        <f t="shared" si="398"/>
        <v>product 2</v>
      </c>
      <c r="I3783" s="5">
        <v>1</v>
      </c>
      <c r="J3783" s="5">
        <v>24.99</v>
      </c>
    </row>
    <row r="3784" spans="1:10" ht="13.2" x14ac:dyDescent="0.25">
      <c r="A3784" s="3">
        <v>45816</v>
      </c>
      <c r="B3784" s="4" t="s">
        <v>13</v>
      </c>
      <c r="C3784" s="3" t="str">
        <f t="shared" si="394"/>
        <v>net sales</v>
      </c>
      <c r="D3784" s="49">
        <v>12.49</v>
      </c>
      <c r="E3784">
        <f t="shared" si="395"/>
        <v>2025</v>
      </c>
      <c r="F3784">
        <f t="shared" si="396"/>
        <v>8</v>
      </c>
      <c r="G3784">
        <f t="shared" si="397"/>
        <v>6</v>
      </c>
      <c r="H3784" s="4" t="str">
        <f t="shared" si="398"/>
        <v>product 3</v>
      </c>
      <c r="I3784" s="5">
        <v>17</v>
      </c>
      <c r="J3784" s="5">
        <v>212.33</v>
      </c>
    </row>
    <row r="3785" spans="1:10" ht="13.2" x14ac:dyDescent="0.25">
      <c r="A3785" s="3">
        <v>45817</v>
      </c>
      <c r="B3785" s="4" t="s">
        <v>7</v>
      </c>
      <c r="C3785" s="3" t="str">
        <f t="shared" si="394"/>
        <v>cogs</v>
      </c>
      <c r="D3785" s="49">
        <v>5.49</v>
      </c>
      <c r="E3785">
        <f t="shared" si="395"/>
        <v>2025</v>
      </c>
      <c r="F3785">
        <f t="shared" si="396"/>
        <v>9</v>
      </c>
      <c r="G3785">
        <f t="shared" si="397"/>
        <v>6</v>
      </c>
      <c r="H3785" s="4" t="str">
        <f t="shared" si="398"/>
        <v>product 1</v>
      </c>
      <c r="I3785" s="5">
        <v>19</v>
      </c>
      <c r="J3785" s="5">
        <v>104.31</v>
      </c>
    </row>
    <row r="3786" spans="1:10" ht="13.2" x14ac:dyDescent="0.25">
      <c r="A3786" s="3">
        <v>45817</v>
      </c>
      <c r="B3786" s="4" t="s">
        <v>8</v>
      </c>
      <c r="C3786" s="3" t="str">
        <f t="shared" si="394"/>
        <v>cogs</v>
      </c>
      <c r="D3786" s="49">
        <v>19.989999999999998</v>
      </c>
      <c r="E3786">
        <f t="shared" si="395"/>
        <v>2025</v>
      </c>
      <c r="F3786">
        <f t="shared" si="396"/>
        <v>9</v>
      </c>
      <c r="G3786">
        <f t="shared" si="397"/>
        <v>6</v>
      </c>
      <c r="H3786" s="4" t="str">
        <f t="shared" si="398"/>
        <v>product 2</v>
      </c>
      <c r="I3786" s="5">
        <v>2</v>
      </c>
      <c r="J3786" s="5">
        <v>39.979999999999997</v>
      </c>
    </row>
    <row r="3787" spans="1:10" ht="13.2" x14ac:dyDescent="0.25">
      <c r="A3787" s="3">
        <v>45817</v>
      </c>
      <c r="B3787" s="4" t="s">
        <v>9</v>
      </c>
      <c r="C3787" s="3" t="str">
        <f t="shared" si="394"/>
        <v>cogs</v>
      </c>
      <c r="D3787" s="49">
        <v>8.99</v>
      </c>
      <c r="E3787">
        <f t="shared" si="395"/>
        <v>2025</v>
      </c>
      <c r="F3787">
        <f t="shared" si="396"/>
        <v>9</v>
      </c>
      <c r="G3787">
        <f t="shared" si="397"/>
        <v>6</v>
      </c>
      <c r="H3787" s="4" t="str">
        <f t="shared" si="398"/>
        <v>product 3</v>
      </c>
      <c r="I3787" s="5">
        <v>103</v>
      </c>
      <c r="J3787" s="5">
        <v>925.97</v>
      </c>
    </row>
    <row r="3788" spans="1:10" ht="13.2" x14ac:dyDescent="0.25">
      <c r="A3788" s="3">
        <v>45817</v>
      </c>
      <c r="B3788" s="4" t="s">
        <v>10</v>
      </c>
      <c r="C3788" s="3" t="str">
        <f t="shared" si="394"/>
        <v>marketing</v>
      </c>
      <c r="D3788" s="50" t="s">
        <v>6</v>
      </c>
      <c r="E3788">
        <f t="shared" si="395"/>
        <v>2025</v>
      </c>
      <c r="F3788">
        <f t="shared" si="396"/>
        <v>9</v>
      </c>
      <c r="G3788">
        <f t="shared" si="397"/>
        <v>6</v>
      </c>
      <c r="H3788" s="4" t="str">
        <f t="shared" si="398"/>
        <v>N/A</v>
      </c>
      <c r="I3788" s="4" t="s">
        <v>6</v>
      </c>
      <c r="J3788" s="5">
        <v>107</v>
      </c>
    </row>
    <row r="3789" spans="1:10" ht="13.2" x14ac:dyDescent="0.25">
      <c r="A3789" s="3">
        <v>45817</v>
      </c>
      <c r="B3789" s="4" t="s">
        <v>11</v>
      </c>
      <c r="C3789" s="3" t="str">
        <f t="shared" si="394"/>
        <v>net sales</v>
      </c>
      <c r="D3789" s="49">
        <v>9.99</v>
      </c>
      <c r="E3789">
        <f t="shared" si="395"/>
        <v>2025</v>
      </c>
      <c r="F3789">
        <f t="shared" si="396"/>
        <v>9</v>
      </c>
      <c r="G3789">
        <f t="shared" si="397"/>
        <v>6</v>
      </c>
      <c r="H3789" s="4" t="str">
        <f t="shared" si="398"/>
        <v>product 1</v>
      </c>
      <c r="I3789" s="5">
        <v>19</v>
      </c>
      <c r="J3789" s="5">
        <v>189.81</v>
      </c>
    </row>
    <row r="3790" spans="1:10" ht="13.2" x14ac:dyDescent="0.25">
      <c r="A3790" s="3">
        <v>45817</v>
      </c>
      <c r="B3790" s="4" t="s">
        <v>12</v>
      </c>
      <c r="C3790" s="3" t="str">
        <f t="shared" si="394"/>
        <v>net sales</v>
      </c>
      <c r="D3790" s="49">
        <v>24.99</v>
      </c>
      <c r="E3790">
        <f t="shared" si="395"/>
        <v>2025</v>
      </c>
      <c r="F3790">
        <f t="shared" si="396"/>
        <v>9</v>
      </c>
      <c r="G3790">
        <f t="shared" si="397"/>
        <v>6</v>
      </c>
      <c r="H3790" s="4" t="str">
        <f t="shared" si="398"/>
        <v>product 2</v>
      </c>
      <c r="I3790" s="5">
        <v>2</v>
      </c>
      <c r="J3790" s="5">
        <v>49.98</v>
      </c>
    </row>
    <row r="3791" spans="1:10" ht="13.2" x14ac:dyDescent="0.25">
      <c r="A3791" s="3">
        <v>45817</v>
      </c>
      <c r="B3791" s="4" t="s">
        <v>13</v>
      </c>
      <c r="C3791" s="3" t="str">
        <f t="shared" si="394"/>
        <v>net sales</v>
      </c>
      <c r="D3791" s="49">
        <v>12.49</v>
      </c>
      <c r="E3791">
        <f t="shared" si="395"/>
        <v>2025</v>
      </c>
      <c r="F3791">
        <f t="shared" si="396"/>
        <v>9</v>
      </c>
      <c r="G3791">
        <f t="shared" si="397"/>
        <v>6</v>
      </c>
      <c r="H3791" s="4" t="str">
        <f t="shared" si="398"/>
        <v>product 3</v>
      </c>
      <c r="I3791" s="5">
        <v>103</v>
      </c>
      <c r="J3791" s="5">
        <v>1286.47</v>
      </c>
    </row>
    <row r="3792" spans="1:10" ht="13.2" x14ac:dyDescent="0.25">
      <c r="A3792" s="3">
        <v>45818</v>
      </c>
      <c r="B3792" s="4" t="s">
        <v>7</v>
      </c>
      <c r="C3792" s="3" t="str">
        <f t="shared" si="394"/>
        <v>cogs</v>
      </c>
      <c r="D3792" s="49">
        <v>5.49</v>
      </c>
      <c r="E3792">
        <f t="shared" si="395"/>
        <v>2025</v>
      </c>
      <c r="F3792">
        <f t="shared" si="396"/>
        <v>10</v>
      </c>
      <c r="G3792">
        <f t="shared" si="397"/>
        <v>6</v>
      </c>
      <c r="H3792" s="4" t="str">
        <f t="shared" si="398"/>
        <v>product 1</v>
      </c>
      <c r="I3792" s="5">
        <v>47</v>
      </c>
      <c r="J3792" s="5">
        <v>258.03000000000003</v>
      </c>
    </row>
    <row r="3793" spans="1:10" ht="13.2" x14ac:dyDescent="0.25">
      <c r="A3793" s="3">
        <v>45818</v>
      </c>
      <c r="B3793" s="4" t="s">
        <v>8</v>
      </c>
      <c r="C3793" s="3" t="str">
        <f t="shared" si="394"/>
        <v>cogs</v>
      </c>
      <c r="D3793" s="49">
        <v>19.989999999999998</v>
      </c>
      <c r="E3793">
        <f t="shared" si="395"/>
        <v>2025</v>
      </c>
      <c r="F3793">
        <f t="shared" si="396"/>
        <v>10</v>
      </c>
      <c r="G3793">
        <f t="shared" si="397"/>
        <v>6</v>
      </c>
      <c r="H3793" s="4" t="str">
        <f t="shared" si="398"/>
        <v>product 2</v>
      </c>
      <c r="I3793" s="5">
        <v>6</v>
      </c>
      <c r="J3793" s="5">
        <v>119.94</v>
      </c>
    </row>
    <row r="3794" spans="1:10" ht="13.2" x14ac:dyDescent="0.25">
      <c r="A3794" s="3">
        <v>45818</v>
      </c>
      <c r="B3794" s="4" t="s">
        <v>9</v>
      </c>
      <c r="C3794" s="3" t="str">
        <f t="shared" si="394"/>
        <v>cogs</v>
      </c>
      <c r="D3794" s="49">
        <v>8.99</v>
      </c>
      <c r="E3794">
        <f t="shared" si="395"/>
        <v>2025</v>
      </c>
      <c r="F3794">
        <f t="shared" si="396"/>
        <v>10</v>
      </c>
      <c r="G3794">
        <f t="shared" si="397"/>
        <v>6</v>
      </c>
      <c r="H3794" s="4" t="str">
        <f t="shared" si="398"/>
        <v>product 3</v>
      </c>
      <c r="I3794" s="5">
        <v>74</v>
      </c>
      <c r="J3794" s="5">
        <v>665.26</v>
      </c>
    </row>
    <row r="3795" spans="1:10" ht="13.2" x14ac:dyDescent="0.25">
      <c r="A3795" s="3">
        <v>45818</v>
      </c>
      <c r="B3795" s="4" t="s">
        <v>10</v>
      </c>
      <c r="C3795" s="3" t="str">
        <f t="shared" si="394"/>
        <v>marketing</v>
      </c>
      <c r="D3795" s="50" t="s">
        <v>6</v>
      </c>
      <c r="E3795">
        <f t="shared" si="395"/>
        <v>2025</v>
      </c>
      <c r="F3795">
        <f t="shared" si="396"/>
        <v>10</v>
      </c>
      <c r="G3795">
        <f t="shared" si="397"/>
        <v>6</v>
      </c>
      <c r="H3795" s="4" t="str">
        <f t="shared" si="398"/>
        <v>N/A</v>
      </c>
      <c r="I3795" s="4" t="s">
        <v>6</v>
      </c>
      <c r="J3795" s="5">
        <v>105.09</v>
      </c>
    </row>
    <row r="3796" spans="1:10" ht="13.2" x14ac:dyDescent="0.25">
      <c r="A3796" s="3">
        <v>45818</v>
      </c>
      <c r="B3796" s="4" t="s">
        <v>11</v>
      </c>
      <c r="C3796" s="3" t="str">
        <f t="shared" si="394"/>
        <v>net sales</v>
      </c>
      <c r="D3796" s="49">
        <v>9.99</v>
      </c>
      <c r="E3796">
        <f t="shared" si="395"/>
        <v>2025</v>
      </c>
      <c r="F3796">
        <f t="shared" si="396"/>
        <v>10</v>
      </c>
      <c r="G3796">
        <f t="shared" si="397"/>
        <v>6</v>
      </c>
      <c r="H3796" s="4" t="str">
        <f t="shared" si="398"/>
        <v>product 1</v>
      </c>
      <c r="I3796" s="5">
        <v>47</v>
      </c>
      <c r="J3796" s="5">
        <v>469.53000000000003</v>
      </c>
    </row>
    <row r="3797" spans="1:10" ht="13.2" x14ac:dyDescent="0.25">
      <c r="A3797" s="3">
        <v>45818</v>
      </c>
      <c r="B3797" s="4" t="s">
        <v>12</v>
      </c>
      <c r="C3797" s="3" t="str">
        <f t="shared" si="394"/>
        <v>net sales</v>
      </c>
      <c r="D3797" s="49">
        <v>24.99</v>
      </c>
      <c r="E3797">
        <f t="shared" si="395"/>
        <v>2025</v>
      </c>
      <c r="F3797">
        <f t="shared" si="396"/>
        <v>10</v>
      </c>
      <c r="G3797">
        <f t="shared" si="397"/>
        <v>6</v>
      </c>
      <c r="H3797" s="4" t="str">
        <f t="shared" si="398"/>
        <v>product 2</v>
      </c>
      <c r="I3797" s="5">
        <v>6</v>
      </c>
      <c r="J3797" s="5">
        <v>149.94</v>
      </c>
    </row>
    <row r="3798" spans="1:10" ht="13.2" x14ac:dyDescent="0.25">
      <c r="A3798" s="3">
        <v>45818</v>
      </c>
      <c r="B3798" s="4" t="s">
        <v>13</v>
      </c>
      <c r="C3798" s="3" t="str">
        <f t="shared" si="394"/>
        <v>net sales</v>
      </c>
      <c r="D3798" s="49">
        <v>12.49</v>
      </c>
      <c r="E3798">
        <f t="shared" si="395"/>
        <v>2025</v>
      </c>
      <c r="F3798">
        <f t="shared" si="396"/>
        <v>10</v>
      </c>
      <c r="G3798">
        <f t="shared" si="397"/>
        <v>6</v>
      </c>
      <c r="H3798" s="4" t="str">
        <f t="shared" si="398"/>
        <v>product 3</v>
      </c>
      <c r="I3798" s="5">
        <v>74</v>
      </c>
      <c r="J3798" s="5">
        <v>924.26</v>
      </c>
    </row>
    <row r="3799" spans="1:10" ht="13.2" x14ac:dyDescent="0.25">
      <c r="A3799" s="3">
        <v>45819</v>
      </c>
      <c r="B3799" s="4" t="s">
        <v>7</v>
      </c>
      <c r="C3799" s="3" t="str">
        <f t="shared" si="394"/>
        <v>cogs</v>
      </c>
      <c r="D3799" s="49">
        <v>5.49</v>
      </c>
      <c r="E3799">
        <f t="shared" si="395"/>
        <v>2025</v>
      </c>
      <c r="F3799">
        <f t="shared" si="396"/>
        <v>11</v>
      </c>
      <c r="G3799">
        <f t="shared" si="397"/>
        <v>6</v>
      </c>
      <c r="H3799" s="4" t="str">
        <f t="shared" si="398"/>
        <v>product 1</v>
      </c>
      <c r="I3799" s="5">
        <v>76</v>
      </c>
      <c r="J3799" s="5">
        <v>417.24</v>
      </c>
    </row>
    <row r="3800" spans="1:10" ht="13.2" x14ac:dyDescent="0.25">
      <c r="A3800" s="3">
        <v>45819</v>
      </c>
      <c r="B3800" s="4" t="s">
        <v>8</v>
      </c>
      <c r="C3800" s="3" t="str">
        <f t="shared" si="394"/>
        <v>cogs</v>
      </c>
      <c r="D3800" s="49">
        <v>19.989999999999998</v>
      </c>
      <c r="E3800">
        <f t="shared" si="395"/>
        <v>2025</v>
      </c>
      <c r="F3800">
        <f t="shared" si="396"/>
        <v>11</v>
      </c>
      <c r="G3800">
        <f t="shared" si="397"/>
        <v>6</v>
      </c>
      <c r="H3800" s="4" t="str">
        <f t="shared" si="398"/>
        <v>product 2</v>
      </c>
      <c r="I3800" s="5">
        <v>3</v>
      </c>
      <c r="J3800" s="5">
        <v>59.97</v>
      </c>
    </row>
    <row r="3801" spans="1:10" ht="13.2" x14ac:dyDescent="0.25">
      <c r="A3801" s="3">
        <v>45819</v>
      </c>
      <c r="B3801" s="4" t="s">
        <v>9</v>
      </c>
      <c r="C3801" s="3" t="str">
        <f t="shared" si="394"/>
        <v>cogs</v>
      </c>
      <c r="D3801" s="49">
        <v>8.99</v>
      </c>
      <c r="E3801">
        <f t="shared" si="395"/>
        <v>2025</v>
      </c>
      <c r="F3801">
        <f t="shared" si="396"/>
        <v>11</v>
      </c>
      <c r="G3801">
        <f t="shared" si="397"/>
        <v>6</v>
      </c>
      <c r="H3801" s="4" t="str">
        <f t="shared" si="398"/>
        <v>product 3</v>
      </c>
      <c r="I3801" s="5">
        <v>112</v>
      </c>
      <c r="J3801" s="5">
        <v>1006.88</v>
      </c>
    </row>
    <row r="3802" spans="1:10" ht="13.2" x14ac:dyDescent="0.25">
      <c r="A3802" s="3">
        <v>45819</v>
      </c>
      <c r="B3802" s="4" t="s">
        <v>10</v>
      </c>
      <c r="C3802" s="3" t="str">
        <f t="shared" si="394"/>
        <v>marketing</v>
      </c>
      <c r="D3802" s="50" t="s">
        <v>6</v>
      </c>
      <c r="E3802">
        <f t="shared" si="395"/>
        <v>2025</v>
      </c>
      <c r="F3802">
        <f t="shared" si="396"/>
        <v>11</v>
      </c>
      <c r="G3802">
        <f t="shared" si="397"/>
        <v>6</v>
      </c>
      <c r="H3802" s="4" t="str">
        <f t="shared" si="398"/>
        <v>N/A</v>
      </c>
      <c r="I3802" s="4" t="s">
        <v>6</v>
      </c>
      <c r="J3802" s="5">
        <v>116.91</v>
      </c>
    </row>
    <row r="3803" spans="1:10" ht="13.2" x14ac:dyDescent="0.25">
      <c r="A3803" s="3">
        <v>45819</v>
      </c>
      <c r="B3803" s="4" t="s">
        <v>11</v>
      </c>
      <c r="C3803" s="3" t="str">
        <f t="shared" si="394"/>
        <v>net sales</v>
      </c>
      <c r="D3803" s="49">
        <v>9.99</v>
      </c>
      <c r="E3803">
        <f t="shared" si="395"/>
        <v>2025</v>
      </c>
      <c r="F3803">
        <f t="shared" si="396"/>
        <v>11</v>
      </c>
      <c r="G3803">
        <f t="shared" si="397"/>
        <v>6</v>
      </c>
      <c r="H3803" s="4" t="str">
        <f t="shared" si="398"/>
        <v>product 1</v>
      </c>
      <c r="I3803" s="5">
        <v>76</v>
      </c>
      <c r="J3803" s="5">
        <v>759.24</v>
      </c>
    </row>
    <row r="3804" spans="1:10" ht="13.2" x14ac:dyDescent="0.25">
      <c r="A3804" s="3">
        <v>45819</v>
      </c>
      <c r="B3804" s="4" t="s">
        <v>12</v>
      </c>
      <c r="C3804" s="3" t="str">
        <f t="shared" si="394"/>
        <v>net sales</v>
      </c>
      <c r="D3804" s="49">
        <v>24.99</v>
      </c>
      <c r="E3804">
        <f t="shared" si="395"/>
        <v>2025</v>
      </c>
      <c r="F3804">
        <f t="shared" si="396"/>
        <v>11</v>
      </c>
      <c r="G3804">
        <f t="shared" si="397"/>
        <v>6</v>
      </c>
      <c r="H3804" s="4" t="str">
        <f t="shared" si="398"/>
        <v>product 2</v>
      </c>
      <c r="I3804" s="5">
        <v>3</v>
      </c>
      <c r="J3804" s="5">
        <v>74.97</v>
      </c>
    </row>
    <row r="3805" spans="1:10" ht="13.2" x14ac:dyDescent="0.25">
      <c r="A3805" s="3">
        <v>45819</v>
      </c>
      <c r="B3805" s="4" t="s">
        <v>13</v>
      </c>
      <c r="C3805" s="3" t="str">
        <f t="shared" si="394"/>
        <v>net sales</v>
      </c>
      <c r="D3805" s="49">
        <v>12.49</v>
      </c>
      <c r="E3805">
        <f t="shared" si="395"/>
        <v>2025</v>
      </c>
      <c r="F3805">
        <f t="shared" si="396"/>
        <v>11</v>
      </c>
      <c r="G3805">
        <f t="shared" si="397"/>
        <v>6</v>
      </c>
      <c r="H3805" s="4" t="str">
        <f t="shared" si="398"/>
        <v>product 3</v>
      </c>
      <c r="I3805" s="5">
        <v>112</v>
      </c>
      <c r="J3805" s="5">
        <v>1398.88</v>
      </c>
    </row>
    <row r="3806" spans="1:10" ht="13.2" x14ac:dyDescent="0.25">
      <c r="A3806" s="3">
        <v>45820</v>
      </c>
      <c r="B3806" s="4" t="s">
        <v>7</v>
      </c>
      <c r="C3806" s="3" t="str">
        <f t="shared" si="394"/>
        <v>cogs</v>
      </c>
      <c r="D3806" s="49">
        <v>5.49</v>
      </c>
      <c r="E3806">
        <f t="shared" si="395"/>
        <v>2025</v>
      </c>
      <c r="F3806">
        <f t="shared" si="396"/>
        <v>12</v>
      </c>
      <c r="G3806">
        <f t="shared" si="397"/>
        <v>6</v>
      </c>
      <c r="H3806" s="4" t="str">
        <f t="shared" si="398"/>
        <v>product 1</v>
      </c>
      <c r="I3806" s="5">
        <v>43</v>
      </c>
      <c r="J3806" s="5">
        <v>236.07000000000002</v>
      </c>
    </row>
    <row r="3807" spans="1:10" ht="13.2" x14ac:dyDescent="0.25">
      <c r="A3807" s="3">
        <v>45820</v>
      </c>
      <c r="B3807" s="4" t="s">
        <v>8</v>
      </c>
      <c r="C3807" s="3" t="str">
        <f t="shared" si="394"/>
        <v>cogs</v>
      </c>
      <c r="D3807" s="49">
        <v>19.989999999999998</v>
      </c>
      <c r="E3807">
        <f t="shared" si="395"/>
        <v>2025</v>
      </c>
      <c r="F3807">
        <f t="shared" si="396"/>
        <v>12</v>
      </c>
      <c r="G3807">
        <f t="shared" si="397"/>
        <v>6</v>
      </c>
      <c r="H3807" s="4" t="str">
        <f t="shared" si="398"/>
        <v>product 2</v>
      </c>
      <c r="I3807" s="5">
        <v>8</v>
      </c>
      <c r="J3807" s="5">
        <v>159.91999999999999</v>
      </c>
    </row>
    <row r="3808" spans="1:10" ht="13.2" x14ac:dyDescent="0.25">
      <c r="A3808" s="3">
        <v>45820</v>
      </c>
      <c r="B3808" s="4" t="s">
        <v>9</v>
      </c>
      <c r="C3808" s="3" t="str">
        <f t="shared" si="394"/>
        <v>cogs</v>
      </c>
      <c r="D3808" s="49">
        <v>8.99</v>
      </c>
      <c r="E3808">
        <f t="shared" si="395"/>
        <v>2025</v>
      </c>
      <c r="F3808">
        <f t="shared" si="396"/>
        <v>12</v>
      </c>
      <c r="G3808">
        <f t="shared" si="397"/>
        <v>6</v>
      </c>
      <c r="H3808" s="4" t="str">
        <f t="shared" si="398"/>
        <v>product 3</v>
      </c>
      <c r="I3808" s="5">
        <v>190</v>
      </c>
      <c r="J3808" s="5">
        <v>1708.1000000000001</v>
      </c>
    </row>
    <row r="3809" spans="1:10" ht="13.2" x14ac:dyDescent="0.25">
      <c r="A3809" s="3">
        <v>45820</v>
      </c>
      <c r="B3809" s="4" t="s">
        <v>10</v>
      </c>
      <c r="C3809" s="3" t="str">
        <f t="shared" si="394"/>
        <v>marketing</v>
      </c>
      <c r="D3809" s="50" t="s">
        <v>6</v>
      </c>
      <c r="E3809">
        <f t="shared" si="395"/>
        <v>2025</v>
      </c>
      <c r="F3809">
        <f t="shared" si="396"/>
        <v>12</v>
      </c>
      <c r="G3809">
        <f t="shared" si="397"/>
        <v>6</v>
      </c>
      <c r="H3809" s="4" t="str">
        <f t="shared" si="398"/>
        <v>N/A</v>
      </c>
      <c r="I3809" s="4" t="s">
        <v>6</v>
      </c>
      <c r="J3809" s="5">
        <v>106.08</v>
      </c>
    </row>
    <row r="3810" spans="1:10" ht="13.2" x14ac:dyDescent="0.25">
      <c r="A3810" s="3">
        <v>45820</v>
      </c>
      <c r="B3810" s="4" t="s">
        <v>11</v>
      </c>
      <c r="C3810" s="3" t="str">
        <f t="shared" si="394"/>
        <v>net sales</v>
      </c>
      <c r="D3810" s="49">
        <v>9.99</v>
      </c>
      <c r="E3810">
        <f t="shared" si="395"/>
        <v>2025</v>
      </c>
      <c r="F3810">
        <f t="shared" si="396"/>
        <v>12</v>
      </c>
      <c r="G3810">
        <f t="shared" si="397"/>
        <v>6</v>
      </c>
      <c r="H3810" s="4" t="str">
        <f t="shared" si="398"/>
        <v>product 1</v>
      </c>
      <c r="I3810" s="5">
        <v>43</v>
      </c>
      <c r="J3810" s="5">
        <v>429.57</v>
      </c>
    </row>
    <row r="3811" spans="1:10" ht="13.2" x14ac:dyDescent="0.25">
      <c r="A3811" s="3">
        <v>45820</v>
      </c>
      <c r="B3811" s="4" t="s">
        <v>12</v>
      </c>
      <c r="C3811" s="3" t="str">
        <f t="shared" si="394"/>
        <v>net sales</v>
      </c>
      <c r="D3811" s="49">
        <v>24.99</v>
      </c>
      <c r="E3811">
        <f t="shared" si="395"/>
        <v>2025</v>
      </c>
      <c r="F3811">
        <f t="shared" si="396"/>
        <v>12</v>
      </c>
      <c r="G3811">
        <f t="shared" si="397"/>
        <v>6</v>
      </c>
      <c r="H3811" s="4" t="str">
        <f t="shared" si="398"/>
        <v>product 2</v>
      </c>
      <c r="I3811" s="5">
        <v>8</v>
      </c>
      <c r="J3811" s="5">
        <v>199.92</v>
      </c>
    </row>
    <row r="3812" spans="1:10" ht="13.2" x14ac:dyDescent="0.25">
      <c r="A3812" s="3">
        <v>45820</v>
      </c>
      <c r="B3812" s="4" t="s">
        <v>13</v>
      </c>
      <c r="C3812" s="3" t="str">
        <f t="shared" si="394"/>
        <v>net sales</v>
      </c>
      <c r="D3812" s="49">
        <v>12.49</v>
      </c>
      <c r="E3812">
        <f t="shared" si="395"/>
        <v>2025</v>
      </c>
      <c r="F3812">
        <f t="shared" si="396"/>
        <v>12</v>
      </c>
      <c r="G3812">
        <f t="shared" si="397"/>
        <v>6</v>
      </c>
      <c r="H3812" s="4" t="str">
        <f t="shared" si="398"/>
        <v>product 3</v>
      </c>
      <c r="I3812" s="5">
        <v>190</v>
      </c>
      <c r="J3812" s="5">
        <v>2373.1</v>
      </c>
    </row>
    <row r="3813" spans="1:10" ht="13.2" x14ac:dyDescent="0.25">
      <c r="A3813" s="3">
        <v>45821</v>
      </c>
      <c r="B3813" s="4" t="s">
        <v>7</v>
      </c>
      <c r="C3813" s="3" t="str">
        <f t="shared" si="394"/>
        <v>cogs</v>
      </c>
      <c r="D3813" s="49">
        <v>5.49</v>
      </c>
      <c r="E3813">
        <f t="shared" si="395"/>
        <v>2025</v>
      </c>
      <c r="F3813">
        <f t="shared" si="396"/>
        <v>13</v>
      </c>
      <c r="G3813">
        <f t="shared" si="397"/>
        <v>6</v>
      </c>
      <c r="H3813" s="4" t="str">
        <f t="shared" si="398"/>
        <v>product 1</v>
      </c>
      <c r="I3813" s="5">
        <v>74</v>
      </c>
      <c r="J3813" s="5">
        <v>406.26</v>
      </c>
    </row>
    <row r="3814" spans="1:10" ht="13.2" x14ac:dyDescent="0.25">
      <c r="A3814" s="3">
        <v>45821</v>
      </c>
      <c r="B3814" s="4" t="s">
        <v>8</v>
      </c>
      <c r="C3814" s="3" t="str">
        <f t="shared" si="394"/>
        <v>cogs</v>
      </c>
      <c r="D3814" s="49">
        <v>19.989999999999998</v>
      </c>
      <c r="E3814">
        <f t="shared" si="395"/>
        <v>2025</v>
      </c>
      <c r="F3814">
        <f t="shared" si="396"/>
        <v>13</v>
      </c>
      <c r="G3814">
        <f t="shared" si="397"/>
        <v>6</v>
      </c>
      <c r="H3814" s="4" t="str">
        <f t="shared" si="398"/>
        <v>product 2</v>
      </c>
      <c r="I3814" s="5">
        <v>3</v>
      </c>
      <c r="J3814" s="5">
        <v>59.97</v>
      </c>
    </row>
    <row r="3815" spans="1:10" ht="13.2" x14ac:dyDescent="0.25">
      <c r="A3815" s="3">
        <v>45821</v>
      </c>
      <c r="B3815" s="4" t="s">
        <v>9</v>
      </c>
      <c r="C3815" s="3" t="str">
        <f t="shared" si="394"/>
        <v>cogs</v>
      </c>
      <c r="D3815" s="49">
        <v>8.99</v>
      </c>
      <c r="E3815">
        <f t="shared" si="395"/>
        <v>2025</v>
      </c>
      <c r="F3815">
        <f t="shared" si="396"/>
        <v>13</v>
      </c>
      <c r="G3815">
        <f t="shared" si="397"/>
        <v>6</v>
      </c>
      <c r="H3815" s="4" t="str">
        <f t="shared" si="398"/>
        <v>product 3</v>
      </c>
      <c r="I3815" s="5">
        <v>0</v>
      </c>
      <c r="J3815" s="4">
        <v>0</v>
      </c>
    </row>
    <row r="3816" spans="1:10" ht="13.2" x14ac:dyDescent="0.25">
      <c r="A3816" s="3">
        <v>45821</v>
      </c>
      <c r="B3816" s="4" t="s">
        <v>10</v>
      </c>
      <c r="C3816" s="3" t="str">
        <f t="shared" si="394"/>
        <v>marketing</v>
      </c>
      <c r="D3816" s="50" t="s">
        <v>6</v>
      </c>
      <c r="E3816">
        <f t="shared" si="395"/>
        <v>2025</v>
      </c>
      <c r="F3816">
        <f t="shared" si="396"/>
        <v>13</v>
      </c>
      <c r="G3816">
        <f t="shared" si="397"/>
        <v>6</v>
      </c>
      <c r="H3816" s="4" t="str">
        <f t="shared" si="398"/>
        <v>N/A</v>
      </c>
      <c r="I3816" s="4" t="s">
        <v>6</v>
      </c>
      <c r="J3816" s="5">
        <v>110.08</v>
      </c>
    </row>
    <row r="3817" spans="1:10" ht="13.2" x14ac:dyDescent="0.25">
      <c r="A3817" s="3">
        <v>45821</v>
      </c>
      <c r="B3817" s="4" t="s">
        <v>11</v>
      </c>
      <c r="C3817" s="3" t="str">
        <f t="shared" si="394"/>
        <v>net sales</v>
      </c>
      <c r="D3817" s="49">
        <v>9.99</v>
      </c>
      <c r="E3817">
        <f t="shared" si="395"/>
        <v>2025</v>
      </c>
      <c r="F3817">
        <f t="shared" si="396"/>
        <v>13</v>
      </c>
      <c r="G3817">
        <f t="shared" si="397"/>
        <v>6</v>
      </c>
      <c r="H3817" s="4" t="str">
        <f t="shared" si="398"/>
        <v>product 1</v>
      </c>
      <c r="I3817" s="5">
        <v>74</v>
      </c>
      <c r="J3817" s="5">
        <v>739.26</v>
      </c>
    </row>
    <row r="3818" spans="1:10" ht="13.2" x14ac:dyDescent="0.25">
      <c r="A3818" s="3">
        <v>45821</v>
      </c>
      <c r="B3818" s="4" t="s">
        <v>12</v>
      </c>
      <c r="C3818" s="3" t="str">
        <f t="shared" si="394"/>
        <v>net sales</v>
      </c>
      <c r="D3818" s="49">
        <v>24.99</v>
      </c>
      <c r="E3818">
        <f t="shared" si="395"/>
        <v>2025</v>
      </c>
      <c r="F3818">
        <f t="shared" si="396"/>
        <v>13</v>
      </c>
      <c r="G3818">
        <f t="shared" si="397"/>
        <v>6</v>
      </c>
      <c r="H3818" s="4" t="str">
        <f t="shared" si="398"/>
        <v>product 2</v>
      </c>
      <c r="I3818" s="5">
        <v>3</v>
      </c>
      <c r="J3818" s="5">
        <v>74.97</v>
      </c>
    </row>
    <row r="3819" spans="1:10" ht="13.2" x14ac:dyDescent="0.25">
      <c r="A3819" s="3">
        <v>45821</v>
      </c>
      <c r="B3819" s="4" t="s">
        <v>13</v>
      </c>
      <c r="C3819" s="3" t="str">
        <f t="shared" si="394"/>
        <v>net sales</v>
      </c>
      <c r="D3819" s="49">
        <v>12.49</v>
      </c>
      <c r="E3819">
        <f t="shared" si="395"/>
        <v>2025</v>
      </c>
      <c r="F3819">
        <f t="shared" si="396"/>
        <v>13</v>
      </c>
      <c r="G3819">
        <f t="shared" si="397"/>
        <v>6</v>
      </c>
      <c r="H3819" s="4" t="str">
        <f t="shared" si="398"/>
        <v>product 3</v>
      </c>
      <c r="I3819" s="5">
        <v>0</v>
      </c>
      <c r="J3819" s="4">
        <v>0</v>
      </c>
    </row>
    <row r="3820" spans="1:10" ht="13.2" x14ac:dyDescent="0.25">
      <c r="A3820" s="3">
        <v>45822</v>
      </c>
      <c r="B3820" s="4" t="s">
        <v>7</v>
      </c>
      <c r="C3820" s="3" t="str">
        <f t="shared" si="394"/>
        <v>cogs</v>
      </c>
      <c r="D3820" s="49">
        <v>5.49</v>
      </c>
      <c r="E3820">
        <f t="shared" si="395"/>
        <v>2025</v>
      </c>
      <c r="F3820">
        <f t="shared" si="396"/>
        <v>14</v>
      </c>
      <c r="G3820">
        <f t="shared" si="397"/>
        <v>6</v>
      </c>
      <c r="H3820" s="4" t="str">
        <f t="shared" si="398"/>
        <v>product 1</v>
      </c>
      <c r="I3820" s="5">
        <v>33</v>
      </c>
      <c r="J3820" s="5">
        <v>181.17000000000002</v>
      </c>
    </row>
    <row r="3821" spans="1:10" ht="13.2" x14ac:dyDescent="0.25">
      <c r="A3821" s="3">
        <v>45822</v>
      </c>
      <c r="B3821" s="4" t="s">
        <v>8</v>
      </c>
      <c r="C3821" s="3" t="str">
        <f t="shared" si="394"/>
        <v>cogs</v>
      </c>
      <c r="D3821" s="49">
        <v>19.989999999999998</v>
      </c>
      <c r="E3821">
        <f t="shared" si="395"/>
        <v>2025</v>
      </c>
      <c r="F3821">
        <f t="shared" si="396"/>
        <v>14</v>
      </c>
      <c r="G3821">
        <f t="shared" si="397"/>
        <v>6</v>
      </c>
      <c r="H3821" s="4" t="str">
        <f t="shared" si="398"/>
        <v>product 2</v>
      </c>
      <c r="I3821" s="5">
        <v>1</v>
      </c>
      <c r="J3821" s="5">
        <v>19.989999999999998</v>
      </c>
    </row>
    <row r="3822" spans="1:10" ht="13.2" x14ac:dyDescent="0.25">
      <c r="A3822" s="3">
        <v>45822</v>
      </c>
      <c r="B3822" s="4" t="s">
        <v>9</v>
      </c>
      <c r="C3822" s="3" t="str">
        <f t="shared" si="394"/>
        <v>cogs</v>
      </c>
      <c r="D3822" s="49">
        <v>8.99</v>
      </c>
      <c r="E3822">
        <f t="shared" si="395"/>
        <v>2025</v>
      </c>
      <c r="F3822">
        <f t="shared" si="396"/>
        <v>14</v>
      </c>
      <c r="G3822">
        <f t="shared" si="397"/>
        <v>6</v>
      </c>
      <c r="H3822" s="4" t="str">
        <f t="shared" si="398"/>
        <v>product 3</v>
      </c>
      <c r="I3822" s="5">
        <v>77</v>
      </c>
      <c r="J3822" s="5">
        <v>692.23</v>
      </c>
    </row>
    <row r="3823" spans="1:10" ht="13.2" x14ac:dyDescent="0.25">
      <c r="A3823" s="3">
        <v>45822</v>
      </c>
      <c r="B3823" s="4" t="s">
        <v>10</v>
      </c>
      <c r="C3823" s="3" t="str">
        <f t="shared" si="394"/>
        <v>marketing</v>
      </c>
      <c r="D3823" s="50" t="s">
        <v>6</v>
      </c>
      <c r="E3823">
        <f t="shared" si="395"/>
        <v>2025</v>
      </c>
      <c r="F3823">
        <f t="shared" si="396"/>
        <v>14</v>
      </c>
      <c r="G3823">
        <f t="shared" si="397"/>
        <v>6</v>
      </c>
      <c r="H3823" s="4" t="str">
        <f t="shared" si="398"/>
        <v>N/A</v>
      </c>
      <c r="I3823" s="4" t="s">
        <v>6</v>
      </c>
      <c r="J3823" s="5">
        <v>114.07000000000001</v>
      </c>
    </row>
    <row r="3824" spans="1:10" ht="13.2" x14ac:dyDescent="0.25">
      <c r="A3824" s="3">
        <v>45822</v>
      </c>
      <c r="B3824" s="4" t="s">
        <v>11</v>
      </c>
      <c r="C3824" s="3" t="str">
        <f t="shared" si="394"/>
        <v>net sales</v>
      </c>
      <c r="D3824" s="49">
        <v>9.99</v>
      </c>
      <c r="E3824">
        <f t="shared" si="395"/>
        <v>2025</v>
      </c>
      <c r="F3824">
        <f t="shared" si="396"/>
        <v>14</v>
      </c>
      <c r="G3824">
        <f t="shared" si="397"/>
        <v>6</v>
      </c>
      <c r="H3824" s="4" t="str">
        <f t="shared" si="398"/>
        <v>product 1</v>
      </c>
      <c r="I3824" s="5">
        <v>33</v>
      </c>
      <c r="J3824" s="5">
        <v>329.67</v>
      </c>
    </row>
    <row r="3825" spans="1:10" ht="13.2" x14ac:dyDescent="0.25">
      <c r="A3825" s="3">
        <v>45822</v>
      </c>
      <c r="B3825" s="4" t="s">
        <v>12</v>
      </c>
      <c r="C3825" s="3" t="str">
        <f t="shared" si="394"/>
        <v>net sales</v>
      </c>
      <c r="D3825" s="49">
        <v>24.99</v>
      </c>
      <c r="E3825">
        <f t="shared" si="395"/>
        <v>2025</v>
      </c>
      <c r="F3825">
        <f t="shared" si="396"/>
        <v>14</v>
      </c>
      <c r="G3825">
        <f t="shared" si="397"/>
        <v>6</v>
      </c>
      <c r="H3825" s="4" t="str">
        <f t="shared" si="398"/>
        <v>product 2</v>
      </c>
      <c r="I3825" s="5">
        <v>1</v>
      </c>
      <c r="J3825" s="5">
        <v>24.99</v>
      </c>
    </row>
    <row r="3826" spans="1:10" ht="13.2" x14ac:dyDescent="0.25">
      <c r="A3826" s="3">
        <v>45822</v>
      </c>
      <c r="B3826" s="4" t="s">
        <v>13</v>
      </c>
      <c r="C3826" s="3" t="str">
        <f t="shared" si="394"/>
        <v>net sales</v>
      </c>
      <c r="D3826" s="49">
        <v>12.49</v>
      </c>
      <c r="E3826">
        <f t="shared" si="395"/>
        <v>2025</v>
      </c>
      <c r="F3826">
        <f t="shared" si="396"/>
        <v>14</v>
      </c>
      <c r="G3826">
        <f t="shared" si="397"/>
        <v>6</v>
      </c>
      <c r="H3826" s="4" t="str">
        <f t="shared" si="398"/>
        <v>product 3</v>
      </c>
      <c r="I3826" s="5">
        <v>77</v>
      </c>
      <c r="J3826" s="5">
        <v>961.73</v>
      </c>
    </row>
    <row r="3827" spans="1:10" ht="13.2" x14ac:dyDescent="0.25">
      <c r="A3827" s="3">
        <v>45823</v>
      </c>
      <c r="B3827" s="4" t="s">
        <v>7</v>
      </c>
      <c r="C3827" s="3" t="str">
        <f t="shared" si="394"/>
        <v>cogs</v>
      </c>
      <c r="D3827" s="49">
        <v>5.49</v>
      </c>
      <c r="E3827">
        <f t="shared" si="395"/>
        <v>2025</v>
      </c>
      <c r="F3827">
        <f t="shared" si="396"/>
        <v>15</v>
      </c>
      <c r="G3827">
        <f t="shared" si="397"/>
        <v>6</v>
      </c>
      <c r="H3827" s="4" t="str">
        <f t="shared" si="398"/>
        <v>product 1</v>
      </c>
      <c r="I3827" s="5">
        <v>37</v>
      </c>
      <c r="J3827" s="5">
        <v>203.13</v>
      </c>
    </row>
    <row r="3828" spans="1:10" ht="13.2" x14ac:dyDescent="0.25">
      <c r="A3828" s="3">
        <v>45823</v>
      </c>
      <c r="B3828" s="4" t="s">
        <v>8</v>
      </c>
      <c r="C3828" s="3" t="str">
        <f t="shared" si="394"/>
        <v>cogs</v>
      </c>
      <c r="D3828" s="49">
        <v>19.989999999999998</v>
      </c>
      <c r="E3828">
        <f t="shared" si="395"/>
        <v>2025</v>
      </c>
      <c r="F3828">
        <f t="shared" si="396"/>
        <v>15</v>
      </c>
      <c r="G3828">
        <f t="shared" si="397"/>
        <v>6</v>
      </c>
      <c r="H3828" s="4" t="str">
        <f t="shared" si="398"/>
        <v>product 2</v>
      </c>
      <c r="I3828" s="5">
        <v>1</v>
      </c>
      <c r="J3828" s="5">
        <v>19.989999999999998</v>
      </c>
    </row>
    <row r="3829" spans="1:10" ht="13.2" x14ac:dyDescent="0.25">
      <c r="A3829" s="3">
        <v>45823</v>
      </c>
      <c r="B3829" s="4" t="s">
        <v>9</v>
      </c>
      <c r="C3829" s="3" t="str">
        <f t="shared" si="394"/>
        <v>cogs</v>
      </c>
      <c r="D3829" s="49">
        <v>8.99</v>
      </c>
      <c r="E3829">
        <f t="shared" si="395"/>
        <v>2025</v>
      </c>
      <c r="F3829">
        <f t="shared" si="396"/>
        <v>15</v>
      </c>
      <c r="G3829">
        <f t="shared" si="397"/>
        <v>6</v>
      </c>
      <c r="H3829" s="4" t="str">
        <f t="shared" si="398"/>
        <v>product 3</v>
      </c>
      <c r="I3829" s="5">
        <v>12</v>
      </c>
      <c r="J3829" s="5">
        <v>107.88</v>
      </c>
    </row>
    <row r="3830" spans="1:10" ht="13.2" x14ac:dyDescent="0.25">
      <c r="A3830" s="3">
        <v>45823</v>
      </c>
      <c r="B3830" s="4" t="s">
        <v>16</v>
      </c>
      <c r="C3830" s="3" t="str">
        <f t="shared" si="394"/>
        <v>interest</v>
      </c>
      <c r="D3830" s="50" t="s">
        <v>6</v>
      </c>
      <c r="E3830">
        <f t="shared" si="395"/>
        <v>2025</v>
      </c>
      <c r="F3830">
        <f t="shared" si="396"/>
        <v>15</v>
      </c>
      <c r="G3830">
        <f t="shared" si="397"/>
        <v>6</v>
      </c>
      <c r="H3830" s="4" t="str">
        <f t="shared" si="398"/>
        <v>N/A</v>
      </c>
      <c r="I3830" s="4" t="s">
        <v>6</v>
      </c>
      <c r="J3830" s="5">
        <v>1260.8</v>
      </c>
    </row>
    <row r="3831" spans="1:10" ht="13.2" x14ac:dyDescent="0.25">
      <c r="A3831" s="3">
        <v>45823</v>
      </c>
      <c r="B3831" s="4" t="s">
        <v>10</v>
      </c>
      <c r="C3831" s="3" t="str">
        <f t="shared" si="394"/>
        <v>marketing</v>
      </c>
      <c r="D3831" s="50" t="s">
        <v>6</v>
      </c>
      <c r="E3831">
        <f t="shared" si="395"/>
        <v>2025</v>
      </c>
      <c r="F3831">
        <f t="shared" si="396"/>
        <v>15</v>
      </c>
      <c r="G3831">
        <f t="shared" si="397"/>
        <v>6</v>
      </c>
      <c r="H3831" s="4" t="str">
        <f t="shared" si="398"/>
        <v>N/A</v>
      </c>
      <c r="I3831" s="4" t="s">
        <v>6</v>
      </c>
      <c r="J3831" s="5">
        <v>105.93</v>
      </c>
    </row>
    <row r="3832" spans="1:10" ht="13.2" x14ac:dyDescent="0.25">
      <c r="A3832" s="3">
        <v>45823</v>
      </c>
      <c r="B3832" s="4" t="s">
        <v>11</v>
      </c>
      <c r="C3832" s="3" t="str">
        <f t="shared" si="394"/>
        <v>net sales</v>
      </c>
      <c r="D3832" s="49">
        <v>9.99</v>
      </c>
      <c r="E3832">
        <f t="shared" si="395"/>
        <v>2025</v>
      </c>
      <c r="F3832">
        <f t="shared" si="396"/>
        <v>15</v>
      </c>
      <c r="G3832">
        <f t="shared" si="397"/>
        <v>6</v>
      </c>
      <c r="H3832" s="4" t="str">
        <f t="shared" si="398"/>
        <v>product 1</v>
      </c>
      <c r="I3832" s="5">
        <v>37</v>
      </c>
      <c r="J3832" s="5">
        <v>369.63</v>
      </c>
    </row>
    <row r="3833" spans="1:10" ht="13.2" x14ac:dyDescent="0.25">
      <c r="A3833" s="3">
        <v>45823</v>
      </c>
      <c r="B3833" s="4" t="s">
        <v>12</v>
      </c>
      <c r="C3833" s="3" t="str">
        <f t="shared" si="394"/>
        <v>net sales</v>
      </c>
      <c r="D3833" s="49">
        <v>24.99</v>
      </c>
      <c r="E3833">
        <f t="shared" si="395"/>
        <v>2025</v>
      </c>
      <c r="F3833">
        <f t="shared" si="396"/>
        <v>15</v>
      </c>
      <c r="G3833">
        <f t="shared" si="397"/>
        <v>6</v>
      </c>
      <c r="H3833" s="4" t="str">
        <f t="shared" si="398"/>
        <v>product 2</v>
      </c>
      <c r="I3833" s="5">
        <v>1</v>
      </c>
      <c r="J3833" s="5">
        <v>24.99</v>
      </c>
    </row>
    <row r="3834" spans="1:10" ht="13.2" x14ac:dyDescent="0.25">
      <c r="A3834" s="3">
        <v>45823</v>
      </c>
      <c r="B3834" s="4" t="s">
        <v>13</v>
      </c>
      <c r="C3834" s="3" t="str">
        <f t="shared" si="394"/>
        <v>net sales</v>
      </c>
      <c r="D3834" s="49">
        <v>12.49</v>
      </c>
      <c r="E3834">
        <f t="shared" si="395"/>
        <v>2025</v>
      </c>
      <c r="F3834">
        <f t="shared" si="396"/>
        <v>15</v>
      </c>
      <c r="G3834">
        <f t="shared" si="397"/>
        <v>6</v>
      </c>
      <c r="H3834" s="4" t="str">
        <f t="shared" si="398"/>
        <v>product 3</v>
      </c>
      <c r="I3834" s="5">
        <v>12</v>
      </c>
      <c r="J3834" s="5">
        <v>149.88</v>
      </c>
    </row>
    <row r="3835" spans="1:10" ht="13.2" x14ac:dyDescent="0.25">
      <c r="A3835" s="3">
        <v>45823</v>
      </c>
      <c r="B3835" s="4" t="s">
        <v>14</v>
      </c>
      <c r="C3835" s="3" t="str">
        <f t="shared" si="394"/>
        <v>overhead</v>
      </c>
      <c r="D3835" s="50" t="s">
        <v>6</v>
      </c>
      <c r="E3835">
        <f t="shared" si="395"/>
        <v>2025</v>
      </c>
      <c r="F3835">
        <f t="shared" si="396"/>
        <v>15</v>
      </c>
      <c r="G3835">
        <f t="shared" si="397"/>
        <v>6</v>
      </c>
      <c r="H3835" s="4" t="str">
        <f t="shared" si="398"/>
        <v>N/A</v>
      </c>
      <c r="I3835" s="4" t="s">
        <v>6</v>
      </c>
      <c r="J3835" s="5">
        <v>320.56</v>
      </c>
    </row>
    <row r="3836" spans="1:10" ht="13.2" x14ac:dyDescent="0.25">
      <c r="A3836" s="3">
        <v>45824</v>
      </c>
      <c r="B3836" s="4" t="s">
        <v>7</v>
      </c>
      <c r="C3836" s="3" t="str">
        <f t="shared" si="394"/>
        <v>cogs</v>
      </c>
      <c r="D3836" s="49">
        <v>5.49</v>
      </c>
      <c r="E3836">
        <f t="shared" si="395"/>
        <v>2025</v>
      </c>
      <c r="F3836">
        <f t="shared" si="396"/>
        <v>16</v>
      </c>
      <c r="G3836">
        <f t="shared" si="397"/>
        <v>6</v>
      </c>
      <c r="H3836" s="4" t="str">
        <f t="shared" si="398"/>
        <v>product 1</v>
      </c>
      <c r="I3836" s="5">
        <v>79</v>
      </c>
      <c r="J3836" s="5">
        <v>433.71000000000004</v>
      </c>
    </row>
    <row r="3837" spans="1:10" ht="13.2" x14ac:dyDescent="0.25">
      <c r="A3837" s="3">
        <v>45824</v>
      </c>
      <c r="B3837" s="4" t="s">
        <v>8</v>
      </c>
      <c r="C3837" s="3" t="str">
        <f t="shared" si="394"/>
        <v>cogs</v>
      </c>
      <c r="D3837" s="49">
        <v>19.989999999999998</v>
      </c>
      <c r="E3837">
        <f t="shared" si="395"/>
        <v>2025</v>
      </c>
      <c r="F3837">
        <f t="shared" si="396"/>
        <v>16</v>
      </c>
      <c r="G3837">
        <f t="shared" si="397"/>
        <v>6</v>
      </c>
      <c r="H3837" s="4" t="str">
        <f t="shared" si="398"/>
        <v>product 2</v>
      </c>
      <c r="I3837" s="5">
        <v>5</v>
      </c>
      <c r="J3837" s="5">
        <v>99.949999999999989</v>
      </c>
    </row>
    <row r="3838" spans="1:10" ht="13.2" x14ac:dyDescent="0.25">
      <c r="A3838" s="3">
        <v>45824</v>
      </c>
      <c r="B3838" s="4" t="s">
        <v>9</v>
      </c>
      <c r="C3838" s="3" t="str">
        <f t="shared" si="394"/>
        <v>cogs</v>
      </c>
      <c r="D3838" s="49">
        <v>8.99</v>
      </c>
      <c r="E3838">
        <f t="shared" si="395"/>
        <v>2025</v>
      </c>
      <c r="F3838">
        <f t="shared" si="396"/>
        <v>16</v>
      </c>
      <c r="G3838">
        <f t="shared" si="397"/>
        <v>6</v>
      </c>
      <c r="H3838" s="4" t="str">
        <f t="shared" si="398"/>
        <v>product 3</v>
      </c>
      <c r="I3838" s="5">
        <v>238</v>
      </c>
      <c r="J3838" s="5">
        <v>2139.62</v>
      </c>
    </row>
    <row r="3839" spans="1:10" ht="13.2" x14ac:dyDescent="0.25">
      <c r="A3839" s="3">
        <v>45824</v>
      </c>
      <c r="B3839" s="4" t="s">
        <v>10</v>
      </c>
      <c r="C3839" s="3" t="str">
        <f t="shared" si="394"/>
        <v>marketing</v>
      </c>
      <c r="D3839" s="50" t="s">
        <v>6</v>
      </c>
      <c r="E3839">
        <f t="shared" si="395"/>
        <v>2025</v>
      </c>
      <c r="F3839">
        <f t="shared" si="396"/>
        <v>16</v>
      </c>
      <c r="G3839">
        <f t="shared" si="397"/>
        <v>6</v>
      </c>
      <c r="H3839" s="4" t="str">
        <f t="shared" si="398"/>
        <v>N/A</v>
      </c>
      <c r="I3839" s="4" t="s">
        <v>6</v>
      </c>
      <c r="J3839" s="5">
        <v>104.91</v>
      </c>
    </row>
    <row r="3840" spans="1:10" ht="13.2" x14ac:dyDescent="0.25">
      <c r="A3840" s="3">
        <v>45824</v>
      </c>
      <c r="B3840" s="4" t="s">
        <v>11</v>
      </c>
      <c r="C3840" s="3" t="str">
        <f t="shared" si="394"/>
        <v>net sales</v>
      </c>
      <c r="D3840" s="49">
        <v>9.99</v>
      </c>
      <c r="E3840">
        <f t="shared" si="395"/>
        <v>2025</v>
      </c>
      <c r="F3840">
        <f t="shared" si="396"/>
        <v>16</v>
      </c>
      <c r="G3840">
        <f t="shared" si="397"/>
        <v>6</v>
      </c>
      <c r="H3840" s="4" t="str">
        <f t="shared" si="398"/>
        <v>product 1</v>
      </c>
      <c r="I3840" s="5">
        <v>79</v>
      </c>
      <c r="J3840" s="5">
        <v>789.21</v>
      </c>
    </row>
    <row r="3841" spans="1:10" ht="13.2" x14ac:dyDescent="0.25">
      <c r="A3841" s="3">
        <v>45824</v>
      </c>
      <c r="B3841" s="4" t="s">
        <v>12</v>
      </c>
      <c r="C3841" s="3" t="str">
        <f t="shared" si="394"/>
        <v>net sales</v>
      </c>
      <c r="D3841" s="49">
        <v>24.99</v>
      </c>
      <c r="E3841">
        <f t="shared" si="395"/>
        <v>2025</v>
      </c>
      <c r="F3841">
        <f t="shared" si="396"/>
        <v>16</v>
      </c>
      <c r="G3841">
        <f t="shared" si="397"/>
        <v>6</v>
      </c>
      <c r="H3841" s="4" t="str">
        <f t="shared" si="398"/>
        <v>product 2</v>
      </c>
      <c r="I3841" s="5">
        <v>5</v>
      </c>
      <c r="J3841" s="5">
        <v>124.94999999999999</v>
      </c>
    </row>
    <row r="3842" spans="1:10" ht="13.2" x14ac:dyDescent="0.25">
      <c r="A3842" s="3">
        <v>45824</v>
      </c>
      <c r="B3842" s="4" t="s">
        <v>13</v>
      </c>
      <c r="C3842" s="3" t="str">
        <f t="shared" ref="C3842:C3905" si="399">IFERROR(LEFT(B3842, FIND(":", B3842) -1),B3842)</f>
        <v>net sales</v>
      </c>
      <c r="D3842" s="49">
        <v>12.49</v>
      </c>
      <c r="E3842">
        <f t="shared" ref="E3842:E3905" si="400">YEAR(A3842)</f>
        <v>2025</v>
      </c>
      <c r="F3842">
        <f t="shared" ref="F3842:F3905" si="401">DAY(A3842)</f>
        <v>16</v>
      </c>
      <c r="G3842">
        <f t="shared" ref="G3842:G3905" si="402">MONTH(A3842)</f>
        <v>6</v>
      </c>
      <c r="H3842" s="4" t="str">
        <f t="shared" si="398"/>
        <v>product 3</v>
      </c>
      <c r="I3842" s="5">
        <v>238</v>
      </c>
      <c r="J3842" s="5">
        <v>2972.62</v>
      </c>
    </row>
    <row r="3843" spans="1:10" ht="13.2" x14ac:dyDescent="0.25">
      <c r="A3843" s="3">
        <v>45825</v>
      </c>
      <c r="B3843" s="4" t="s">
        <v>7</v>
      </c>
      <c r="C3843" s="3" t="str">
        <f t="shared" si="399"/>
        <v>cogs</v>
      </c>
      <c r="D3843" s="49">
        <v>5.49</v>
      </c>
      <c r="E3843">
        <f t="shared" si="400"/>
        <v>2025</v>
      </c>
      <c r="F3843">
        <f t="shared" si="401"/>
        <v>17</v>
      </c>
      <c r="G3843">
        <f t="shared" si="402"/>
        <v>6</v>
      </c>
      <c r="H3843" s="4" t="str">
        <f t="shared" ref="H3843:H3906" si="403">IFERROR(RIGHT(B3843, LEN(B3843) - FIND(":", B3843)),"N/A")</f>
        <v>product 1</v>
      </c>
      <c r="I3843" s="5">
        <v>0</v>
      </c>
      <c r="J3843" s="4">
        <v>0</v>
      </c>
    </row>
    <row r="3844" spans="1:10" ht="13.2" x14ac:dyDescent="0.25">
      <c r="A3844" s="3">
        <v>45825</v>
      </c>
      <c r="B3844" s="4" t="s">
        <v>8</v>
      </c>
      <c r="C3844" s="3" t="str">
        <f t="shared" si="399"/>
        <v>cogs</v>
      </c>
      <c r="D3844" s="49">
        <v>19.989999999999998</v>
      </c>
      <c r="E3844">
        <f t="shared" si="400"/>
        <v>2025</v>
      </c>
      <c r="F3844">
        <f t="shared" si="401"/>
        <v>17</v>
      </c>
      <c r="G3844">
        <f t="shared" si="402"/>
        <v>6</v>
      </c>
      <c r="H3844" s="4" t="str">
        <f t="shared" si="403"/>
        <v>product 2</v>
      </c>
      <c r="I3844" s="5">
        <v>6</v>
      </c>
      <c r="J3844" s="5">
        <v>119.94</v>
      </c>
    </row>
    <row r="3845" spans="1:10" ht="13.2" x14ac:dyDescent="0.25">
      <c r="A3845" s="3">
        <v>45825</v>
      </c>
      <c r="B3845" s="4" t="s">
        <v>9</v>
      </c>
      <c r="C3845" s="3" t="str">
        <f t="shared" si="399"/>
        <v>cogs</v>
      </c>
      <c r="D3845" s="49">
        <v>8.99</v>
      </c>
      <c r="E3845">
        <f t="shared" si="400"/>
        <v>2025</v>
      </c>
      <c r="F3845">
        <f t="shared" si="401"/>
        <v>17</v>
      </c>
      <c r="G3845">
        <f t="shared" si="402"/>
        <v>6</v>
      </c>
      <c r="H3845" s="4" t="str">
        <f t="shared" si="403"/>
        <v>product 3</v>
      </c>
      <c r="I3845" s="5">
        <v>168</v>
      </c>
      <c r="J3845" s="5">
        <v>1510.32</v>
      </c>
    </row>
    <row r="3846" spans="1:10" ht="13.2" x14ac:dyDescent="0.25">
      <c r="A3846" s="3">
        <v>45825</v>
      </c>
      <c r="B3846" s="4" t="s">
        <v>10</v>
      </c>
      <c r="C3846" s="3" t="str">
        <f t="shared" si="399"/>
        <v>marketing</v>
      </c>
      <c r="D3846" s="50" t="s">
        <v>6</v>
      </c>
      <c r="E3846">
        <f t="shared" si="400"/>
        <v>2025</v>
      </c>
      <c r="F3846">
        <f t="shared" si="401"/>
        <v>17</v>
      </c>
      <c r="G3846">
        <f t="shared" si="402"/>
        <v>6</v>
      </c>
      <c r="H3846" s="4" t="str">
        <f t="shared" si="403"/>
        <v>N/A</v>
      </c>
      <c r="I3846" s="4" t="s">
        <v>6</v>
      </c>
      <c r="J3846" s="5">
        <v>114.91</v>
      </c>
    </row>
    <row r="3847" spans="1:10" ht="13.2" x14ac:dyDescent="0.25">
      <c r="A3847" s="3">
        <v>45825</v>
      </c>
      <c r="B3847" s="4" t="s">
        <v>11</v>
      </c>
      <c r="C3847" s="3" t="str">
        <f t="shared" si="399"/>
        <v>net sales</v>
      </c>
      <c r="D3847" s="49">
        <v>9.99</v>
      </c>
      <c r="E3847">
        <f t="shared" si="400"/>
        <v>2025</v>
      </c>
      <c r="F3847">
        <f t="shared" si="401"/>
        <v>17</v>
      </c>
      <c r="G3847">
        <f t="shared" si="402"/>
        <v>6</v>
      </c>
      <c r="H3847" s="4" t="str">
        <f t="shared" si="403"/>
        <v>product 1</v>
      </c>
      <c r="I3847" s="5">
        <v>0</v>
      </c>
      <c r="J3847" s="4">
        <v>0</v>
      </c>
    </row>
    <row r="3848" spans="1:10" ht="13.2" x14ac:dyDescent="0.25">
      <c r="A3848" s="3">
        <v>45825</v>
      </c>
      <c r="B3848" s="4" t="s">
        <v>12</v>
      </c>
      <c r="C3848" s="3" t="str">
        <f t="shared" si="399"/>
        <v>net sales</v>
      </c>
      <c r="D3848" s="49">
        <v>24.99</v>
      </c>
      <c r="E3848">
        <f t="shared" si="400"/>
        <v>2025</v>
      </c>
      <c r="F3848">
        <f t="shared" si="401"/>
        <v>17</v>
      </c>
      <c r="G3848">
        <f t="shared" si="402"/>
        <v>6</v>
      </c>
      <c r="H3848" s="4" t="str">
        <f t="shared" si="403"/>
        <v>product 2</v>
      </c>
      <c r="I3848" s="5">
        <v>6</v>
      </c>
      <c r="J3848" s="5">
        <v>149.94</v>
      </c>
    </row>
    <row r="3849" spans="1:10" ht="13.2" x14ac:dyDescent="0.25">
      <c r="A3849" s="3">
        <v>45825</v>
      </c>
      <c r="B3849" s="4" t="s">
        <v>13</v>
      </c>
      <c r="C3849" s="3" t="str">
        <f t="shared" si="399"/>
        <v>net sales</v>
      </c>
      <c r="D3849" s="49">
        <v>12.49</v>
      </c>
      <c r="E3849">
        <f t="shared" si="400"/>
        <v>2025</v>
      </c>
      <c r="F3849">
        <f t="shared" si="401"/>
        <v>17</v>
      </c>
      <c r="G3849">
        <f t="shared" si="402"/>
        <v>6</v>
      </c>
      <c r="H3849" s="4" t="str">
        <f t="shared" si="403"/>
        <v>product 3</v>
      </c>
      <c r="I3849" s="5">
        <v>168</v>
      </c>
      <c r="J3849" s="5">
        <v>2098.3200000000002</v>
      </c>
    </row>
    <row r="3850" spans="1:10" ht="13.2" x14ac:dyDescent="0.25">
      <c r="A3850" s="3">
        <v>45826</v>
      </c>
      <c r="B3850" s="4" t="s">
        <v>7</v>
      </c>
      <c r="C3850" s="3" t="str">
        <f t="shared" si="399"/>
        <v>cogs</v>
      </c>
      <c r="D3850" s="49">
        <v>5.49</v>
      </c>
      <c r="E3850">
        <f t="shared" si="400"/>
        <v>2025</v>
      </c>
      <c r="F3850">
        <f t="shared" si="401"/>
        <v>18</v>
      </c>
      <c r="G3850">
        <f t="shared" si="402"/>
        <v>6</v>
      </c>
      <c r="H3850" s="4" t="str">
        <f t="shared" si="403"/>
        <v>product 1</v>
      </c>
      <c r="I3850" s="5">
        <v>28</v>
      </c>
      <c r="J3850" s="5">
        <v>153.72</v>
      </c>
    </row>
    <row r="3851" spans="1:10" ht="13.2" x14ac:dyDescent="0.25">
      <c r="A3851" s="3">
        <v>45826</v>
      </c>
      <c r="B3851" s="4" t="s">
        <v>8</v>
      </c>
      <c r="C3851" s="3" t="str">
        <f t="shared" si="399"/>
        <v>cogs</v>
      </c>
      <c r="D3851" s="49">
        <v>19.989999999999998</v>
      </c>
      <c r="E3851">
        <f t="shared" si="400"/>
        <v>2025</v>
      </c>
      <c r="F3851">
        <f t="shared" si="401"/>
        <v>18</v>
      </c>
      <c r="G3851">
        <f t="shared" si="402"/>
        <v>6</v>
      </c>
      <c r="H3851" s="4" t="str">
        <f t="shared" si="403"/>
        <v>product 2</v>
      </c>
      <c r="I3851" s="5">
        <v>3</v>
      </c>
      <c r="J3851" s="5">
        <v>59.97</v>
      </c>
    </row>
    <row r="3852" spans="1:10" ht="13.2" x14ac:dyDescent="0.25">
      <c r="A3852" s="3">
        <v>45826</v>
      </c>
      <c r="B3852" s="4" t="s">
        <v>9</v>
      </c>
      <c r="C3852" s="3" t="str">
        <f t="shared" si="399"/>
        <v>cogs</v>
      </c>
      <c r="D3852" s="49">
        <v>8.99</v>
      </c>
      <c r="E3852">
        <f t="shared" si="400"/>
        <v>2025</v>
      </c>
      <c r="F3852">
        <f t="shared" si="401"/>
        <v>18</v>
      </c>
      <c r="G3852">
        <f t="shared" si="402"/>
        <v>6</v>
      </c>
      <c r="H3852" s="4" t="str">
        <f t="shared" si="403"/>
        <v>product 3</v>
      </c>
      <c r="I3852" s="5">
        <v>232</v>
      </c>
      <c r="J3852" s="5">
        <v>2085.6799999999998</v>
      </c>
    </row>
    <row r="3853" spans="1:10" ht="13.2" x14ac:dyDescent="0.25">
      <c r="A3853" s="3">
        <v>45826</v>
      </c>
      <c r="B3853" s="4" t="s">
        <v>10</v>
      </c>
      <c r="C3853" s="3" t="str">
        <f t="shared" si="399"/>
        <v>marketing</v>
      </c>
      <c r="D3853" s="50" t="s">
        <v>6</v>
      </c>
      <c r="E3853">
        <f t="shared" si="400"/>
        <v>2025</v>
      </c>
      <c r="F3853">
        <f t="shared" si="401"/>
        <v>18</v>
      </c>
      <c r="G3853">
        <f t="shared" si="402"/>
        <v>6</v>
      </c>
      <c r="H3853" s="4" t="str">
        <f t="shared" si="403"/>
        <v>N/A</v>
      </c>
      <c r="I3853" s="4" t="s">
        <v>6</v>
      </c>
      <c r="J3853" s="5">
        <v>109.03</v>
      </c>
    </row>
    <row r="3854" spans="1:10" ht="13.2" x14ac:dyDescent="0.25">
      <c r="A3854" s="3">
        <v>45826</v>
      </c>
      <c r="B3854" s="4" t="s">
        <v>11</v>
      </c>
      <c r="C3854" s="3" t="str">
        <f t="shared" si="399"/>
        <v>net sales</v>
      </c>
      <c r="D3854" s="49">
        <v>9.99</v>
      </c>
      <c r="E3854">
        <f t="shared" si="400"/>
        <v>2025</v>
      </c>
      <c r="F3854">
        <f t="shared" si="401"/>
        <v>18</v>
      </c>
      <c r="G3854">
        <f t="shared" si="402"/>
        <v>6</v>
      </c>
      <c r="H3854" s="4" t="str">
        <f t="shared" si="403"/>
        <v>product 1</v>
      </c>
      <c r="I3854" s="5">
        <v>28</v>
      </c>
      <c r="J3854" s="5">
        <v>279.72000000000003</v>
      </c>
    </row>
    <row r="3855" spans="1:10" ht="13.2" x14ac:dyDescent="0.25">
      <c r="A3855" s="3">
        <v>45826</v>
      </c>
      <c r="B3855" s="4" t="s">
        <v>12</v>
      </c>
      <c r="C3855" s="3" t="str">
        <f t="shared" si="399"/>
        <v>net sales</v>
      </c>
      <c r="D3855" s="49">
        <v>24.99</v>
      </c>
      <c r="E3855">
        <f t="shared" si="400"/>
        <v>2025</v>
      </c>
      <c r="F3855">
        <f t="shared" si="401"/>
        <v>18</v>
      </c>
      <c r="G3855">
        <f t="shared" si="402"/>
        <v>6</v>
      </c>
      <c r="H3855" s="4" t="str">
        <f t="shared" si="403"/>
        <v>product 2</v>
      </c>
      <c r="I3855" s="5">
        <v>3</v>
      </c>
      <c r="J3855" s="5">
        <v>74.97</v>
      </c>
    </row>
    <row r="3856" spans="1:10" ht="13.2" x14ac:dyDescent="0.25">
      <c r="A3856" s="3">
        <v>45826</v>
      </c>
      <c r="B3856" s="4" t="s">
        <v>13</v>
      </c>
      <c r="C3856" s="3" t="str">
        <f t="shared" si="399"/>
        <v>net sales</v>
      </c>
      <c r="D3856" s="49">
        <v>12.49</v>
      </c>
      <c r="E3856">
        <f t="shared" si="400"/>
        <v>2025</v>
      </c>
      <c r="F3856">
        <f t="shared" si="401"/>
        <v>18</v>
      </c>
      <c r="G3856">
        <f t="shared" si="402"/>
        <v>6</v>
      </c>
      <c r="H3856" s="4" t="str">
        <f t="shared" si="403"/>
        <v>product 3</v>
      </c>
      <c r="I3856" s="5">
        <v>232</v>
      </c>
      <c r="J3856" s="5">
        <v>2897.68</v>
      </c>
    </row>
    <row r="3857" spans="1:10" ht="13.2" x14ac:dyDescent="0.25">
      <c r="A3857" s="3">
        <v>45827</v>
      </c>
      <c r="B3857" s="4" t="s">
        <v>7</v>
      </c>
      <c r="C3857" s="3" t="str">
        <f t="shared" si="399"/>
        <v>cogs</v>
      </c>
      <c r="D3857" s="49">
        <v>5.49</v>
      </c>
      <c r="E3857">
        <f t="shared" si="400"/>
        <v>2025</v>
      </c>
      <c r="F3857">
        <f t="shared" si="401"/>
        <v>19</v>
      </c>
      <c r="G3857">
        <f t="shared" si="402"/>
        <v>6</v>
      </c>
      <c r="H3857" s="4" t="str">
        <f t="shared" si="403"/>
        <v>product 1</v>
      </c>
      <c r="I3857" s="5">
        <v>94</v>
      </c>
      <c r="J3857" s="5">
        <v>516.06000000000006</v>
      </c>
    </row>
    <row r="3858" spans="1:10" ht="13.2" x14ac:dyDescent="0.25">
      <c r="A3858" s="3">
        <v>45827</v>
      </c>
      <c r="B3858" s="4" t="s">
        <v>8</v>
      </c>
      <c r="C3858" s="3" t="str">
        <f t="shared" si="399"/>
        <v>cogs</v>
      </c>
      <c r="D3858" s="49">
        <v>19.989999999999998</v>
      </c>
      <c r="E3858">
        <f t="shared" si="400"/>
        <v>2025</v>
      </c>
      <c r="F3858">
        <f t="shared" si="401"/>
        <v>19</v>
      </c>
      <c r="G3858">
        <f t="shared" si="402"/>
        <v>6</v>
      </c>
      <c r="H3858" s="4" t="str">
        <f t="shared" si="403"/>
        <v>product 2</v>
      </c>
      <c r="I3858" s="5">
        <v>1</v>
      </c>
      <c r="J3858" s="5">
        <v>19.989999999999998</v>
      </c>
    </row>
    <row r="3859" spans="1:10" ht="13.2" x14ac:dyDescent="0.25">
      <c r="A3859" s="3">
        <v>45827</v>
      </c>
      <c r="B3859" s="4" t="s">
        <v>9</v>
      </c>
      <c r="C3859" s="3" t="str">
        <f t="shared" si="399"/>
        <v>cogs</v>
      </c>
      <c r="D3859" s="49">
        <v>8.99</v>
      </c>
      <c r="E3859">
        <f t="shared" si="400"/>
        <v>2025</v>
      </c>
      <c r="F3859">
        <f t="shared" si="401"/>
        <v>19</v>
      </c>
      <c r="G3859">
        <f t="shared" si="402"/>
        <v>6</v>
      </c>
      <c r="H3859" s="4" t="str">
        <f t="shared" si="403"/>
        <v>product 3</v>
      </c>
      <c r="I3859" s="5">
        <v>46</v>
      </c>
      <c r="J3859" s="5">
        <v>413.54</v>
      </c>
    </row>
    <row r="3860" spans="1:10" ht="13.2" x14ac:dyDescent="0.25">
      <c r="A3860" s="3">
        <v>45827</v>
      </c>
      <c r="B3860" s="4" t="s">
        <v>10</v>
      </c>
      <c r="C3860" s="3" t="str">
        <f t="shared" si="399"/>
        <v>marketing</v>
      </c>
      <c r="D3860" s="50" t="s">
        <v>6</v>
      </c>
      <c r="E3860">
        <f t="shared" si="400"/>
        <v>2025</v>
      </c>
      <c r="F3860">
        <f t="shared" si="401"/>
        <v>19</v>
      </c>
      <c r="G3860">
        <f t="shared" si="402"/>
        <v>6</v>
      </c>
      <c r="H3860" s="4" t="str">
        <f t="shared" si="403"/>
        <v>N/A</v>
      </c>
      <c r="I3860" s="4" t="s">
        <v>6</v>
      </c>
      <c r="J3860" s="5">
        <v>116.03</v>
      </c>
    </row>
    <row r="3861" spans="1:10" ht="13.2" x14ac:dyDescent="0.25">
      <c r="A3861" s="3">
        <v>45827</v>
      </c>
      <c r="B3861" s="4" t="s">
        <v>11</v>
      </c>
      <c r="C3861" s="3" t="str">
        <f t="shared" si="399"/>
        <v>net sales</v>
      </c>
      <c r="D3861" s="49">
        <v>9.99</v>
      </c>
      <c r="E3861">
        <f t="shared" si="400"/>
        <v>2025</v>
      </c>
      <c r="F3861">
        <f t="shared" si="401"/>
        <v>19</v>
      </c>
      <c r="G3861">
        <f t="shared" si="402"/>
        <v>6</v>
      </c>
      <c r="H3861" s="4" t="str">
        <f t="shared" si="403"/>
        <v>product 1</v>
      </c>
      <c r="I3861" s="5">
        <v>94</v>
      </c>
      <c r="J3861" s="5">
        <v>939.06000000000006</v>
      </c>
    </row>
    <row r="3862" spans="1:10" ht="13.2" x14ac:dyDescent="0.25">
      <c r="A3862" s="3">
        <v>45827</v>
      </c>
      <c r="B3862" s="4" t="s">
        <v>12</v>
      </c>
      <c r="C3862" s="3" t="str">
        <f t="shared" si="399"/>
        <v>net sales</v>
      </c>
      <c r="D3862" s="49">
        <v>24.99</v>
      </c>
      <c r="E3862">
        <f t="shared" si="400"/>
        <v>2025</v>
      </c>
      <c r="F3862">
        <f t="shared" si="401"/>
        <v>19</v>
      </c>
      <c r="G3862">
        <f t="shared" si="402"/>
        <v>6</v>
      </c>
      <c r="H3862" s="4" t="str">
        <f t="shared" si="403"/>
        <v>product 2</v>
      </c>
      <c r="I3862" s="5">
        <v>1</v>
      </c>
      <c r="J3862" s="5">
        <v>24.99</v>
      </c>
    </row>
    <row r="3863" spans="1:10" ht="13.2" x14ac:dyDescent="0.25">
      <c r="A3863" s="3">
        <v>45827</v>
      </c>
      <c r="B3863" s="4" t="s">
        <v>13</v>
      </c>
      <c r="C3863" s="3" t="str">
        <f t="shared" si="399"/>
        <v>net sales</v>
      </c>
      <c r="D3863" s="49">
        <v>12.49</v>
      </c>
      <c r="E3863">
        <f t="shared" si="400"/>
        <v>2025</v>
      </c>
      <c r="F3863">
        <f t="shared" si="401"/>
        <v>19</v>
      </c>
      <c r="G3863">
        <f t="shared" si="402"/>
        <v>6</v>
      </c>
      <c r="H3863" s="4" t="str">
        <f t="shared" si="403"/>
        <v>product 3</v>
      </c>
      <c r="I3863" s="5">
        <v>46</v>
      </c>
      <c r="J3863" s="5">
        <v>574.54</v>
      </c>
    </row>
    <row r="3864" spans="1:10" ht="13.2" x14ac:dyDescent="0.25">
      <c r="A3864" s="3">
        <v>45828</v>
      </c>
      <c r="B3864" s="4" t="s">
        <v>7</v>
      </c>
      <c r="C3864" s="3" t="str">
        <f t="shared" si="399"/>
        <v>cogs</v>
      </c>
      <c r="D3864" s="49">
        <v>5.49</v>
      </c>
      <c r="E3864">
        <f t="shared" si="400"/>
        <v>2025</v>
      </c>
      <c r="F3864">
        <f t="shared" si="401"/>
        <v>20</v>
      </c>
      <c r="G3864">
        <f t="shared" si="402"/>
        <v>6</v>
      </c>
      <c r="H3864" s="4" t="str">
        <f t="shared" si="403"/>
        <v>product 1</v>
      </c>
      <c r="I3864" s="5">
        <v>35</v>
      </c>
      <c r="J3864" s="5">
        <v>192.15</v>
      </c>
    </row>
    <row r="3865" spans="1:10" ht="13.2" x14ac:dyDescent="0.25">
      <c r="A3865" s="3">
        <v>45828</v>
      </c>
      <c r="B3865" s="4" t="s">
        <v>8</v>
      </c>
      <c r="C3865" s="3" t="str">
        <f t="shared" si="399"/>
        <v>cogs</v>
      </c>
      <c r="D3865" s="49">
        <v>19.989999999999998</v>
      </c>
      <c r="E3865">
        <f t="shared" si="400"/>
        <v>2025</v>
      </c>
      <c r="F3865">
        <f t="shared" si="401"/>
        <v>20</v>
      </c>
      <c r="G3865">
        <f t="shared" si="402"/>
        <v>6</v>
      </c>
      <c r="H3865" s="4" t="str">
        <f t="shared" si="403"/>
        <v>product 2</v>
      </c>
      <c r="I3865" s="5">
        <v>7</v>
      </c>
      <c r="J3865" s="5">
        <v>139.92999999999998</v>
      </c>
    </row>
    <row r="3866" spans="1:10" ht="13.2" x14ac:dyDescent="0.25">
      <c r="A3866" s="3">
        <v>45828</v>
      </c>
      <c r="B3866" s="4" t="s">
        <v>9</v>
      </c>
      <c r="C3866" s="3" t="str">
        <f t="shared" si="399"/>
        <v>cogs</v>
      </c>
      <c r="D3866" s="49">
        <v>8.99</v>
      </c>
      <c r="E3866">
        <f t="shared" si="400"/>
        <v>2025</v>
      </c>
      <c r="F3866">
        <f t="shared" si="401"/>
        <v>20</v>
      </c>
      <c r="G3866">
        <f t="shared" si="402"/>
        <v>6</v>
      </c>
      <c r="H3866" s="4" t="str">
        <f t="shared" si="403"/>
        <v>product 3</v>
      </c>
      <c r="I3866" s="5">
        <v>61</v>
      </c>
      <c r="J3866" s="5">
        <v>548.39</v>
      </c>
    </row>
    <row r="3867" spans="1:10" ht="13.2" x14ac:dyDescent="0.25">
      <c r="A3867" s="3">
        <v>45828</v>
      </c>
      <c r="B3867" s="4" t="s">
        <v>10</v>
      </c>
      <c r="C3867" s="3" t="str">
        <f t="shared" si="399"/>
        <v>marketing</v>
      </c>
      <c r="D3867" s="50" t="s">
        <v>6</v>
      </c>
      <c r="E3867">
        <f t="shared" si="400"/>
        <v>2025</v>
      </c>
      <c r="F3867">
        <f t="shared" si="401"/>
        <v>20</v>
      </c>
      <c r="G3867">
        <f t="shared" si="402"/>
        <v>6</v>
      </c>
      <c r="H3867" s="4" t="str">
        <f t="shared" si="403"/>
        <v>N/A</v>
      </c>
      <c r="I3867" s="4" t="s">
        <v>6</v>
      </c>
      <c r="J3867" s="5">
        <v>100.91</v>
      </c>
    </row>
    <row r="3868" spans="1:10" ht="13.2" x14ac:dyDescent="0.25">
      <c r="A3868" s="3">
        <v>45828</v>
      </c>
      <c r="B3868" s="4" t="s">
        <v>11</v>
      </c>
      <c r="C3868" s="3" t="str">
        <f t="shared" si="399"/>
        <v>net sales</v>
      </c>
      <c r="D3868" s="49">
        <v>9.99</v>
      </c>
      <c r="E3868">
        <f t="shared" si="400"/>
        <v>2025</v>
      </c>
      <c r="F3868">
        <f t="shared" si="401"/>
        <v>20</v>
      </c>
      <c r="G3868">
        <f t="shared" si="402"/>
        <v>6</v>
      </c>
      <c r="H3868" s="4" t="str">
        <f t="shared" si="403"/>
        <v>product 1</v>
      </c>
      <c r="I3868" s="5">
        <v>35</v>
      </c>
      <c r="J3868" s="5">
        <v>349.65000000000003</v>
      </c>
    </row>
    <row r="3869" spans="1:10" ht="13.2" x14ac:dyDescent="0.25">
      <c r="A3869" s="3">
        <v>45828</v>
      </c>
      <c r="B3869" s="4" t="s">
        <v>12</v>
      </c>
      <c r="C3869" s="3" t="str">
        <f t="shared" si="399"/>
        <v>net sales</v>
      </c>
      <c r="D3869" s="49">
        <v>24.99</v>
      </c>
      <c r="E3869">
        <f t="shared" si="400"/>
        <v>2025</v>
      </c>
      <c r="F3869">
        <f t="shared" si="401"/>
        <v>20</v>
      </c>
      <c r="G3869">
        <f t="shared" si="402"/>
        <v>6</v>
      </c>
      <c r="H3869" s="4" t="str">
        <f t="shared" si="403"/>
        <v>product 2</v>
      </c>
      <c r="I3869" s="5">
        <v>7</v>
      </c>
      <c r="J3869" s="5">
        <v>174.92999999999998</v>
      </c>
    </row>
    <row r="3870" spans="1:10" ht="13.2" x14ac:dyDescent="0.25">
      <c r="A3870" s="3">
        <v>45828</v>
      </c>
      <c r="B3870" s="4" t="s">
        <v>13</v>
      </c>
      <c r="C3870" s="3" t="str">
        <f t="shared" si="399"/>
        <v>net sales</v>
      </c>
      <c r="D3870" s="49">
        <v>12.49</v>
      </c>
      <c r="E3870">
        <f t="shared" si="400"/>
        <v>2025</v>
      </c>
      <c r="F3870">
        <f t="shared" si="401"/>
        <v>20</v>
      </c>
      <c r="G3870">
        <f t="shared" si="402"/>
        <v>6</v>
      </c>
      <c r="H3870" s="4" t="str">
        <f t="shared" si="403"/>
        <v>product 3</v>
      </c>
      <c r="I3870" s="5">
        <v>61</v>
      </c>
      <c r="J3870" s="5">
        <v>761.89</v>
      </c>
    </row>
    <row r="3871" spans="1:10" ht="13.2" x14ac:dyDescent="0.25">
      <c r="A3871" s="3">
        <v>45828</v>
      </c>
      <c r="B3871" s="4" t="s">
        <v>15</v>
      </c>
      <c r="C3871" s="3" t="str">
        <f t="shared" si="399"/>
        <v>payroll</v>
      </c>
      <c r="D3871" s="50" t="s">
        <v>6</v>
      </c>
      <c r="E3871">
        <f t="shared" si="400"/>
        <v>2025</v>
      </c>
      <c r="F3871">
        <f t="shared" si="401"/>
        <v>20</v>
      </c>
      <c r="G3871">
        <f t="shared" si="402"/>
        <v>6</v>
      </c>
      <c r="H3871" s="4" t="str">
        <f t="shared" si="403"/>
        <v>N/A</v>
      </c>
      <c r="I3871" s="4" t="s">
        <v>6</v>
      </c>
      <c r="J3871" s="5">
        <v>1200</v>
      </c>
    </row>
    <row r="3872" spans="1:10" ht="13.2" x14ac:dyDescent="0.25">
      <c r="A3872" s="3">
        <v>45829</v>
      </c>
      <c r="B3872" s="4" t="s">
        <v>7</v>
      </c>
      <c r="C3872" s="3" t="str">
        <f t="shared" si="399"/>
        <v>cogs</v>
      </c>
      <c r="D3872" s="49">
        <v>5.49</v>
      </c>
      <c r="E3872">
        <f t="shared" si="400"/>
        <v>2025</v>
      </c>
      <c r="F3872">
        <f t="shared" si="401"/>
        <v>21</v>
      </c>
      <c r="G3872">
        <f t="shared" si="402"/>
        <v>6</v>
      </c>
      <c r="H3872" s="4" t="str">
        <f t="shared" si="403"/>
        <v>product 1</v>
      </c>
      <c r="I3872" s="5">
        <v>28</v>
      </c>
      <c r="J3872" s="5">
        <v>153.72</v>
      </c>
    </row>
    <row r="3873" spans="1:10" ht="13.2" x14ac:dyDescent="0.25">
      <c r="A3873" s="3">
        <v>45829</v>
      </c>
      <c r="B3873" s="4" t="s">
        <v>8</v>
      </c>
      <c r="C3873" s="3" t="str">
        <f t="shared" si="399"/>
        <v>cogs</v>
      </c>
      <c r="D3873" s="49">
        <v>19.989999999999998</v>
      </c>
      <c r="E3873">
        <f t="shared" si="400"/>
        <v>2025</v>
      </c>
      <c r="F3873">
        <f t="shared" si="401"/>
        <v>21</v>
      </c>
      <c r="G3873">
        <f t="shared" si="402"/>
        <v>6</v>
      </c>
      <c r="H3873" s="4" t="str">
        <f t="shared" si="403"/>
        <v>product 2</v>
      </c>
      <c r="I3873" s="5">
        <v>0</v>
      </c>
      <c r="J3873" s="4">
        <v>0</v>
      </c>
    </row>
    <row r="3874" spans="1:10" ht="13.2" x14ac:dyDescent="0.25">
      <c r="A3874" s="3">
        <v>45829</v>
      </c>
      <c r="B3874" s="4" t="s">
        <v>9</v>
      </c>
      <c r="C3874" s="3" t="str">
        <f t="shared" si="399"/>
        <v>cogs</v>
      </c>
      <c r="D3874" s="49">
        <v>8.99</v>
      </c>
      <c r="E3874">
        <f t="shared" si="400"/>
        <v>2025</v>
      </c>
      <c r="F3874">
        <f t="shared" si="401"/>
        <v>21</v>
      </c>
      <c r="G3874">
        <f t="shared" si="402"/>
        <v>6</v>
      </c>
      <c r="H3874" s="4" t="str">
        <f t="shared" si="403"/>
        <v>product 3</v>
      </c>
      <c r="I3874" s="5">
        <v>134</v>
      </c>
      <c r="J3874" s="5">
        <v>1204.6600000000001</v>
      </c>
    </row>
    <row r="3875" spans="1:10" ht="13.2" x14ac:dyDescent="0.25">
      <c r="A3875" s="3">
        <v>45829</v>
      </c>
      <c r="B3875" s="4" t="s">
        <v>10</v>
      </c>
      <c r="C3875" s="3" t="str">
        <f t="shared" si="399"/>
        <v>marketing</v>
      </c>
      <c r="D3875" s="50" t="s">
        <v>6</v>
      </c>
      <c r="E3875">
        <f t="shared" si="400"/>
        <v>2025</v>
      </c>
      <c r="F3875">
        <f t="shared" si="401"/>
        <v>21</v>
      </c>
      <c r="G3875">
        <f t="shared" si="402"/>
        <v>6</v>
      </c>
      <c r="H3875" s="4" t="str">
        <f t="shared" si="403"/>
        <v>N/A</v>
      </c>
      <c r="I3875" s="4" t="s">
        <v>6</v>
      </c>
      <c r="J3875" s="5">
        <v>110.93</v>
      </c>
    </row>
    <row r="3876" spans="1:10" ht="13.2" x14ac:dyDescent="0.25">
      <c r="A3876" s="3">
        <v>45829</v>
      </c>
      <c r="B3876" s="4" t="s">
        <v>11</v>
      </c>
      <c r="C3876" s="3" t="str">
        <f t="shared" si="399"/>
        <v>net sales</v>
      </c>
      <c r="D3876" s="49">
        <v>9.99</v>
      </c>
      <c r="E3876">
        <f t="shared" si="400"/>
        <v>2025</v>
      </c>
      <c r="F3876">
        <f t="shared" si="401"/>
        <v>21</v>
      </c>
      <c r="G3876">
        <f t="shared" si="402"/>
        <v>6</v>
      </c>
      <c r="H3876" s="4" t="str">
        <f t="shared" si="403"/>
        <v>product 1</v>
      </c>
      <c r="I3876" s="5">
        <v>28</v>
      </c>
      <c r="J3876" s="5">
        <v>279.72000000000003</v>
      </c>
    </row>
    <row r="3877" spans="1:10" ht="13.2" x14ac:dyDescent="0.25">
      <c r="A3877" s="3">
        <v>45829</v>
      </c>
      <c r="B3877" s="4" t="s">
        <v>12</v>
      </c>
      <c r="C3877" s="3" t="str">
        <f t="shared" si="399"/>
        <v>net sales</v>
      </c>
      <c r="D3877" s="49">
        <v>24.99</v>
      </c>
      <c r="E3877">
        <f t="shared" si="400"/>
        <v>2025</v>
      </c>
      <c r="F3877">
        <f t="shared" si="401"/>
        <v>21</v>
      </c>
      <c r="G3877">
        <f t="shared" si="402"/>
        <v>6</v>
      </c>
      <c r="H3877" s="4" t="str">
        <f t="shared" si="403"/>
        <v>product 2</v>
      </c>
      <c r="I3877" s="5">
        <v>0</v>
      </c>
      <c r="J3877" s="4">
        <v>0</v>
      </c>
    </row>
    <row r="3878" spans="1:10" ht="13.2" x14ac:dyDescent="0.25">
      <c r="A3878" s="3">
        <v>45829</v>
      </c>
      <c r="B3878" s="4" t="s">
        <v>13</v>
      </c>
      <c r="C3878" s="3" t="str">
        <f t="shared" si="399"/>
        <v>net sales</v>
      </c>
      <c r="D3878" s="49">
        <v>12.49</v>
      </c>
      <c r="E3878">
        <f t="shared" si="400"/>
        <v>2025</v>
      </c>
      <c r="F3878">
        <f t="shared" si="401"/>
        <v>21</v>
      </c>
      <c r="G3878">
        <f t="shared" si="402"/>
        <v>6</v>
      </c>
      <c r="H3878" s="4" t="str">
        <f t="shared" si="403"/>
        <v>product 3</v>
      </c>
      <c r="I3878" s="5">
        <v>134</v>
      </c>
      <c r="J3878" s="5">
        <v>1673.66</v>
      </c>
    </row>
    <row r="3879" spans="1:10" ht="13.2" x14ac:dyDescent="0.25">
      <c r="A3879" s="3">
        <v>45830</v>
      </c>
      <c r="B3879" s="4" t="s">
        <v>7</v>
      </c>
      <c r="C3879" s="3" t="str">
        <f t="shared" si="399"/>
        <v>cogs</v>
      </c>
      <c r="D3879" s="49">
        <v>5.49</v>
      </c>
      <c r="E3879">
        <f t="shared" si="400"/>
        <v>2025</v>
      </c>
      <c r="F3879">
        <f t="shared" si="401"/>
        <v>22</v>
      </c>
      <c r="G3879">
        <f t="shared" si="402"/>
        <v>6</v>
      </c>
      <c r="H3879" s="4" t="str">
        <f t="shared" si="403"/>
        <v>product 1</v>
      </c>
      <c r="I3879" s="5">
        <v>22</v>
      </c>
      <c r="J3879" s="5">
        <v>120.78</v>
      </c>
    </row>
    <row r="3880" spans="1:10" ht="13.2" x14ac:dyDescent="0.25">
      <c r="A3880" s="3">
        <v>45830</v>
      </c>
      <c r="B3880" s="4" t="s">
        <v>8</v>
      </c>
      <c r="C3880" s="3" t="str">
        <f t="shared" si="399"/>
        <v>cogs</v>
      </c>
      <c r="D3880" s="49">
        <v>19.989999999999998</v>
      </c>
      <c r="E3880">
        <f t="shared" si="400"/>
        <v>2025</v>
      </c>
      <c r="F3880">
        <f t="shared" si="401"/>
        <v>22</v>
      </c>
      <c r="G3880">
        <f t="shared" si="402"/>
        <v>6</v>
      </c>
      <c r="H3880" s="4" t="str">
        <f t="shared" si="403"/>
        <v>product 2</v>
      </c>
      <c r="I3880" s="5">
        <v>8</v>
      </c>
      <c r="J3880" s="5">
        <v>159.91999999999999</v>
      </c>
    </row>
    <row r="3881" spans="1:10" ht="13.2" x14ac:dyDescent="0.25">
      <c r="A3881" s="3">
        <v>45830</v>
      </c>
      <c r="B3881" s="4" t="s">
        <v>9</v>
      </c>
      <c r="C3881" s="3" t="str">
        <f t="shared" si="399"/>
        <v>cogs</v>
      </c>
      <c r="D3881" s="49">
        <v>8.99</v>
      </c>
      <c r="E3881">
        <f t="shared" si="400"/>
        <v>2025</v>
      </c>
      <c r="F3881">
        <f t="shared" si="401"/>
        <v>22</v>
      </c>
      <c r="G3881">
        <f t="shared" si="402"/>
        <v>6</v>
      </c>
      <c r="H3881" s="4" t="str">
        <f t="shared" si="403"/>
        <v>product 3</v>
      </c>
      <c r="I3881" s="5">
        <v>137</v>
      </c>
      <c r="J3881" s="5">
        <v>1231.6300000000001</v>
      </c>
    </row>
    <row r="3882" spans="1:10" ht="13.2" x14ac:dyDescent="0.25">
      <c r="A3882" s="3">
        <v>45830</v>
      </c>
      <c r="B3882" s="4" t="s">
        <v>10</v>
      </c>
      <c r="C3882" s="3" t="str">
        <f t="shared" si="399"/>
        <v>marketing</v>
      </c>
      <c r="D3882" s="50" t="s">
        <v>6</v>
      </c>
      <c r="E3882">
        <f t="shared" si="400"/>
        <v>2025</v>
      </c>
      <c r="F3882">
        <f t="shared" si="401"/>
        <v>22</v>
      </c>
      <c r="G3882">
        <f t="shared" si="402"/>
        <v>6</v>
      </c>
      <c r="H3882" s="4" t="str">
        <f t="shared" si="403"/>
        <v>N/A</v>
      </c>
      <c r="I3882" s="4" t="s">
        <v>6</v>
      </c>
      <c r="J3882" s="5">
        <v>118.05</v>
      </c>
    </row>
    <row r="3883" spans="1:10" ht="13.2" x14ac:dyDescent="0.25">
      <c r="A3883" s="3">
        <v>45830</v>
      </c>
      <c r="B3883" s="4" t="s">
        <v>11</v>
      </c>
      <c r="C3883" s="3" t="str">
        <f t="shared" si="399"/>
        <v>net sales</v>
      </c>
      <c r="D3883" s="49">
        <v>9.99</v>
      </c>
      <c r="E3883">
        <f t="shared" si="400"/>
        <v>2025</v>
      </c>
      <c r="F3883">
        <f t="shared" si="401"/>
        <v>22</v>
      </c>
      <c r="G3883">
        <f t="shared" si="402"/>
        <v>6</v>
      </c>
      <c r="H3883" s="4" t="str">
        <f t="shared" si="403"/>
        <v>product 1</v>
      </c>
      <c r="I3883" s="5">
        <v>22</v>
      </c>
      <c r="J3883" s="5">
        <v>219.78</v>
      </c>
    </row>
    <row r="3884" spans="1:10" ht="13.2" x14ac:dyDescent="0.25">
      <c r="A3884" s="3">
        <v>45830</v>
      </c>
      <c r="B3884" s="4" t="s">
        <v>12</v>
      </c>
      <c r="C3884" s="3" t="str">
        <f t="shared" si="399"/>
        <v>net sales</v>
      </c>
      <c r="D3884" s="49">
        <v>24.99</v>
      </c>
      <c r="E3884">
        <f t="shared" si="400"/>
        <v>2025</v>
      </c>
      <c r="F3884">
        <f t="shared" si="401"/>
        <v>22</v>
      </c>
      <c r="G3884">
        <f t="shared" si="402"/>
        <v>6</v>
      </c>
      <c r="H3884" s="4" t="str">
        <f t="shared" si="403"/>
        <v>product 2</v>
      </c>
      <c r="I3884" s="5">
        <v>8</v>
      </c>
      <c r="J3884" s="5">
        <v>199.92</v>
      </c>
    </row>
    <row r="3885" spans="1:10" ht="13.2" x14ac:dyDescent="0.25">
      <c r="A3885" s="3">
        <v>45830</v>
      </c>
      <c r="B3885" s="4" t="s">
        <v>13</v>
      </c>
      <c r="C3885" s="3" t="str">
        <f t="shared" si="399"/>
        <v>net sales</v>
      </c>
      <c r="D3885" s="49">
        <v>12.49</v>
      </c>
      <c r="E3885">
        <f t="shared" si="400"/>
        <v>2025</v>
      </c>
      <c r="F3885">
        <f t="shared" si="401"/>
        <v>22</v>
      </c>
      <c r="G3885">
        <f t="shared" si="402"/>
        <v>6</v>
      </c>
      <c r="H3885" s="4" t="str">
        <f t="shared" si="403"/>
        <v>product 3</v>
      </c>
      <c r="I3885" s="5">
        <v>137</v>
      </c>
      <c r="J3885" s="5">
        <v>1711.13</v>
      </c>
    </row>
    <row r="3886" spans="1:10" ht="13.2" x14ac:dyDescent="0.25">
      <c r="A3886" s="3">
        <v>45831</v>
      </c>
      <c r="B3886" s="4" t="s">
        <v>7</v>
      </c>
      <c r="C3886" s="3" t="str">
        <f t="shared" si="399"/>
        <v>cogs</v>
      </c>
      <c r="D3886" s="49">
        <v>5.49</v>
      </c>
      <c r="E3886">
        <f t="shared" si="400"/>
        <v>2025</v>
      </c>
      <c r="F3886">
        <f t="shared" si="401"/>
        <v>23</v>
      </c>
      <c r="G3886">
        <f t="shared" si="402"/>
        <v>6</v>
      </c>
      <c r="H3886" s="4" t="str">
        <f t="shared" si="403"/>
        <v>product 1</v>
      </c>
      <c r="I3886" s="5">
        <v>5</v>
      </c>
      <c r="J3886" s="5">
        <v>27.450000000000003</v>
      </c>
    </row>
    <row r="3887" spans="1:10" ht="13.2" x14ac:dyDescent="0.25">
      <c r="A3887" s="3">
        <v>45831</v>
      </c>
      <c r="B3887" s="4" t="s">
        <v>8</v>
      </c>
      <c r="C3887" s="3" t="str">
        <f t="shared" si="399"/>
        <v>cogs</v>
      </c>
      <c r="D3887" s="49">
        <v>19.989999999999998</v>
      </c>
      <c r="E3887">
        <f t="shared" si="400"/>
        <v>2025</v>
      </c>
      <c r="F3887">
        <f t="shared" si="401"/>
        <v>23</v>
      </c>
      <c r="G3887">
        <f t="shared" si="402"/>
        <v>6</v>
      </c>
      <c r="H3887" s="4" t="str">
        <f t="shared" si="403"/>
        <v>product 2</v>
      </c>
      <c r="I3887" s="5">
        <v>3</v>
      </c>
      <c r="J3887" s="5">
        <v>59.97</v>
      </c>
    </row>
    <row r="3888" spans="1:10" ht="13.2" x14ac:dyDescent="0.25">
      <c r="A3888" s="3">
        <v>45831</v>
      </c>
      <c r="B3888" s="4" t="s">
        <v>9</v>
      </c>
      <c r="C3888" s="3" t="str">
        <f t="shared" si="399"/>
        <v>cogs</v>
      </c>
      <c r="D3888" s="49">
        <v>8.99</v>
      </c>
      <c r="E3888">
        <f t="shared" si="400"/>
        <v>2025</v>
      </c>
      <c r="F3888">
        <f t="shared" si="401"/>
        <v>23</v>
      </c>
      <c r="G3888">
        <f t="shared" si="402"/>
        <v>6</v>
      </c>
      <c r="H3888" s="4" t="str">
        <f t="shared" si="403"/>
        <v>product 3</v>
      </c>
      <c r="I3888" s="5">
        <v>91</v>
      </c>
      <c r="J3888" s="5">
        <v>818.09</v>
      </c>
    </row>
    <row r="3889" spans="1:10" ht="13.2" x14ac:dyDescent="0.25">
      <c r="A3889" s="3">
        <v>45831</v>
      </c>
      <c r="B3889" s="4" t="s">
        <v>10</v>
      </c>
      <c r="C3889" s="3" t="str">
        <f t="shared" si="399"/>
        <v>marketing</v>
      </c>
      <c r="D3889" s="50" t="s">
        <v>6</v>
      </c>
      <c r="E3889">
        <f t="shared" si="400"/>
        <v>2025</v>
      </c>
      <c r="F3889">
        <f t="shared" si="401"/>
        <v>23</v>
      </c>
      <c r="G3889">
        <f t="shared" si="402"/>
        <v>6</v>
      </c>
      <c r="H3889" s="4" t="str">
        <f t="shared" si="403"/>
        <v>N/A</v>
      </c>
      <c r="I3889" s="4" t="s">
        <v>6</v>
      </c>
      <c r="J3889" s="5">
        <v>117.02</v>
      </c>
    </row>
    <row r="3890" spans="1:10" ht="13.2" x14ac:dyDescent="0.25">
      <c r="A3890" s="3">
        <v>45831</v>
      </c>
      <c r="B3890" s="4" t="s">
        <v>11</v>
      </c>
      <c r="C3890" s="3" t="str">
        <f t="shared" si="399"/>
        <v>net sales</v>
      </c>
      <c r="D3890" s="49">
        <v>9.99</v>
      </c>
      <c r="E3890">
        <f t="shared" si="400"/>
        <v>2025</v>
      </c>
      <c r="F3890">
        <f t="shared" si="401"/>
        <v>23</v>
      </c>
      <c r="G3890">
        <f t="shared" si="402"/>
        <v>6</v>
      </c>
      <c r="H3890" s="4" t="str">
        <f t="shared" si="403"/>
        <v>product 1</v>
      </c>
      <c r="I3890" s="5">
        <v>5</v>
      </c>
      <c r="J3890" s="5">
        <v>49.95</v>
      </c>
    </row>
    <row r="3891" spans="1:10" ht="13.2" x14ac:dyDescent="0.25">
      <c r="A3891" s="3">
        <v>45831</v>
      </c>
      <c r="B3891" s="4" t="s">
        <v>12</v>
      </c>
      <c r="C3891" s="3" t="str">
        <f t="shared" si="399"/>
        <v>net sales</v>
      </c>
      <c r="D3891" s="49">
        <v>24.99</v>
      </c>
      <c r="E3891">
        <f t="shared" si="400"/>
        <v>2025</v>
      </c>
      <c r="F3891">
        <f t="shared" si="401"/>
        <v>23</v>
      </c>
      <c r="G3891">
        <f t="shared" si="402"/>
        <v>6</v>
      </c>
      <c r="H3891" s="4" t="str">
        <f t="shared" si="403"/>
        <v>product 2</v>
      </c>
      <c r="I3891" s="5">
        <v>3</v>
      </c>
      <c r="J3891" s="5">
        <v>74.97</v>
      </c>
    </row>
    <row r="3892" spans="1:10" ht="13.2" x14ac:dyDescent="0.25">
      <c r="A3892" s="3">
        <v>45831</v>
      </c>
      <c r="B3892" s="4" t="s">
        <v>13</v>
      </c>
      <c r="C3892" s="3" t="str">
        <f t="shared" si="399"/>
        <v>net sales</v>
      </c>
      <c r="D3892" s="49">
        <v>12.49</v>
      </c>
      <c r="E3892">
        <f t="shared" si="400"/>
        <v>2025</v>
      </c>
      <c r="F3892">
        <f t="shared" si="401"/>
        <v>23</v>
      </c>
      <c r="G3892">
        <f t="shared" si="402"/>
        <v>6</v>
      </c>
      <c r="H3892" s="4" t="str">
        <f t="shared" si="403"/>
        <v>product 3</v>
      </c>
      <c r="I3892" s="5">
        <v>91</v>
      </c>
      <c r="J3892" s="5">
        <v>1136.5899999999999</v>
      </c>
    </row>
    <row r="3893" spans="1:10" ht="13.2" x14ac:dyDescent="0.25">
      <c r="A3893" s="3">
        <v>45832</v>
      </c>
      <c r="B3893" s="4" t="s">
        <v>7</v>
      </c>
      <c r="C3893" s="3" t="str">
        <f t="shared" si="399"/>
        <v>cogs</v>
      </c>
      <c r="D3893" s="49">
        <v>5.49</v>
      </c>
      <c r="E3893">
        <f t="shared" si="400"/>
        <v>2025</v>
      </c>
      <c r="F3893">
        <f t="shared" si="401"/>
        <v>24</v>
      </c>
      <c r="G3893">
        <f t="shared" si="402"/>
        <v>6</v>
      </c>
      <c r="H3893" s="4" t="str">
        <f t="shared" si="403"/>
        <v>product 1</v>
      </c>
      <c r="I3893" s="5">
        <v>33</v>
      </c>
      <c r="J3893" s="5">
        <v>181.17000000000002</v>
      </c>
    </row>
    <row r="3894" spans="1:10" ht="13.2" x14ac:dyDescent="0.25">
      <c r="A3894" s="3">
        <v>45832</v>
      </c>
      <c r="B3894" s="4" t="s">
        <v>8</v>
      </c>
      <c r="C3894" s="3" t="str">
        <f t="shared" si="399"/>
        <v>cogs</v>
      </c>
      <c r="D3894" s="49">
        <v>19.989999999999998</v>
      </c>
      <c r="E3894">
        <f t="shared" si="400"/>
        <v>2025</v>
      </c>
      <c r="F3894">
        <f t="shared" si="401"/>
        <v>24</v>
      </c>
      <c r="G3894">
        <f t="shared" si="402"/>
        <v>6</v>
      </c>
      <c r="H3894" s="4" t="str">
        <f t="shared" si="403"/>
        <v>product 2</v>
      </c>
      <c r="I3894" s="5">
        <v>1</v>
      </c>
      <c r="J3894" s="5">
        <v>19.989999999999998</v>
      </c>
    </row>
    <row r="3895" spans="1:10" ht="13.2" x14ac:dyDescent="0.25">
      <c r="A3895" s="3">
        <v>45832</v>
      </c>
      <c r="B3895" s="4" t="s">
        <v>9</v>
      </c>
      <c r="C3895" s="3" t="str">
        <f t="shared" si="399"/>
        <v>cogs</v>
      </c>
      <c r="D3895" s="49">
        <v>8.99</v>
      </c>
      <c r="E3895">
        <f t="shared" si="400"/>
        <v>2025</v>
      </c>
      <c r="F3895">
        <f t="shared" si="401"/>
        <v>24</v>
      </c>
      <c r="G3895">
        <f t="shared" si="402"/>
        <v>6</v>
      </c>
      <c r="H3895" s="4" t="str">
        <f t="shared" si="403"/>
        <v>product 3</v>
      </c>
      <c r="I3895" s="5">
        <v>44</v>
      </c>
      <c r="J3895" s="5">
        <v>395.56</v>
      </c>
    </row>
    <row r="3896" spans="1:10" ht="13.2" x14ac:dyDescent="0.25">
      <c r="A3896" s="3">
        <v>45832</v>
      </c>
      <c r="B3896" s="4" t="s">
        <v>10</v>
      </c>
      <c r="C3896" s="3" t="str">
        <f t="shared" si="399"/>
        <v>marketing</v>
      </c>
      <c r="D3896" s="50" t="s">
        <v>6</v>
      </c>
      <c r="E3896">
        <f t="shared" si="400"/>
        <v>2025</v>
      </c>
      <c r="F3896">
        <f t="shared" si="401"/>
        <v>24</v>
      </c>
      <c r="G3896">
        <f t="shared" si="402"/>
        <v>6</v>
      </c>
      <c r="H3896" s="4" t="str">
        <f t="shared" si="403"/>
        <v>N/A</v>
      </c>
      <c r="I3896" s="4" t="s">
        <v>6</v>
      </c>
      <c r="J3896" s="5">
        <v>116.91</v>
      </c>
    </row>
    <row r="3897" spans="1:10" ht="13.2" x14ac:dyDescent="0.25">
      <c r="A3897" s="3">
        <v>45832</v>
      </c>
      <c r="B3897" s="4" t="s">
        <v>11</v>
      </c>
      <c r="C3897" s="3" t="str">
        <f t="shared" si="399"/>
        <v>net sales</v>
      </c>
      <c r="D3897" s="49">
        <v>9.99</v>
      </c>
      <c r="E3897">
        <f t="shared" si="400"/>
        <v>2025</v>
      </c>
      <c r="F3897">
        <f t="shared" si="401"/>
        <v>24</v>
      </c>
      <c r="G3897">
        <f t="shared" si="402"/>
        <v>6</v>
      </c>
      <c r="H3897" s="4" t="str">
        <f t="shared" si="403"/>
        <v>product 1</v>
      </c>
      <c r="I3897" s="5">
        <v>33</v>
      </c>
      <c r="J3897" s="5">
        <v>329.67</v>
      </c>
    </row>
    <row r="3898" spans="1:10" ht="13.2" x14ac:dyDescent="0.25">
      <c r="A3898" s="3">
        <v>45832</v>
      </c>
      <c r="B3898" s="4" t="s">
        <v>12</v>
      </c>
      <c r="C3898" s="3" t="str">
        <f t="shared" si="399"/>
        <v>net sales</v>
      </c>
      <c r="D3898" s="49">
        <v>24.99</v>
      </c>
      <c r="E3898">
        <f t="shared" si="400"/>
        <v>2025</v>
      </c>
      <c r="F3898">
        <f t="shared" si="401"/>
        <v>24</v>
      </c>
      <c r="G3898">
        <f t="shared" si="402"/>
        <v>6</v>
      </c>
      <c r="H3898" s="4" t="str">
        <f t="shared" si="403"/>
        <v>product 2</v>
      </c>
      <c r="I3898" s="5">
        <v>1</v>
      </c>
      <c r="J3898" s="5">
        <v>24.99</v>
      </c>
    </row>
    <row r="3899" spans="1:10" ht="13.2" x14ac:dyDescent="0.25">
      <c r="A3899" s="3">
        <v>45832</v>
      </c>
      <c r="B3899" s="4" t="s">
        <v>13</v>
      </c>
      <c r="C3899" s="3" t="str">
        <f t="shared" si="399"/>
        <v>net sales</v>
      </c>
      <c r="D3899" s="49">
        <v>12.49</v>
      </c>
      <c r="E3899">
        <f t="shared" si="400"/>
        <v>2025</v>
      </c>
      <c r="F3899">
        <f t="shared" si="401"/>
        <v>24</v>
      </c>
      <c r="G3899">
        <f t="shared" si="402"/>
        <v>6</v>
      </c>
      <c r="H3899" s="4" t="str">
        <f t="shared" si="403"/>
        <v>product 3</v>
      </c>
      <c r="I3899" s="5">
        <v>44</v>
      </c>
      <c r="J3899" s="5">
        <v>549.56000000000006</v>
      </c>
    </row>
    <row r="3900" spans="1:10" ht="13.2" x14ac:dyDescent="0.25">
      <c r="A3900" s="3">
        <v>45833</v>
      </c>
      <c r="B3900" s="4" t="s">
        <v>7</v>
      </c>
      <c r="C3900" s="3" t="str">
        <f t="shared" si="399"/>
        <v>cogs</v>
      </c>
      <c r="D3900" s="49">
        <v>5.49</v>
      </c>
      <c r="E3900">
        <f t="shared" si="400"/>
        <v>2025</v>
      </c>
      <c r="F3900">
        <f t="shared" si="401"/>
        <v>25</v>
      </c>
      <c r="G3900">
        <f t="shared" si="402"/>
        <v>6</v>
      </c>
      <c r="H3900" s="4" t="str">
        <f t="shared" si="403"/>
        <v>product 1</v>
      </c>
      <c r="I3900" s="5">
        <v>64</v>
      </c>
      <c r="J3900" s="5">
        <v>351.36</v>
      </c>
    </row>
    <row r="3901" spans="1:10" ht="13.2" x14ac:dyDescent="0.25">
      <c r="A3901" s="3">
        <v>45833</v>
      </c>
      <c r="B3901" s="4" t="s">
        <v>8</v>
      </c>
      <c r="C3901" s="3" t="str">
        <f t="shared" si="399"/>
        <v>cogs</v>
      </c>
      <c r="D3901" s="49">
        <v>19.989999999999998</v>
      </c>
      <c r="E3901">
        <f t="shared" si="400"/>
        <v>2025</v>
      </c>
      <c r="F3901">
        <f t="shared" si="401"/>
        <v>25</v>
      </c>
      <c r="G3901">
        <f t="shared" si="402"/>
        <v>6</v>
      </c>
      <c r="H3901" s="4" t="str">
        <f t="shared" si="403"/>
        <v>product 2</v>
      </c>
      <c r="I3901" s="5">
        <v>7</v>
      </c>
      <c r="J3901" s="5">
        <v>139.92999999999998</v>
      </c>
    </row>
    <row r="3902" spans="1:10" ht="13.2" x14ac:dyDescent="0.25">
      <c r="A3902" s="3">
        <v>45833</v>
      </c>
      <c r="B3902" s="4" t="s">
        <v>9</v>
      </c>
      <c r="C3902" s="3" t="str">
        <f t="shared" si="399"/>
        <v>cogs</v>
      </c>
      <c r="D3902" s="49">
        <v>8.99</v>
      </c>
      <c r="E3902">
        <f t="shared" si="400"/>
        <v>2025</v>
      </c>
      <c r="F3902">
        <f t="shared" si="401"/>
        <v>25</v>
      </c>
      <c r="G3902">
        <f t="shared" si="402"/>
        <v>6</v>
      </c>
      <c r="H3902" s="4" t="str">
        <f t="shared" si="403"/>
        <v>product 3</v>
      </c>
      <c r="I3902" s="5">
        <v>153</v>
      </c>
      <c r="J3902" s="5">
        <v>1375.47</v>
      </c>
    </row>
    <row r="3903" spans="1:10" ht="13.2" x14ac:dyDescent="0.25">
      <c r="A3903" s="3">
        <v>45833</v>
      </c>
      <c r="B3903" s="4" t="s">
        <v>10</v>
      </c>
      <c r="C3903" s="3" t="str">
        <f t="shared" si="399"/>
        <v>marketing</v>
      </c>
      <c r="D3903" s="50" t="s">
        <v>6</v>
      </c>
      <c r="E3903">
        <f t="shared" si="400"/>
        <v>2025</v>
      </c>
      <c r="F3903">
        <f t="shared" si="401"/>
        <v>25</v>
      </c>
      <c r="G3903">
        <f t="shared" si="402"/>
        <v>6</v>
      </c>
      <c r="H3903" s="4" t="str">
        <f t="shared" si="403"/>
        <v>N/A</v>
      </c>
      <c r="I3903" s="4" t="s">
        <v>6</v>
      </c>
      <c r="J3903" s="5">
        <v>106.10000000000001</v>
      </c>
    </row>
    <row r="3904" spans="1:10" ht="13.2" x14ac:dyDescent="0.25">
      <c r="A3904" s="3">
        <v>45833</v>
      </c>
      <c r="B3904" s="4" t="s">
        <v>11</v>
      </c>
      <c r="C3904" s="3" t="str">
        <f t="shared" si="399"/>
        <v>net sales</v>
      </c>
      <c r="D3904" s="49">
        <v>9.99</v>
      </c>
      <c r="E3904">
        <f t="shared" si="400"/>
        <v>2025</v>
      </c>
      <c r="F3904">
        <f t="shared" si="401"/>
        <v>25</v>
      </c>
      <c r="G3904">
        <f t="shared" si="402"/>
        <v>6</v>
      </c>
      <c r="H3904" s="4" t="str">
        <f t="shared" si="403"/>
        <v>product 1</v>
      </c>
      <c r="I3904" s="5">
        <v>64</v>
      </c>
      <c r="J3904" s="5">
        <v>639.36</v>
      </c>
    </row>
    <row r="3905" spans="1:10" ht="13.2" x14ac:dyDescent="0.25">
      <c r="A3905" s="3">
        <v>45833</v>
      </c>
      <c r="B3905" s="4" t="s">
        <v>12</v>
      </c>
      <c r="C3905" s="3" t="str">
        <f t="shared" si="399"/>
        <v>net sales</v>
      </c>
      <c r="D3905" s="49">
        <v>24.99</v>
      </c>
      <c r="E3905">
        <f t="shared" si="400"/>
        <v>2025</v>
      </c>
      <c r="F3905">
        <f t="shared" si="401"/>
        <v>25</v>
      </c>
      <c r="G3905">
        <f t="shared" si="402"/>
        <v>6</v>
      </c>
      <c r="H3905" s="4" t="str">
        <f t="shared" si="403"/>
        <v>product 2</v>
      </c>
      <c r="I3905" s="5">
        <v>7</v>
      </c>
      <c r="J3905" s="5">
        <v>174.92999999999998</v>
      </c>
    </row>
    <row r="3906" spans="1:10" ht="13.2" x14ac:dyDescent="0.25">
      <c r="A3906" s="3">
        <v>45833</v>
      </c>
      <c r="B3906" s="4" t="s">
        <v>13</v>
      </c>
      <c r="C3906" s="3" t="str">
        <f t="shared" ref="C3906:C3969" si="404">IFERROR(LEFT(B3906, FIND(":", B3906) -1),B3906)</f>
        <v>net sales</v>
      </c>
      <c r="D3906" s="49">
        <v>12.49</v>
      </c>
      <c r="E3906">
        <f t="shared" ref="E3906:E3969" si="405">YEAR(A3906)</f>
        <v>2025</v>
      </c>
      <c r="F3906">
        <f t="shared" ref="F3906:F3969" si="406">DAY(A3906)</f>
        <v>25</v>
      </c>
      <c r="G3906">
        <f t="shared" ref="G3906:G3969" si="407">MONTH(A3906)</f>
        <v>6</v>
      </c>
      <c r="H3906" s="4" t="str">
        <f t="shared" si="403"/>
        <v>product 3</v>
      </c>
      <c r="I3906" s="5">
        <v>153</v>
      </c>
      <c r="J3906" s="5">
        <v>1910.97</v>
      </c>
    </row>
    <row r="3907" spans="1:10" ht="13.2" x14ac:dyDescent="0.25">
      <c r="A3907" s="3">
        <v>45834</v>
      </c>
      <c r="B3907" s="4" t="s">
        <v>7</v>
      </c>
      <c r="C3907" s="3" t="str">
        <f t="shared" si="404"/>
        <v>cogs</v>
      </c>
      <c r="D3907" s="49">
        <v>5.49</v>
      </c>
      <c r="E3907">
        <f t="shared" si="405"/>
        <v>2025</v>
      </c>
      <c r="F3907">
        <f t="shared" si="406"/>
        <v>26</v>
      </c>
      <c r="G3907">
        <f t="shared" si="407"/>
        <v>6</v>
      </c>
      <c r="H3907" s="4" t="str">
        <f t="shared" ref="H3907:H3970" si="408">IFERROR(RIGHT(B3907, LEN(B3907) - FIND(":", B3907)),"N/A")</f>
        <v>product 1</v>
      </c>
      <c r="I3907" s="5">
        <v>32</v>
      </c>
      <c r="J3907" s="5">
        <v>175.68</v>
      </c>
    </row>
    <row r="3908" spans="1:10" ht="13.2" x14ac:dyDescent="0.25">
      <c r="A3908" s="3">
        <v>45834</v>
      </c>
      <c r="B3908" s="4" t="s">
        <v>8</v>
      </c>
      <c r="C3908" s="3" t="str">
        <f t="shared" si="404"/>
        <v>cogs</v>
      </c>
      <c r="D3908" s="49">
        <v>19.989999999999998</v>
      </c>
      <c r="E3908">
        <f t="shared" si="405"/>
        <v>2025</v>
      </c>
      <c r="F3908">
        <f t="shared" si="406"/>
        <v>26</v>
      </c>
      <c r="G3908">
        <f t="shared" si="407"/>
        <v>6</v>
      </c>
      <c r="H3908" s="4" t="str">
        <f t="shared" si="408"/>
        <v>product 2</v>
      </c>
      <c r="I3908" s="5">
        <v>8</v>
      </c>
      <c r="J3908" s="5">
        <v>159.91999999999999</v>
      </c>
    </row>
    <row r="3909" spans="1:10" ht="13.2" x14ac:dyDescent="0.25">
      <c r="A3909" s="3">
        <v>45834</v>
      </c>
      <c r="B3909" s="4" t="s">
        <v>9</v>
      </c>
      <c r="C3909" s="3" t="str">
        <f t="shared" si="404"/>
        <v>cogs</v>
      </c>
      <c r="D3909" s="49">
        <v>8.99</v>
      </c>
      <c r="E3909">
        <f t="shared" si="405"/>
        <v>2025</v>
      </c>
      <c r="F3909">
        <f t="shared" si="406"/>
        <v>26</v>
      </c>
      <c r="G3909">
        <f t="shared" si="407"/>
        <v>6</v>
      </c>
      <c r="H3909" s="4" t="str">
        <f t="shared" si="408"/>
        <v>product 3</v>
      </c>
      <c r="I3909" s="5">
        <v>169</v>
      </c>
      <c r="J3909" s="5">
        <v>1519.31</v>
      </c>
    </row>
    <row r="3910" spans="1:10" ht="13.2" x14ac:dyDescent="0.25">
      <c r="A3910" s="3">
        <v>45834</v>
      </c>
      <c r="B3910" s="4" t="s">
        <v>10</v>
      </c>
      <c r="C3910" s="3" t="str">
        <f t="shared" si="404"/>
        <v>marketing</v>
      </c>
      <c r="D3910" s="50" t="s">
        <v>6</v>
      </c>
      <c r="E3910">
        <f t="shared" si="405"/>
        <v>2025</v>
      </c>
      <c r="F3910">
        <f t="shared" si="406"/>
        <v>26</v>
      </c>
      <c r="G3910">
        <f t="shared" si="407"/>
        <v>6</v>
      </c>
      <c r="H3910" s="4" t="str">
        <f t="shared" si="408"/>
        <v>N/A</v>
      </c>
      <c r="I3910" s="4" t="s">
        <v>6</v>
      </c>
      <c r="J3910" s="5">
        <v>104.01</v>
      </c>
    </row>
    <row r="3911" spans="1:10" ht="13.2" x14ac:dyDescent="0.25">
      <c r="A3911" s="3">
        <v>45834</v>
      </c>
      <c r="B3911" s="4" t="s">
        <v>11</v>
      </c>
      <c r="C3911" s="3" t="str">
        <f t="shared" si="404"/>
        <v>net sales</v>
      </c>
      <c r="D3911" s="49">
        <v>9.99</v>
      </c>
      <c r="E3911">
        <f t="shared" si="405"/>
        <v>2025</v>
      </c>
      <c r="F3911">
        <f t="shared" si="406"/>
        <v>26</v>
      </c>
      <c r="G3911">
        <f t="shared" si="407"/>
        <v>6</v>
      </c>
      <c r="H3911" s="4" t="str">
        <f t="shared" si="408"/>
        <v>product 1</v>
      </c>
      <c r="I3911" s="5">
        <v>32</v>
      </c>
      <c r="J3911" s="5">
        <v>319.68</v>
      </c>
    </row>
    <row r="3912" spans="1:10" ht="13.2" x14ac:dyDescent="0.25">
      <c r="A3912" s="3">
        <v>45834</v>
      </c>
      <c r="B3912" s="4" t="s">
        <v>12</v>
      </c>
      <c r="C3912" s="3" t="str">
        <f t="shared" si="404"/>
        <v>net sales</v>
      </c>
      <c r="D3912" s="49">
        <v>24.99</v>
      </c>
      <c r="E3912">
        <f t="shared" si="405"/>
        <v>2025</v>
      </c>
      <c r="F3912">
        <f t="shared" si="406"/>
        <v>26</v>
      </c>
      <c r="G3912">
        <f t="shared" si="407"/>
        <v>6</v>
      </c>
      <c r="H3912" s="4" t="str">
        <f t="shared" si="408"/>
        <v>product 2</v>
      </c>
      <c r="I3912" s="5">
        <v>8</v>
      </c>
      <c r="J3912" s="5">
        <v>199.92</v>
      </c>
    </row>
    <row r="3913" spans="1:10" ht="13.2" x14ac:dyDescent="0.25">
      <c r="A3913" s="3">
        <v>45834</v>
      </c>
      <c r="B3913" s="4" t="s">
        <v>13</v>
      </c>
      <c r="C3913" s="3" t="str">
        <f t="shared" si="404"/>
        <v>net sales</v>
      </c>
      <c r="D3913" s="49">
        <v>12.49</v>
      </c>
      <c r="E3913">
        <f t="shared" si="405"/>
        <v>2025</v>
      </c>
      <c r="F3913">
        <f t="shared" si="406"/>
        <v>26</v>
      </c>
      <c r="G3913">
        <f t="shared" si="407"/>
        <v>6</v>
      </c>
      <c r="H3913" s="4" t="str">
        <f t="shared" si="408"/>
        <v>product 3</v>
      </c>
      <c r="I3913" s="5">
        <v>169</v>
      </c>
      <c r="J3913" s="5">
        <v>2110.81</v>
      </c>
    </row>
    <row r="3914" spans="1:10" ht="13.2" x14ac:dyDescent="0.25">
      <c r="A3914" s="3">
        <v>45835</v>
      </c>
      <c r="B3914" s="4" t="s">
        <v>7</v>
      </c>
      <c r="C3914" s="3" t="str">
        <f t="shared" si="404"/>
        <v>cogs</v>
      </c>
      <c r="D3914" s="49">
        <v>5.49</v>
      </c>
      <c r="E3914">
        <f t="shared" si="405"/>
        <v>2025</v>
      </c>
      <c r="F3914">
        <f t="shared" si="406"/>
        <v>27</v>
      </c>
      <c r="G3914">
        <f t="shared" si="407"/>
        <v>6</v>
      </c>
      <c r="H3914" s="4" t="str">
        <f t="shared" si="408"/>
        <v>product 1</v>
      </c>
      <c r="I3914" s="5">
        <v>19</v>
      </c>
      <c r="J3914" s="5">
        <v>104.31</v>
      </c>
    </row>
    <row r="3915" spans="1:10" ht="13.2" x14ac:dyDescent="0.25">
      <c r="A3915" s="3">
        <v>45835</v>
      </c>
      <c r="B3915" s="4" t="s">
        <v>8</v>
      </c>
      <c r="C3915" s="3" t="str">
        <f t="shared" si="404"/>
        <v>cogs</v>
      </c>
      <c r="D3915" s="49">
        <v>19.989999999999998</v>
      </c>
      <c r="E3915">
        <f t="shared" si="405"/>
        <v>2025</v>
      </c>
      <c r="F3915">
        <f t="shared" si="406"/>
        <v>27</v>
      </c>
      <c r="G3915">
        <f t="shared" si="407"/>
        <v>6</v>
      </c>
      <c r="H3915" s="4" t="str">
        <f t="shared" si="408"/>
        <v>product 2</v>
      </c>
      <c r="I3915" s="5">
        <v>1</v>
      </c>
      <c r="J3915" s="5">
        <v>19.989999999999998</v>
      </c>
    </row>
    <row r="3916" spans="1:10" ht="13.2" x14ac:dyDescent="0.25">
      <c r="A3916" s="3">
        <v>45835</v>
      </c>
      <c r="B3916" s="4" t="s">
        <v>9</v>
      </c>
      <c r="C3916" s="3" t="str">
        <f t="shared" si="404"/>
        <v>cogs</v>
      </c>
      <c r="D3916" s="49">
        <v>8.99</v>
      </c>
      <c r="E3916">
        <f t="shared" si="405"/>
        <v>2025</v>
      </c>
      <c r="F3916">
        <f t="shared" si="406"/>
        <v>27</v>
      </c>
      <c r="G3916">
        <f t="shared" si="407"/>
        <v>6</v>
      </c>
      <c r="H3916" s="4" t="str">
        <f t="shared" si="408"/>
        <v>product 3</v>
      </c>
      <c r="I3916" s="5">
        <v>75</v>
      </c>
      <c r="J3916" s="5">
        <v>674.25</v>
      </c>
    </row>
    <row r="3917" spans="1:10" ht="13.2" x14ac:dyDescent="0.25">
      <c r="A3917" s="3">
        <v>45835</v>
      </c>
      <c r="B3917" s="4" t="s">
        <v>10</v>
      </c>
      <c r="C3917" s="3" t="str">
        <f t="shared" si="404"/>
        <v>marketing</v>
      </c>
      <c r="D3917" s="50" t="s">
        <v>6</v>
      </c>
      <c r="E3917">
        <f t="shared" si="405"/>
        <v>2025</v>
      </c>
      <c r="F3917">
        <f t="shared" si="406"/>
        <v>27</v>
      </c>
      <c r="G3917">
        <f t="shared" si="407"/>
        <v>6</v>
      </c>
      <c r="H3917" s="4" t="str">
        <f t="shared" si="408"/>
        <v>N/A</v>
      </c>
      <c r="I3917" s="4" t="s">
        <v>6</v>
      </c>
      <c r="J3917" s="5">
        <v>116.99000000000001</v>
      </c>
    </row>
    <row r="3918" spans="1:10" ht="13.2" x14ac:dyDescent="0.25">
      <c r="A3918" s="3">
        <v>45835</v>
      </c>
      <c r="B3918" s="4" t="s">
        <v>11</v>
      </c>
      <c r="C3918" s="3" t="str">
        <f t="shared" si="404"/>
        <v>net sales</v>
      </c>
      <c r="D3918" s="49">
        <v>9.99</v>
      </c>
      <c r="E3918">
        <f t="shared" si="405"/>
        <v>2025</v>
      </c>
      <c r="F3918">
        <f t="shared" si="406"/>
        <v>27</v>
      </c>
      <c r="G3918">
        <f t="shared" si="407"/>
        <v>6</v>
      </c>
      <c r="H3918" s="4" t="str">
        <f t="shared" si="408"/>
        <v>product 1</v>
      </c>
      <c r="I3918" s="5">
        <v>19</v>
      </c>
      <c r="J3918" s="5">
        <v>189.81</v>
      </c>
    </row>
    <row r="3919" spans="1:10" ht="13.2" x14ac:dyDescent="0.25">
      <c r="A3919" s="3">
        <v>45835</v>
      </c>
      <c r="B3919" s="4" t="s">
        <v>12</v>
      </c>
      <c r="C3919" s="3" t="str">
        <f t="shared" si="404"/>
        <v>net sales</v>
      </c>
      <c r="D3919" s="49">
        <v>24.99</v>
      </c>
      <c r="E3919">
        <f t="shared" si="405"/>
        <v>2025</v>
      </c>
      <c r="F3919">
        <f t="shared" si="406"/>
        <v>27</v>
      </c>
      <c r="G3919">
        <f t="shared" si="407"/>
        <v>6</v>
      </c>
      <c r="H3919" s="4" t="str">
        <f t="shared" si="408"/>
        <v>product 2</v>
      </c>
      <c r="I3919" s="5">
        <v>1</v>
      </c>
      <c r="J3919" s="5">
        <v>24.99</v>
      </c>
    </row>
    <row r="3920" spans="1:10" ht="13.2" x14ac:dyDescent="0.25">
      <c r="A3920" s="3">
        <v>45835</v>
      </c>
      <c r="B3920" s="4" t="s">
        <v>13</v>
      </c>
      <c r="C3920" s="3" t="str">
        <f t="shared" si="404"/>
        <v>net sales</v>
      </c>
      <c r="D3920" s="49">
        <v>12.49</v>
      </c>
      <c r="E3920">
        <f t="shared" si="405"/>
        <v>2025</v>
      </c>
      <c r="F3920">
        <f t="shared" si="406"/>
        <v>27</v>
      </c>
      <c r="G3920">
        <f t="shared" si="407"/>
        <v>6</v>
      </c>
      <c r="H3920" s="4" t="str">
        <f t="shared" si="408"/>
        <v>product 3</v>
      </c>
      <c r="I3920" s="5">
        <v>75</v>
      </c>
      <c r="J3920" s="5">
        <v>936.75</v>
      </c>
    </row>
    <row r="3921" spans="1:10" ht="13.2" x14ac:dyDescent="0.25">
      <c r="A3921" s="3">
        <v>45836</v>
      </c>
      <c r="B3921" s="4" t="s">
        <v>7</v>
      </c>
      <c r="C3921" s="3" t="str">
        <f t="shared" si="404"/>
        <v>cogs</v>
      </c>
      <c r="D3921" s="49">
        <v>5.49</v>
      </c>
      <c r="E3921">
        <f t="shared" si="405"/>
        <v>2025</v>
      </c>
      <c r="F3921">
        <f t="shared" si="406"/>
        <v>28</v>
      </c>
      <c r="G3921">
        <f t="shared" si="407"/>
        <v>6</v>
      </c>
      <c r="H3921" s="4" t="str">
        <f t="shared" si="408"/>
        <v>product 1</v>
      </c>
      <c r="I3921" s="5">
        <v>63</v>
      </c>
      <c r="J3921" s="5">
        <v>345.87</v>
      </c>
    </row>
    <row r="3922" spans="1:10" ht="13.2" x14ac:dyDescent="0.25">
      <c r="A3922" s="3">
        <v>45836</v>
      </c>
      <c r="B3922" s="4" t="s">
        <v>8</v>
      </c>
      <c r="C3922" s="3" t="str">
        <f t="shared" si="404"/>
        <v>cogs</v>
      </c>
      <c r="D3922" s="49">
        <v>19.989999999999998</v>
      </c>
      <c r="E3922">
        <f t="shared" si="405"/>
        <v>2025</v>
      </c>
      <c r="F3922">
        <f t="shared" si="406"/>
        <v>28</v>
      </c>
      <c r="G3922">
        <f t="shared" si="407"/>
        <v>6</v>
      </c>
      <c r="H3922" s="4" t="str">
        <f t="shared" si="408"/>
        <v>product 2</v>
      </c>
      <c r="I3922" s="5">
        <v>9</v>
      </c>
      <c r="J3922" s="5">
        <v>179.91</v>
      </c>
    </row>
    <row r="3923" spans="1:10" ht="13.2" x14ac:dyDescent="0.25">
      <c r="A3923" s="3">
        <v>45836</v>
      </c>
      <c r="B3923" s="4" t="s">
        <v>9</v>
      </c>
      <c r="C3923" s="3" t="str">
        <f t="shared" si="404"/>
        <v>cogs</v>
      </c>
      <c r="D3923" s="49">
        <v>8.99</v>
      </c>
      <c r="E3923">
        <f t="shared" si="405"/>
        <v>2025</v>
      </c>
      <c r="F3923">
        <f t="shared" si="406"/>
        <v>28</v>
      </c>
      <c r="G3923">
        <f t="shared" si="407"/>
        <v>6</v>
      </c>
      <c r="H3923" s="4" t="str">
        <f t="shared" si="408"/>
        <v>product 3</v>
      </c>
      <c r="I3923" s="5">
        <v>178</v>
      </c>
      <c r="J3923" s="5">
        <v>1600.22</v>
      </c>
    </row>
    <row r="3924" spans="1:10" ht="13.2" x14ac:dyDescent="0.25">
      <c r="A3924" s="3">
        <v>45836</v>
      </c>
      <c r="B3924" s="4" t="s">
        <v>10</v>
      </c>
      <c r="C3924" s="3" t="str">
        <f t="shared" si="404"/>
        <v>marketing</v>
      </c>
      <c r="D3924" s="50" t="s">
        <v>6</v>
      </c>
      <c r="E3924">
        <f t="shared" si="405"/>
        <v>2025</v>
      </c>
      <c r="F3924">
        <f t="shared" si="406"/>
        <v>28</v>
      </c>
      <c r="G3924">
        <f t="shared" si="407"/>
        <v>6</v>
      </c>
      <c r="H3924" s="4" t="str">
        <f t="shared" si="408"/>
        <v>N/A</v>
      </c>
      <c r="I3924" s="4" t="s">
        <v>6</v>
      </c>
      <c r="J3924" s="5">
        <v>114.92</v>
      </c>
    </row>
    <row r="3925" spans="1:10" ht="13.2" x14ac:dyDescent="0.25">
      <c r="A3925" s="3">
        <v>45836</v>
      </c>
      <c r="B3925" s="4" t="s">
        <v>11</v>
      </c>
      <c r="C3925" s="3" t="str">
        <f t="shared" si="404"/>
        <v>net sales</v>
      </c>
      <c r="D3925" s="49">
        <v>9.99</v>
      </c>
      <c r="E3925">
        <f t="shared" si="405"/>
        <v>2025</v>
      </c>
      <c r="F3925">
        <f t="shared" si="406"/>
        <v>28</v>
      </c>
      <c r="G3925">
        <f t="shared" si="407"/>
        <v>6</v>
      </c>
      <c r="H3925" s="4" t="str">
        <f t="shared" si="408"/>
        <v>product 1</v>
      </c>
      <c r="I3925" s="5">
        <v>63</v>
      </c>
      <c r="J3925" s="5">
        <v>629.37</v>
      </c>
    </row>
    <row r="3926" spans="1:10" ht="13.2" x14ac:dyDescent="0.25">
      <c r="A3926" s="3">
        <v>45836</v>
      </c>
      <c r="B3926" s="4" t="s">
        <v>12</v>
      </c>
      <c r="C3926" s="3" t="str">
        <f t="shared" si="404"/>
        <v>net sales</v>
      </c>
      <c r="D3926" s="49">
        <v>24.99</v>
      </c>
      <c r="E3926">
        <f t="shared" si="405"/>
        <v>2025</v>
      </c>
      <c r="F3926">
        <f t="shared" si="406"/>
        <v>28</v>
      </c>
      <c r="G3926">
        <f t="shared" si="407"/>
        <v>6</v>
      </c>
      <c r="H3926" s="4" t="str">
        <f t="shared" si="408"/>
        <v>product 2</v>
      </c>
      <c r="I3926" s="5">
        <v>9</v>
      </c>
      <c r="J3926" s="5">
        <v>224.91</v>
      </c>
    </row>
    <row r="3927" spans="1:10" ht="13.2" x14ac:dyDescent="0.25">
      <c r="A3927" s="3">
        <v>45836</v>
      </c>
      <c r="B3927" s="4" t="s">
        <v>13</v>
      </c>
      <c r="C3927" s="3" t="str">
        <f t="shared" si="404"/>
        <v>net sales</v>
      </c>
      <c r="D3927" s="49">
        <v>12.49</v>
      </c>
      <c r="E3927">
        <f t="shared" si="405"/>
        <v>2025</v>
      </c>
      <c r="F3927">
        <f t="shared" si="406"/>
        <v>28</v>
      </c>
      <c r="G3927">
        <f t="shared" si="407"/>
        <v>6</v>
      </c>
      <c r="H3927" s="4" t="str">
        <f t="shared" si="408"/>
        <v>product 3</v>
      </c>
      <c r="I3927" s="5">
        <v>178</v>
      </c>
      <c r="J3927" s="5">
        <v>2223.2200000000003</v>
      </c>
    </row>
    <row r="3928" spans="1:10" ht="13.2" x14ac:dyDescent="0.25">
      <c r="A3928" s="3">
        <v>45837</v>
      </c>
      <c r="B3928" s="4" t="s">
        <v>7</v>
      </c>
      <c r="C3928" s="3" t="str">
        <f t="shared" si="404"/>
        <v>cogs</v>
      </c>
      <c r="D3928" s="49">
        <v>5.49</v>
      </c>
      <c r="E3928">
        <f t="shared" si="405"/>
        <v>2025</v>
      </c>
      <c r="F3928">
        <f t="shared" si="406"/>
        <v>29</v>
      </c>
      <c r="G3928">
        <f t="shared" si="407"/>
        <v>6</v>
      </c>
      <c r="H3928" s="4" t="str">
        <f t="shared" si="408"/>
        <v>product 1</v>
      </c>
      <c r="I3928" s="5">
        <v>41</v>
      </c>
      <c r="J3928" s="5">
        <v>225.09</v>
      </c>
    </row>
    <row r="3929" spans="1:10" ht="13.2" x14ac:dyDescent="0.25">
      <c r="A3929" s="3">
        <v>45837</v>
      </c>
      <c r="B3929" s="4" t="s">
        <v>8</v>
      </c>
      <c r="C3929" s="3" t="str">
        <f t="shared" si="404"/>
        <v>cogs</v>
      </c>
      <c r="D3929" s="49">
        <v>19.989999999999998</v>
      </c>
      <c r="E3929">
        <f t="shared" si="405"/>
        <v>2025</v>
      </c>
      <c r="F3929">
        <f t="shared" si="406"/>
        <v>29</v>
      </c>
      <c r="G3929">
        <f t="shared" si="407"/>
        <v>6</v>
      </c>
      <c r="H3929" s="4" t="str">
        <f t="shared" si="408"/>
        <v>product 2</v>
      </c>
      <c r="I3929" s="5">
        <v>1</v>
      </c>
      <c r="J3929" s="5">
        <v>19.989999999999998</v>
      </c>
    </row>
    <row r="3930" spans="1:10" ht="13.2" x14ac:dyDescent="0.25">
      <c r="A3930" s="3">
        <v>45837</v>
      </c>
      <c r="B3930" s="4" t="s">
        <v>9</v>
      </c>
      <c r="C3930" s="3" t="str">
        <f t="shared" si="404"/>
        <v>cogs</v>
      </c>
      <c r="D3930" s="49">
        <v>8.99</v>
      </c>
      <c r="E3930">
        <f t="shared" si="405"/>
        <v>2025</v>
      </c>
      <c r="F3930">
        <f t="shared" si="406"/>
        <v>29</v>
      </c>
      <c r="G3930">
        <f t="shared" si="407"/>
        <v>6</v>
      </c>
      <c r="H3930" s="4" t="str">
        <f t="shared" si="408"/>
        <v>product 3</v>
      </c>
      <c r="I3930" s="5">
        <v>35</v>
      </c>
      <c r="J3930" s="5">
        <v>314.65000000000003</v>
      </c>
    </row>
    <row r="3931" spans="1:10" ht="13.2" x14ac:dyDescent="0.25">
      <c r="A3931" s="3">
        <v>45837</v>
      </c>
      <c r="B3931" s="4" t="s">
        <v>10</v>
      </c>
      <c r="C3931" s="3" t="str">
        <f t="shared" si="404"/>
        <v>marketing</v>
      </c>
      <c r="D3931" s="50" t="s">
        <v>6</v>
      </c>
      <c r="E3931">
        <f t="shared" si="405"/>
        <v>2025</v>
      </c>
      <c r="F3931">
        <f t="shared" si="406"/>
        <v>29</v>
      </c>
      <c r="G3931">
        <f t="shared" si="407"/>
        <v>6</v>
      </c>
      <c r="H3931" s="4" t="str">
        <f t="shared" si="408"/>
        <v>N/A</v>
      </c>
      <c r="I3931" s="4" t="s">
        <v>6</v>
      </c>
      <c r="J3931" s="5">
        <v>112.95</v>
      </c>
    </row>
    <row r="3932" spans="1:10" ht="13.2" x14ac:dyDescent="0.25">
      <c r="A3932" s="3">
        <v>45837</v>
      </c>
      <c r="B3932" s="4" t="s">
        <v>11</v>
      </c>
      <c r="C3932" s="3" t="str">
        <f t="shared" si="404"/>
        <v>net sales</v>
      </c>
      <c r="D3932" s="49">
        <v>9.99</v>
      </c>
      <c r="E3932">
        <f t="shared" si="405"/>
        <v>2025</v>
      </c>
      <c r="F3932">
        <f t="shared" si="406"/>
        <v>29</v>
      </c>
      <c r="G3932">
        <f t="shared" si="407"/>
        <v>6</v>
      </c>
      <c r="H3932" s="4" t="str">
        <f t="shared" si="408"/>
        <v>product 1</v>
      </c>
      <c r="I3932" s="5">
        <v>41</v>
      </c>
      <c r="J3932" s="5">
        <v>409.59000000000003</v>
      </c>
    </row>
    <row r="3933" spans="1:10" ht="13.2" x14ac:dyDescent="0.25">
      <c r="A3933" s="3">
        <v>45837</v>
      </c>
      <c r="B3933" s="4" t="s">
        <v>12</v>
      </c>
      <c r="C3933" s="3" t="str">
        <f t="shared" si="404"/>
        <v>net sales</v>
      </c>
      <c r="D3933" s="49">
        <v>24.99</v>
      </c>
      <c r="E3933">
        <f t="shared" si="405"/>
        <v>2025</v>
      </c>
      <c r="F3933">
        <f t="shared" si="406"/>
        <v>29</v>
      </c>
      <c r="G3933">
        <f t="shared" si="407"/>
        <v>6</v>
      </c>
      <c r="H3933" s="4" t="str">
        <f t="shared" si="408"/>
        <v>product 2</v>
      </c>
      <c r="I3933" s="5">
        <v>1</v>
      </c>
      <c r="J3933" s="5">
        <v>24.99</v>
      </c>
    </row>
    <row r="3934" spans="1:10" ht="13.2" x14ac:dyDescent="0.25">
      <c r="A3934" s="3">
        <v>45837</v>
      </c>
      <c r="B3934" s="4" t="s">
        <v>13</v>
      </c>
      <c r="C3934" s="3" t="str">
        <f t="shared" si="404"/>
        <v>net sales</v>
      </c>
      <c r="D3934" s="49">
        <v>12.49</v>
      </c>
      <c r="E3934">
        <f t="shared" si="405"/>
        <v>2025</v>
      </c>
      <c r="F3934">
        <f t="shared" si="406"/>
        <v>29</v>
      </c>
      <c r="G3934">
        <f t="shared" si="407"/>
        <v>6</v>
      </c>
      <c r="H3934" s="4" t="str">
        <f t="shared" si="408"/>
        <v>product 3</v>
      </c>
      <c r="I3934" s="5">
        <v>35</v>
      </c>
      <c r="J3934" s="5">
        <v>437.15000000000003</v>
      </c>
    </row>
    <row r="3935" spans="1:10" ht="13.2" x14ac:dyDescent="0.25">
      <c r="A3935" s="3">
        <v>45838</v>
      </c>
      <c r="B3935" s="4" t="s">
        <v>7</v>
      </c>
      <c r="C3935" s="3" t="str">
        <f t="shared" si="404"/>
        <v>cogs</v>
      </c>
      <c r="D3935" s="49">
        <v>5.49</v>
      </c>
      <c r="E3935">
        <f t="shared" si="405"/>
        <v>2025</v>
      </c>
      <c r="F3935">
        <f t="shared" si="406"/>
        <v>30</v>
      </c>
      <c r="G3935">
        <f t="shared" si="407"/>
        <v>6</v>
      </c>
      <c r="H3935" s="4" t="str">
        <f t="shared" si="408"/>
        <v>product 1</v>
      </c>
      <c r="I3935" s="5">
        <v>23</v>
      </c>
      <c r="J3935" s="5">
        <v>126.27000000000001</v>
      </c>
    </row>
    <row r="3936" spans="1:10" ht="13.2" x14ac:dyDescent="0.25">
      <c r="A3936" s="3">
        <v>45838</v>
      </c>
      <c r="B3936" s="4" t="s">
        <v>8</v>
      </c>
      <c r="C3936" s="3" t="str">
        <f t="shared" si="404"/>
        <v>cogs</v>
      </c>
      <c r="D3936" s="49">
        <v>19.989999999999998</v>
      </c>
      <c r="E3936">
        <f t="shared" si="405"/>
        <v>2025</v>
      </c>
      <c r="F3936">
        <f t="shared" si="406"/>
        <v>30</v>
      </c>
      <c r="G3936">
        <f t="shared" si="407"/>
        <v>6</v>
      </c>
      <c r="H3936" s="4" t="str">
        <f t="shared" si="408"/>
        <v>product 2</v>
      </c>
      <c r="I3936" s="5">
        <v>0</v>
      </c>
      <c r="J3936" s="4">
        <v>0</v>
      </c>
    </row>
    <row r="3937" spans="1:10" ht="13.2" x14ac:dyDescent="0.25">
      <c r="A3937" s="3">
        <v>45838</v>
      </c>
      <c r="B3937" s="4" t="s">
        <v>9</v>
      </c>
      <c r="C3937" s="3" t="str">
        <f t="shared" si="404"/>
        <v>cogs</v>
      </c>
      <c r="D3937" s="49">
        <v>8.99</v>
      </c>
      <c r="E3937">
        <f t="shared" si="405"/>
        <v>2025</v>
      </c>
      <c r="F3937">
        <f t="shared" si="406"/>
        <v>30</v>
      </c>
      <c r="G3937">
        <f t="shared" si="407"/>
        <v>6</v>
      </c>
      <c r="H3937" s="4" t="str">
        <f t="shared" si="408"/>
        <v>product 3</v>
      </c>
      <c r="I3937" s="5">
        <v>193</v>
      </c>
      <c r="J3937" s="5">
        <v>1735.07</v>
      </c>
    </row>
    <row r="3938" spans="1:10" ht="13.2" x14ac:dyDescent="0.25">
      <c r="A3938" s="3">
        <v>45838</v>
      </c>
      <c r="B3938" s="4" t="s">
        <v>10</v>
      </c>
      <c r="C3938" s="3" t="str">
        <f t="shared" si="404"/>
        <v>marketing</v>
      </c>
      <c r="D3938" s="50" t="s">
        <v>6</v>
      </c>
      <c r="E3938">
        <f t="shared" si="405"/>
        <v>2025</v>
      </c>
      <c r="F3938">
        <f t="shared" si="406"/>
        <v>30</v>
      </c>
      <c r="G3938">
        <f t="shared" si="407"/>
        <v>6</v>
      </c>
      <c r="H3938" s="4" t="str">
        <f t="shared" si="408"/>
        <v>N/A</v>
      </c>
      <c r="I3938" s="4" t="s">
        <v>6</v>
      </c>
      <c r="J3938" s="5">
        <v>101.93</v>
      </c>
    </row>
    <row r="3939" spans="1:10" ht="13.2" x14ac:dyDescent="0.25">
      <c r="A3939" s="3">
        <v>45838</v>
      </c>
      <c r="B3939" s="4" t="s">
        <v>11</v>
      </c>
      <c r="C3939" s="3" t="str">
        <f t="shared" si="404"/>
        <v>net sales</v>
      </c>
      <c r="D3939" s="49">
        <v>9.99</v>
      </c>
      <c r="E3939">
        <f t="shared" si="405"/>
        <v>2025</v>
      </c>
      <c r="F3939">
        <f t="shared" si="406"/>
        <v>30</v>
      </c>
      <c r="G3939">
        <f t="shared" si="407"/>
        <v>6</v>
      </c>
      <c r="H3939" s="4" t="str">
        <f t="shared" si="408"/>
        <v>product 1</v>
      </c>
      <c r="I3939" s="5">
        <v>23</v>
      </c>
      <c r="J3939" s="5">
        <v>229.77</v>
      </c>
    </row>
    <row r="3940" spans="1:10" ht="13.2" x14ac:dyDescent="0.25">
      <c r="A3940" s="3">
        <v>45838</v>
      </c>
      <c r="B3940" s="4" t="s">
        <v>12</v>
      </c>
      <c r="C3940" s="3" t="str">
        <f t="shared" si="404"/>
        <v>net sales</v>
      </c>
      <c r="D3940" s="49">
        <v>24.99</v>
      </c>
      <c r="E3940">
        <f t="shared" si="405"/>
        <v>2025</v>
      </c>
      <c r="F3940">
        <f t="shared" si="406"/>
        <v>30</v>
      </c>
      <c r="G3940">
        <f t="shared" si="407"/>
        <v>6</v>
      </c>
      <c r="H3940" s="4" t="str">
        <f t="shared" si="408"/>
        <v>product 2</v>
      </c>
      <c r="I3940" s="5">
        <v>0</v>
      </c>
      <c r="J3940" s="4">
        <v>0</v>
      </c>
    </row>
    <row r="3941" spans="1:10" ht="13.2" x14ac:dyDescent="0.25">
      <c r="A3941" s="3">
        <v>45838</v>
      </c>
      <c r="B3941" s="4" t="s">
        <v>13</v>
      </c>
      <c r="C3941" s="3" t="str">
        <f t="shared" si="404"/>
        <v>net sales</v>
      </c>
      <c r="D3941" s="49">
        <v>12.49</v>
      </c>
      <c r="E3941">
        <f t="shared" si="405"/>
        <v>2025</v>
      </c>
      <c r="F3941">
        <f t="shared" si="406"/>
        <v>30</v>
      </c>
      <c r="G3941">
        <f t="shared" si="407"/>
        <v>6</v>
      </c>
      <c r="H3941" s="4" t="str">
        <f t="shared" si="408"/>
        <v>product 3</v>
      </c>
      <c r="I3941" s="5">
        <v>193</v>
      </c>
      <c r="J3941" s="5">
        <v>2410.5700000000002</v>
      </c>
    </row>
    <row r="3942" spans="1:10" ht="13.2" x14ac:dyDescent="0.25">
      <c r="A3942" s="3">
        <v>45839</v>
      </c>
      <c r="B3942" s="4" t="s">
        <v>5</v>
      </c>
      <c r="C3942" s="3" t="str">
        <f t="shared" si="404"/>
        <v>amortization</v>
      </c>
      <c r="D3942" s="50" t="s">
        <v>6</v>
      </c>
      <c r="E3942">
        <f t="shared" si="405"/>
        <v>2025</v>
      </c>
      <c r="F3942">
        <f t="shared" si="406"/>
        <v>1</v>
      </c>
      <c r="G3942">
        <f t="shared" si="407"/>
        <v>7</v>
      </c>
      <c r="H3942" s="4" t="str">
        <f t="shared" si="408"/>
        <v>N/A</v>
      </c>
      <c r="I3942" s="4" t="s">
        <v>6</v>
      </c>
      <c r="J3942" s="5">
        <v>50</v>
      </c>
    </row>
    <row r="3943" spans="1:10" ht="13.2" x14ac:dyDescent="0.25">
      <c r="A3943" s="3">
        <v>45839</v>
      </c>
      <c r="B3943" s="4" t="s">
        <v>7</v>
      </c>
      <c r="C3943" s="3" t="str">
        <f t="shared" si="404"/>
        <v>cogs</v>
      </c>
      <c r="D3943" s="49">
        <v>5.49</v>
      </c>
      <c r="E3943">
        <f t="shared" si="405"/>
        <v>2025</v>
      </c>
      <c r="F3943">
        <f t="shared" si="406"/>
        <v>1</v>
      </c>
      <c r="G3943">
        <f t="shared" si="407"/>
        <v>7</v>
      </c>
      <c r="H3943" s="4" t="str">
        <f t="shared" si="408"/>
        <v>product 1</v>
      </c>
      <c r="I3943" s="5">
        <v>88</v>
      </c>
      <c r="J3943" s="5">
        <v>483.12</v>
      </c>
    </row>
    <row r="3944" spans="1:10" ht="13.2" x14ac:dyDescent="0.25">
      <c r="A3944" s="3">
        <v>45839</v>
      </c>
      <c r="B3944" s="4" t="s">
        <v>8</v>
      </c>
      <c r="C3944" s="3" t="str">
        <f t="shared" si="404"/>
        <v>cogs</v>
      </c>
      <c r="D3944" s="49">
        <v>19.989999999999998</v>
      </c>
      <c r="E3944">
        <f t="shared" si="405"/>
        <v>2025</v>
      </c>
      <c r="F3944">
        <f t="shared" si="406"/>
        <v>1</v>
      </c>
      <c r="G3944">
        <f t="shared" si="407"/>
        <v>7</v>
      </c>
      <c r="H3944" s="4" t="str">
        <f t="shared" si="408"/>
        <v>product 2</v>
      </c>
      <c r="I3944" s="5">
        <v>5</v>
      </c>
      <c r="J3944" s="5">
        <v>99.949999999999989</v>
      </c>
    </row>
    <row r="3945" spans="1:10" ht="13.2" x14ac:dyDescent="0.25">
      <c r="A3945" s="3">
        <v>45839</v>
      </c>
      <c r="B3945" s="4" t="s">
        <v>9</v>
      </c>
      <c r="C3945" s="3" t="str">
        <f t="shared" si="404"/>
        <v>cogs</v>
      </c>
      <c r="D3945" s="49">
        <v>8.99</v>
      </c>
      <c r="E3945">
        <f t="shared" si="405"/>
        <v>2025</v>
      </c>
      <c r="F3945">
        <f t="shared" si="406"/>
        <v>1</v>
      </c>
      <c r="G3945">
        <f t="shared" si="407"/>
        <v>7</v>
      </c>
      <c r="H3945" s="4" t="str">
        <f t="shared" si="408"/>
        <v>product 3</v>
      </c>
      <c r="I3945" s="5">
        <v>233</v>
      </c>
      <c r="J3945" s="5">
        <v>2094.67</v>
      </c>
    </row>
    <row r="3946" spans="1:10" ht="13.2" x14ac:dyDescent="0.25">
      <c r="A3946" s="3">
        <v>45839</v>
      </c>
      <c r="B3946" s="4" t="s">
        <v>10</v>
      </c>
      <c r="C3946" s="3" t="str">
        <f t="shared" si="404"/>
        <v>marketing</v>
      </c>
      <c r="D3946" s="50" t="s">
        <v>6</v>
      </c>
      <c r="E3946">
        <f t="shared" si="405"/>
        <v>2025</v>
      </c>
      <c r="F3946">
        <f t="shared" si="406"/>
        <v>1</v>
      </c>
      <c r="G3946">
        <f t="shared" si="407"/>
        <v>7</v>
      </c>
      <c r="H3946" s="4" t="str">
        <f t="shared" si="408"/>
        <v>N/A</v>
      </c>
      <c r="I3946" s="4" t="s">
        <v>6</v>
      </c>
      <c r="J3946" s="5">
        <v>110.91</v>
      </c>
    </row>
    <row r="3947" spans="1:10" ht="13.2" x14ac:dyDescent="0.25">
      <c r="A3947" s="3">
        <v>45839</v>
      </c>
      <c r="B3947" s="4" t="s">
        <v>11</v>
      </c>
      <c r="C3947" s="3" t="str">
        <f t="shared" si="404"/>
        <v>net sales</v>
      </c>
      <c r="D3947" s="49">
        <v>9.99</v>
      </c>
      <c r="E3947">
        <f t="shared" si="405"/>
        <v>2025</v>
      </c>
      <c r="F3947">
        <f t="shared" si="406"/>
        <v>1</v>
      </c>
      <c r="G3947">
        <f t="shared" si="407"/>
        <v>7</v>
      </c>
      <c r="H3947" s="4" t="str">
        <f t="shared" si="408"/>
        <v>product 1</v>
      </c>
      <c r="I3947" s="5">
        <v>88</v>
      </c>
      <c r="J3947" s="5">
        <v>879.12</v>
      </c>
    </row>
    <row r="3948" spans="1:10" ht="13.2" x14ac:dyDescent="0.25">
      <c r="A3948" s="3">
        <v>45839</v>
      </c>
      <c r="B3948" s="4" t="s">
        <v>12</v>
      </c>
      <c r="C3948" s="3" t="str">
        <f t="shared" si="404"/>
        <v>net sales</v>
      </c>
      <c r="D3948" s="49">
        <v>24.99</v>
      </c>
      <c r="E3948">
        <f t="shared" si="405"/>
        <v>2025</v>
      </c>
      <c r="F3948">
        <f t="shared" si="406"/>
        <v>1</v>
      </c>
      <c r="G3948">
        <f t="shared" si="407"/>
        <v>7</v>
      </c>
      <c r="H3948" s="4" t="str">
        <f t="shared" si="408"/>
        <v>product 2</v>
      </c>
      <c r="I3948" s="5">
        <v>5</v>
      </c>
      <c r="J3948" s="5">
        <v>124.94999999999999</v>
      </c>
    </row>
    <row r="3949" spans="1:10" ht="13.2" x14ac:dyDescent="0.25">
      <c r="A3949" s="3">
        <v>45839</v>
      </c>
      <c r="B3949" s="4" t="s">
        <v>13</v>
      </c>
      <c r="C3949" s="3" t="str">
        <f t="shared" si="404"/>
        <v>net sales</v>
      </c>
      <c r="D3949" s="49">
        <v>12.49</v>
      </c>
      <c r="E3949">
        <f t="shared" si="405"/>
        <v>2025</v>
      </c>
      <c r="F3949">
        <f t="shared" si="406"/>
        <v>1</v>
      </c>
      <c r="G3949">
        <f t="shared" si="407"/>
        <v>7</v>
      </c>
      <c r="H3949" s="4" t="str">
        <f t="shared" si="408"/>
        <v>product 3</v>
      </c>
      <c r="I3949" s="5">
        <v>233</v>
      </c>
      <c r="J3949" s="5">
        <v>2910.17</v>
      </c>
    </row>
    <row r="3950" spans="1:10" ht="13.2" x14ac:dyDescent="0.25">
      <c r="A3950" s="3">
        <v>45839</v>
      </c>
      <c r="B3950" s="4" t="s">
        <v>14</v>
      </c>
      <c r="C3950" s="3" t="str">
        <f t="shared" si="404"/>
        <v>overhead</v>
      </c>
      <c r="D3950" s="50" t="s">
        <v>6</v>
      </c>
      <c r="E3950">
        <f t="shared" si="405"/>
        <v>2025</v>
      </c>
      <c r="F3950">
        <f t="shared" si="406"/>
        <v>1</v>
      </c>
      <c r="G3950">
        <f t="shared" si="407"/>
        <v>7</v>
      </c>
      <c r="H3950" s="4" t="str">
        <f t="shared" si="408"/>
        <v>N/A</v>
      </c>
      <c r="I3950" s="4" t="s">
        <v>6</v>
      </c>
      <c r="J3950" s="5">
        <v>2000</v>
      </c>
    </row>
    <row r="3951" spans="1:10" ht="13.2" x14ac:dyDescent="0.25">
      <c r="A3951" s="3">
        <v>45840</v>
      </c>
      <c r="B3951" s="4" t="s">
        <v>7</v>
      </c>
      <c r="C3951" s="3" t="str">
        <f t="shared" si="404"/>
        <v>cogs</v>
      </c>
      <c r="D3951" s="49">
        <v>5.49</v>
      </c>
      <c r="E3951">
        <f t="shared" si="405"/>
        <v>2025</v>
      </c>
      <c r="F3951">
        <f t="shared" si="406"/>
        <v>2</v>
      </c>
      <c r="G3951">
        <f t="shared" si="407"/>
        <v>7</v>
      </c>
      <c r="H3951" s="4" t="str">
        <f t="shared" si="408"/>
        <v>product 1</v>
      </c>
      <c r="I3951" s="5">
        <v>25</v>
      </c>
      <c r="J3951" s="5">
        <v>137.25</v>
      </c>
    </row>
    <row r="3952" spans="1:10" ht="13.2" x14ac:dyDescent="0.25">
      <c r="A3952" s="3">
        <v>45840</v>
      </c>
      <c r="B3952" s="4" t="s">
        <v>8</v>
      </c>
      <c r="C3952" s="3" t="str">
        <f t="shared" si="404"/>
        <v>cogs</v>
      </c>
      <c r="D3952" s="49">
        <v>19.989999999999998</v>
      </c>
      <c r="E3952">
        <f t="shared" si="405"/>
        <v>2025</v>
      </c>
      <c r="F3952">
        <f t="shared" si="406"/>
        <v>2</v>
      </c>
      <c r="G3952">
        <f t="shared" si="407"/>
        <v>7</v>
      </c>
      <c r="H3952" s="4" t="str">
        <f t="shared" si="408"/>
        <v>product 2</v>
      </c>
      <c r="I3952" s="5">
        <v>4</v>
      </c>
      <c r="J3952" s="5">
        <v>79.959999999999994</v>
      </c>
    </row>
    <row r="3953" spans="1:10" ht="13.2" x14ac:dyDescent="0.25">
      <c r="A3953" s="3">
        <v>45840</v>
      </c>
      <c r="B3953" s="4" t="s">
        <v>9</v>
      </c>
      <c r="C3953" s="3" t="str">
        <f t="shared" si="404"/>
        <v>cogs</v>
      </c>
      <c r="D3953" s="49">
        <v>8.99</v>
      </c>
      <c r="E3953">
        <f t="shared" si="405"/>
        <v>2025</v>
      </c>
      <c r="F3953">
        <f t="shared" si="406"/>
        <v>2</v>
      </c>
      <c r="G3953">
        <f t="shared" si="407"/>
        <v>7</v>
      </c>
      <c r="H3953" s="4" t="str">
        <f t="shared" si="408"/>
        <v>product 3</v>
      </c>
      <c r="I3953" s="5">
        <v>209</v>
      </c>
      <c r="J3953" s="5">
        <v>1878.91</v>
      </c>
    </row>
    <row r="3954" spans="1:10" ht="13.2" x14ac:dyDescent="0.25">
      <c r="A3954" s="3">
        <v>45840</v>
      </c>
      <c r="B3954" s="4" t="s">
        <v>10</v>
      </c>
      <c r="C3954" s="3" t="str">
        <f t="shared" si="404"/>
        <v>marketing</v>
      </c>
      <c r="D3954" s="50" t="s">
        <v>6</v>
      </c>
      <c r="E3954">
        <f t="shared" si="405"/>
        <v>2025</v>
      </c>
      <c r="F3954">
        <f t="shared" si="406"/>
        <v>2</v>
      </c>
      <c r="G3954">
        <f t="shared" si="407"/>
        <v>7</v>
      </c>
      <c r="H3954" s="4" t="str">
        <f t="shared" si="408"/>
        <v>N/A</v>
      </c>
      <c r="I3954" s="4" t="s">
        <v>6</v>
      </c>
      <c r="J3954" s="5">
        <v>120.03</v>
      </c>
    </row>
    <row r="3955" spans="1:10" ht="13.2" x14ac:dyDescent="0.25">
      <c r="A3955" s="3">
        <v>45840</v>
      </c>
      <c r="B3955" s="4" t="s">
        <v>11</v>
      </c>
      <c r="C3955" s="3" t="str">
        <f t="shared" si="404"/>
        <v>net sales</v>
      </c>
      <c r="D3955" s="49">
        <v>9.99</v>
      </c>
      <c r="E3955">
        <f t="shared" si="405"/>
        <v>2025</v>
      </c>
      <c r="F3955">
        <f t="shared" si="406"/>
        <v>2</v>
      </c>
      <c r="G3955">
        <f t="shared" si="407"/>
        <v>7</v>
      </c>
      <c r="H3955" s="4" t="str">
        <f t="shared" si="408"/>
        <v>product 1</v>
      </c>
      <c r="I3955" s="5">
        <v>25</v>
      </c>
      <c r="J3955" s="5">
        <v>249.75</v>
      </c>
    </row>
    <row r="3956" spans="1:10" ht="13.2" x14ac:dyDescent="0.25">
      <c r="A3956" s="3">
        <v>45840</v>
      </c>
      <c r="B3956" s="4" t="s">
        <v>12</v>
      </c>
      <c r="C3956" s="3" t="str">
        <f t="shared" si="404"/>
        <v>net sales</v>
      </c>
      <c r="D3956" s="49">
        <v>24.99</v>
      </c>
      <c r="E3956">
        <f t="shared" si="405"/>
        <v>2025</v>
      </c>
      <c r="F3956">
        <f t="shared" si="406"/>
        <v>2</v>
      </c>
      <c r="G3956">
        <f t="shared" si="407"/>
        <v>7</v>
      </c>
      <c r="H3956" s="4" t="str">
        <f t="shared" si="408"/>
        <v>product 2</v>
      </c>
      <c r="I3956" s="5">
        <v>4</v>
      </c>
      <c r="J3956" s="5">
        <v>99.96</v>
      </c>
    </row>
    <row r="3957" spans="1:10" ht="13.2" x14ac:dyDescent="0.25">
      <c r="A3957" s="3">
        <v>45840</v>
      </c>
      <c r="B3957" s="4" t="s">
        <v>13</v>
      </c>
      <c r="C3957" s="3" t="str">
        <f t="shared" si="404"/>
        <v>net sales</v>
      </c>
      <c r="D3957" s="49">
        <v>12.49</v>
      </c>
      <c r="E3957">
        <f t="shared" si="405"/>
        <v>2025</v>
      </c>
      <c r="F3957">
        <f t="shared" si="406"/>
        <v>2</v>
      </c>
      <c r="G3957">
        <f t="shared" si="407"/>
        <v>7</v>
      </c>
      <c r="H3957" s="4" t="str">
        <f t="shared" si="408"/>
        <v>product 3</v>
      </c>
      <c r="I3957" s="5">
        <v>209</v>
      </c>
      <c r="J3957" s="5">
        <v>2610.41</v>
      </c>
    </row>
    <row r="3958" spans="1:10" ht="13.2" x14ac:dyDescent="0.25">
      <c r="A3958" s="3">
        <v>45841</v>
      </c>
      <c r="B3958" s="4" t="s">
        <v>7</v>
      </c>
      <c r="C3958" s="3" t="str">
        <f t="shared" si="404"/>
        <v>cogs</v>
      </c>
      <c r="D3958" s="49">
        <v>5.49</v>
      </c>
      <c r="E3958">
        <f t="shared" si="405"/>
        <v>2025</v>
      </c>
      <c r="F3958">
        <f t="shared" si="406"/>
        <v>3</v>
      </c>
      <c r="G3958">
        <f t="shared" si="407"/>
        <v>7</v>
      </c>
      <c r="H3958" s="4" t="str">
        <f t="shared" si="408"/>
        <v>product 1</v>
      </c>
      <c r="I3958" s="5">
        <v>29</v>
      </c>
      <c r="J3958" s="5">
        <v>159.21</v>
      </c>
    </row>
    <row r="3959" spans="1:10" ht="13.2" x14ac:dyDescent="0.25">
      <c r="A3959" s="3">
        <v>45841</v>
      </c>
      <c r="B3959" s="4" t="s">
        <v>8</v>
      </c>
      <c r="C3959" s="3" t="str">
        <f t="shared" si="404"/>
        <v>cogs</v>
      </c>
      <c r="D3959" s="49">
        <v>19.989999999999998</v>
      </c>
      <c r="E3959">
        <f t="shared" si="405"/>
        <v>2025</v>
      </c>
      <c r="F3959">
        <f t="shared" si="406"/>
        <v>3</v>
      </c>
      <c r="G3959">
        <f t="shared" si="407"/>
        <v>7</v>
      </c>
      <c r="H3959" s="4" t="str">
        <f t="shared" si="408"/>
        <v>product 2</v>
      </c>
      <c r="I3959" s="5">
        <v>3</v>
      </c>
      <c r="J3959" s="5">
        <v>59.97</v>
      </c>
    </row>
    <row r="3960" spans="1:10" ht="13.2" x14ac:dyDescent="0.25">
      <c r="A3960" s="3">
        <v>45841</v>
      </c>
      <c r="B3960" s="4" t="s">
        <v>9</v>
      </c>
      <c r="C3960" s="3" t="str">
        <f t="shared" si="404"/>
        <v>cogs</v>
      </c>
      <c r="D3960" s="49">
        <v>8.99</v>
      </c>
      <c r="E3960">
        <f t="shared" si="405"/>
        <v>2025</v>
      </c>
      <c r="F3960">
        <f t="shared" si="406"/>
        <v>3</v>
      </c>
      <c r="G3960">
        <f t="shared" si="407"/>
        <v>7</v>
      </c>
      <c r="H3960" s="4" t="str">
        <f t="shared" si="408"/>
        <v>product 3</v>
      </c>
      <c r="I3960" s="5">
        <v>58</v>
      </c>
      <c r="J3960" s="5">
        <v>521.41999999999996</v>
      </c>
    </row>
    <row r="3961" spans="1:10" ht="13.2" x14ac:dyDescent="0.25">
      <c r="A3961" s="3">
        <v>45841</v>
      </c>
      <c r="B3961" s="4" t="s">
        <v>10</v>
      </c>
      <c r="C3961" s="3" t="str">
        <f t="shared" si="404"/>
        <v>marketing</v>
      </c>
      <c r="D3961" s="50" t="s">
        <v>6</v>
      </c>
      <c r="E3961">
        <f t="shared" si="405"/>
        <v>2025</v>
      </c>
      <c r="F3961">
        <f t="shared" si="406"/>
        <v>3</v>
      </c>
      <c r="G3961">
        <f t="shared" si="407"/>
        <v>7</v>
      </c>
      <c r="H3961" s="4" t="str">
        <f t="shared" si="408"/>
        <v>N/A</v>
      </c>
      <c r="I3961" s="4" t="s">
        <v>6</v>
      </c>
      <c r="J3961" s="5">
        <v>115.04</v>
      </c>
    </row>
    <row r="3962" spans="1:10" ht="13.2" x14ac:dyDescent="0.25">
      <c r="A3962" s="3">
        <v>45841</v>
      </c>
      <c r="B3962" s="4" t="s">
        <v>11</v>
      </c>
      <c r="C3962" s="3" t="str">
        <f t="shared" si="404"/>
        <v>net sales</v>
      </c>
      <c r="D3962" s="49">
        <v>9.99</v>
      </c>
      <c r="E3962">
        <f t="shared" si="405"/>
        <v>2025</v>
      </c>
      <c r="F3962">
        <f t="shared" si="406"/>
        <v>3</v>
      </c>
      <c r="G3962">
        <f t="shared" si="407"/>
        <v>7</v>
      </c>
      <c r="H3962" s="4" t="str">
        <f t="shared" si="408"/>
        <v>product 1</v>
      </c>
      <c r="I3962" s="5">
        <v>29</v>
      </c>
      <c r="J3962" s="5">
        <v>289.70999999999998</v>
      </c>
    </row>
    <row r="3963" spans="1:10" ht="13.2" x14ac:dyDescent="0.25">
      <c r="A3963" s="3">
        <v>45841</v>
      </c>
      <c r="B3963" s="4" t="s">
        <v>12</v>
      </c>
      <c r="C3963" s="3" t="str">
        <f t="shared" si="404"/>
        <v>net sales</v>
      </c>
      <c r="D3963" s="49">
        <v>24.99</v>
      </c>
      <c r="E3963">
        <f t="shared" si="405"/>
        <v>2025</v>
      </c>
      <c r="F3963">
        <f t="shared" si="406"/>
        <v>3</v>
      </c>
      <c r="G3963">
        <f t="shared" si="407"/>
        <v>7</v>
      </c>
      <c r="H3963" s="4" t="str">
        <f t="shared" si="408"/>
        <v>product 2</v>
      </c>
      <c r="I3963" s="5">
        <v>3</v>
      </c>
      <c r="J3963" s="5">
        <v>74.97</v>
      </c>
    </row>
    <row r="3964" spans="1:10" ht="13.2" x14ac:dyDescent="0.25">
      <c r="A3964" s="3">
        <v>45841</v>
      </c>
      <c r="B3964" s="4" t="s">
        <v>13</v>
      </c>
      <c r="C3964" s="3" t="str">
        <f t="shared" si="404"/>
        <v>net sales</v>
      </c>
      <c r="D3964" s="49">
        <v>12.49</v>
      </c>
      <c r="E3964">
        <f t="shared" si="405"/>
        <v>2025</v>
      </c>
      <c r="F3964">
        <f t="shared" si="406"/>
        <v>3</v>
      </c>
      <c r="G3964">
        <f t="shared" si="407"/>
        <v>7</v>
      </c>
      <c r="H3964" s="4" t="str">
        <f t="shared" si="408"/>
        <v>product 3</v>
      </c>
      <c r="I3964" s="5">
        <v>58</v>
      </c>
      <c r="J3964" s="5">
        <v>724.42</v>
      </c>
    </row>
    <row r="3965" spans="1:10" ht="13.2" x14ac:dyDescent="0.25">
      <c r="A3965" s="3">
        <v>45842</v>
      </c>
      <c r="B3965" s="4" t="s">
        <v>7</v>
      </c>
      <c r="C3965" s="3" t="str">
        <f t="shared" si="404"/>
        <v>cogs</v>
      </c>
      <c r="D3965" s="49">
        <v>5.49</v>
      </c>
      <c r="E3965">
        <f t="shared" si="405"/>
        <v>2025</v>
      </c>
      <c r="F3965">
        <f t="shared" si="406"/>
        <v>4</v>
      </c>
      <c r="G3965">
        <f t="shared" si="407"/>
        <v>7</v>
      </c>
      <c r="H3965" s="4" t="str">
        <f t="shared" si="408"/>
        <v>product 1</v>
      </c>
      <c r="I3965" s="5">
        <v>5</v>
      </c>
      <c r="J3965" s="5">
        <v>27.450000000000003</v>
      </c>
    </row>
    <row r="3966" spans="1:10" ht="13.2" x14ac:dyDescent="0.25">
      <c r="A3966" s="3">
        <v>45842</v>
      </c>
      <c r="B3966" s="4" t="s">
        <v>8</v>
      </c>
      <c r="C3966" s="3" t="str">
        <f t="shared" si="404"/>
        <v>cogs</v>
      </c>
      <c r="D3966" s="49">
        <v>19.989999999999998</v>
      </c>
      <c r="E3966">
        <f t="shared" si="405"/>
        <v>2025</v>
      </c>
      <c r="F3966">
        <f t="shared" si="406"/>
        <v>4</v>
      </c>
      <c r="G3966">
        <f t="shared" si="407"/>
        <v>7</v>
      </c>
      <c r="H3966" s="4" t="str">
        <f t="shared" si="408"/>
        <v>product 2</v>
      </c>
      <c r="I3966" s="5">
        <v>0</v>
      </c>
      <c r="J3966" s="4">
        <v>0</v>
      </c>
    </row>
    <row r="3967" spans="1:10" ht="13.2" x14ac:dyDescent="0.25">
      <c r="A3967" s="3">
        <v>45842</v>
      </c>
      <c r="B3967" s="4" t="s">
        <v>9</v>
      </c>
      <c r="C3967" s="3" t="str">
        <f t="shared" si="404"/>
        <v>cogs</v>
      </c>
      <c r="D3967" s="49">
        <v>8.99</v>
      </c>
      <c r="E3967">
        <f t="shared" si="405"/>
        <v>2025</v>
      </c>
      <c r="F3967">
        <f t="shared" si="406"/>
        <v>4</v>
      </c>
      <c r="G3967">
        <f t="shared" si="407"/>
        <v>7</v>
      </c>
      <c r="H3967" s="4" t="str">
        <f t="shared" si="408"/>
        <v>product 3</v>
      </c>
      <c r="I3967" s="5">
        <v>233</v>
      </c>
      <c r="J3967" s="5">
        <v>2094.67</v>
      </c>
    </row>
    <row r="3968" spans="1:10" ht="13.2" x14ac:dyDescent="0.25">
      <c r="A3968" s="3">
        <v>45842</v>
      </c>
      <c r="B3968" s="4" t="s">
        <v>10</v>
      </c>
      <c r="C3968" s="3" t="str">
        <f t="shared" si="404"/>
        <v>marketing</v>
      </c>
      <c r="D3968" s="50" t="s">
        <v>6</v>
      </c>
      <c r="E3968">
        <f t="shared" si="405"/>
        <v>2025</v>
      </c>
      <c r="F3968">
        <f t="shared" si="406"/>
        <v>4</v>
      </c>
      <c r="G3968">
        <f t="shared" si="407"/>
        <v>7</v>
      </c>
      <c r="H3968" s="4" t="str">
        <f t="shared" si="408"/>
        <v>N/A</v>
      </c>
      <c r="I3968" s="4" t="s">
        <v>6</v>
      </c>
      <c r="J3968" s="5">
        <v>115.10000000000001</v>
      </c>
    </row>
    <row r="3969" spans="1:10" ht="13.2" x14ac:dyDescent="0.25">
      <c r="A3969" s="3">
        <v>45842</v>
      </c>
      <c r="B3969" s="4" t="s">
        <v>11</v>
      </c>
      <c r="C3969" s="3" t="str">
        <f t="shared" si="404"/>
        <v>net sales</v>
      </c>
      <c r="D3969" s="49">
        <v>9.99</v>
      </c>
      <c r="E3969">
        <f t="shared" si="405"/>
        <v>2025</v>
      </c>
      <c r="F3969">
        <f t="shared" si="406"/>
        <v>4</v>
      </c>
      <c r="G3969">
        <f t="shared" si="407"/>
        <v>7</v>
      </c>
      <c r="H3969" s="4" t="str">
        <f t="shared" si="408"/>
        <v>product 1</v>
      </c>
      <c r="I3969" s="5">
        <v>5</v>
      </c>
      <c r="J3969" s="5">
        <v>49.95</v>
      </c>
    </row>
    <row r="3970" spans="1:10" ht="13.2" x14ac:dyDescent="0.25">
      <c r="A3970" s="3">
        <v>45842</v>
      </c>
      <c r="B3970" s="4" t="s">
        <v>12</v>
      </c>
      <c r="C3970" s="3" t="str">
        <f t="shared" ref="C3970:C4033" si="409">IFERROR(LEFT(B3970, FIND(":", B3970) -1),B3970)</f>
        <v>net sales</v>
      </c>
      <c r="D3970" s="49">
        <v>24.99</v>
      </c>
      <c r="E3970">
        <f t="shared" ref="E3970:E4033" si="410">YEAR(A3970)</f>
        <v>2025</v>
      </c>
      <c r="F3970">
        <f t="shared" ref="F3970:F4033" si="411">DAY(A3970)</f>
        <v>4</v>
      </c>
      <c r="G3970">
        <f t="shared" ref="G3970:G4033" si="412">MONTH(A3970)</f>
        <v>7</v>
      </c>
      <c r="H3970" s="4" t="str">
        <f t="shared" si="408"/>
        <v>product 2</v>
      </c>
      <c r="I3970" s="5">
        <v>0</v>
      </c>
      <c r="J3970" s="4">
        <v>0</v>
      </c>
    </row>
    <row r="3971" spans="1:10" ht="13.2" x14ac:dyDescent="0.25">
      <c r="A3971" s="3">
        <v>45842</v>
      </c>
      <c r="B3971" s="4" t="s">
        <v>13</v>
      </c>
      <c r="C3971" s="3" t="str">
        <f t="shared" si="409"/>
        <v>net sales</v>
      </c>
      <c r="D3971" s="49">
        <v>12.49</v>
      </c>
      <c r="E3971">
        <f t="shared" si="410"/>
        <v>2025</v>
      </c>
      <c r="F3971">
        <f t="shared" si="411"/>
        <v>4</v>
      </c>
      <c r="G3971">
        <f t="shared" si="412"/>
        <v>7</v>
      </c>
      <c r="H3971" s="4" t="str">
        <f t="shared" ref="H3971:H4034" si="413">IFERROR(RIGHT(B3971, LEN(B3971) - FIND(":", B3971)),"N/A")</f>
        <v>product 3</v>
      </c>
      <c r="I3971" s="5">
        <v>233</v>
      </c>
      <c r="J3971" s="5">
        <v>2910.17</v>
      </c>
    </row>
    <row r="3972" spans="1:10" ht="13.2" x14ac:dyDescent="0.25">
      <c r="A3972" s="3">
        <v>45842</v>
      </c>
      <c r="B3972" s="4" t="s">
        <v>15</v>
      </c>
      <c r="C3972" s="3" t="str">
        <f t="shared" si="409"/>
        <v>payroll</v>
      </c>
      <c r="D3972" s="50" t="s">
        <v>6</v>
      </c>
      <c r="E3972">
        <f t="shared" si="410"/>
        <v>2025</v>
      </c>
      <c r="F3972">
        <f t="shared" si="411"/>
        <v>4</v>
      </c>
      <c r="G3972">
        <f t="shared" si="412"/>
        <v>7</v>
      </c>
      <c r="H3972" s="4" t="str">
        <f t="shared" si="413"/>
        <v>N/A</v>
      </c>
      <c r="I3972" s="4" t="s">
        <v>6</v>
      </c>
      <c r="J3972" s="5">
        <v>1200</v>
      </c>
    </row>
    <row r="3973" spans="1:10" ht="13.2" x14ac:dyDescent="0.25">
      <c r="A3973" s="3">
        <v>45843</v>
      </c>
      <c r="B3973" s="4" t="s">
        <v>7</v>
      </c>
      <c r="C3973" s="3" t="str">
        <f t="shared" si="409"/>
        <v>cogs</v>
      </c>
      <c r="D3973" s="49">
        <v>5.49</v>
      </c>
      <c r="E3973">
        <f t="shared" si="410"/>
        <v>2025</v>
      </c>
      <c r="F3973">
        <f t="shared" si="411"/>
        <v>5</v>
      </c>
      <c r="G3973">
        <f t="shared" si="412"/>
        <v>7</v>
      </c>
      <c r="H3973" s="4" t="str">
        <f t="shared" si="413"/>
        <v>product 1</v>
      </c>
      <c r="I3973" s="5">
        <v>98</v>
      </c>
      <c r="J3973" s="5">
        <v>538.02</v>
      </c>
    </row>
    <row r="3974" spans="1:10" ht="13.2" x14ac:dyDescent="0.25">
      <c r="A3974" s="3">
        <v>45843</v>
      </c>
      <c r="B3974" s="4" t="s">
        <v>8</v>
      </c>
      <c r="C3974" s="3" t="str">
        <f t="shared" si="409"/>
        <v>cogs</v>
      </c>
      <c r="D3974" s="49">
        <v>19.989999999999998</v>
      </c>
      <c r="E3974">
        <f t="shared" si="410"/>
        <v>2025</v>
      </c>
      <c r="F3974">
        <f t="shared" si="411"/>
        <v>5</v>
      </c>
      <c r="G3974">
        <f t="shared" si="412"/>
        <v>7</v>
      </c>
      <c r="H3974" s="4" t="str">
        <f t="shared" si="413"/>
        <v>product 2</v>
      </c>
      <c r="I3974" s="5">
        <v>6</v>
      </c>
      <c r="J3974" s="5">
        <v>119.94</v>
      </c>
    </row>
    <row r="3975" spans="1:10" ht="13.2" x14ac:dyDescent="0.25">
      <c r="A3975" s="3">
        <v>45843</v>
      </c>
      <c r="B3975" s="4" t="s">
        <v>9</v>
      </c>
      <c r="C3975" s="3" t="str">
        <f t="shared" si="409"/>
        <v>cogs</v>
      </c>
      <c r="D3975" s="49">
        <v>8.99</v>
      </c>
      <c r="E3975">
        <f t="shared" si="410"/>
        <v>2025</v>
      </c>
      <c r="F3975">
        <f t="shared" si="411"/>
        <v>5</v>
      </c>
      <c r="G3975">
        <f t="shared" si="412"/>
        <v>7</v>
      </c>
      <c r="H3975" s="4" t="str">
        <f t="shared" si="413"/>
        <v>product 3</v>
      </c>
      <c r="I3975" s="5">
        <v>121</v>
      </c>
      <c r="J3975" s="5">
        <v>1087.79</v>
      </c>
    </row>
    <row r="3976" spans="1:10" ht="13.2" x14ac:dyDescent="0.25">
      <c r="A3976" s="3">
        <v>45843</v>
      </c>
      <c r="B3976" s="4" t="s">
        <v>10</v>
      </c>
      <c r="C3976" s="3" t="str">
        <f t="shared" si="409"/>
        <v>marketing</v>
      </c>
      <c r="D3976" s="50" t="s">
        <v>6</v>
      </c>
      <c r="E3976">
        <f t="shared" si="410"/>
        <v>2025</v>
      </c>
      <c r="F3976">
        <f t="shared" si="411"/>
        <v>5</v>
      </c>
      <c r="G3976">
        <f t="shared" si="412"/>
        <v>7</v>
      </c>
      <c r="H3976" s="4" t="str">
        <f t="shared" si="413"/>
        <v>N/A</v>
      </c>
      <c r="I3976" s="4" t="s">
        <v>6</v>
      </c>
      <c r="J3976" s="5">
        <v>101.05</v>
      </c>
    </row>
    <row r="3977" spans="1:10" ht="13.2" x14ac:dyDescent="0.25">
      <c r="A3977" s="3">
        <v>45843</v>
      </c>
      <c r="B3977" s="4" t="s">
        <v>11</v>
      </c>
      <c r="C3977" s="3" t="str">
        <f t="shared" si="409"/>
        <v>net sales</v>
      </c>
      <c r="D3977" s="49">
        <v>9.99</v>
      </c>
      <c r="E3977">
        <f t="shared" si="410"/>
        <v>2025</v>
      </c>
      <c r="F3977">
        <f t="shared" si="411"/>
        <v>5</v>
      </c>
      <c r="G3977">
        <f t="shared" si="412"/>
        <v>7</v>
      </c>
      <c r="H3977" s="4" t="str">
        <f t="shared" si="413"/>
        <v>product 1</v>
      </c>
      <c r="I3977" s="5">
        <v>98</v>
      </c>
      <c r="J3977" s="5">
        <v>979.02</v>
      </c>
    </row>
    <row r="3978" spans="1:10" ht="13.2" x14ac:dyDescent="0.25">
      <c r="A3978" s="3">
        <v>45843</v>
      </c>
      <c r="B3978" s="4" t="s">
        <v>12</v>
      </c>
      <c r="C3978" s="3" t="str">
        <f t="shared" si="409"/>
        <v>net sales</v>
      </c>
      <c r="D3978" s="49">
        <v>24.99</v>
      </c>
      <c r="E3978">
        <f t="shared" si="410"/>
        <v>2025</v>
      </c>
      <c r="F3978">
        <f t="shared" si="411"/>
        <v>5</v>
      </c>
      <c r="G3978">
        <f t="shared" si="412"/>
        <v>7</v>
      </c>
      <c r="H3978" s="4" t="str">
        <f t="shared" si="413"/>
        <v>product 2</v>
      </c>
      <c r="I3978" s="5">
        <v>6</v>
      </c>
      <c r="J3978" s="5">
        <v>149.94</v>
      </c>
    </row>
    <row r="3979" spans="1:10" ht="13.2" x14ac:dyDescent="0.25">
      <c r="A3979" s="3">
        <v>45843</v>
      </c>
      <c r="B3979" s="4" t="s">
        <v>13</v>
      </c>
      <c r="C3979" s="3" t="str">
        <f t="shared" si="409"/>
        <v>net sales</v>
      </c>
      <c r="D3979" s="49">
        <v>12.49</v>
      </c>
      <c r="E3979">
        <f t="shared" si="410"/>
        <v>2025</v>
      </c>
      <c r="F3979">
        <f t="shared" si="411"/>
        <v>5</v>
      </c>
      <c r="G3979">
        <f t="shared" si="412"/>
        <v>7</v>
      </c>
      <c r="H3979" s="4" t="str">
        <f t="shared" si="413"/>
        <v>product 3</v>
      </c>
      <c r="I3979" s="5">
        <v>121</v>
      </c>
      <c r="J3979" s="5">
        <v>1511.29</v>
      </c>
    </row>
    <row r="3980" spans="1:10" ht="13.2" x14ac:dyDescent="0.25">
      <c r="A3980" s="3">
        <v>45844</v>
      </c>
      <c r="B3980" s="4" t="s">
        <v>7</v>
      </c>
      <c r="C3980" s="3" t="str">
        <f t="shared" si="409"/>
        <v>cogs</v>
      </c>
      <c r="D3980" s="49">
        <v>5.49</v>
      </c>
      <c r="E3980">
        <f t="shared" si="410"/>
        <v>2025</v>
      </c>
      <c r="F3980">
        <f t="shared" si="411"/>
        <v>6</v>
      </c>
      <c r="G3980">
        <f t="shared" si="412"/>
        <v>7</v>
      </c>
      <c r="H3980" s="4" t="str">
        <f t="shared" si="413"/>
        <v>product 1</v>
      </c>
      <c r="I3980" s="5">
        <v>27</v>
      </c>
      <c r="J3980" s="5">
        <v>148.23000000000002</v>
      </c>
    </row>
    <row r="3981" spans="1:10" ht="13.2" x14ac:dyDescent="0.25">
      <c r="A3981" s="3">
        <v>45844</v>
      </c>
      <c r="B3981" s="4" t="s">
        <v>8</v>
      </c>
      <c r="C3981" s="3" t="str">
        <f t="shared" si="409"/>
        <v>cogs</v>
      </c>
      <c r="D3981" s="49">
        <v>19.989999999999998</v>
      </c>
      <c r="E3981">
        <f t="shared" si="410"/>
        <v>2025</v>
      </c>
      <c r="F3981">
        <f t="shared" si="411"/>
        <v>6</v>
      </c>
      <c r="G3981">
        <f t="shared" si="412"/>
        <v>7</v>
      </c>
      <c r="H3981" s="4" t="str">
        <f t="shared" si="413"/>
        <v>product 2</v>
      </c>
      <c r="I3981" s="5">
        <v>8</v>
      </c>
      <c r="J3981" s="5">
        <v>159.91999999999999</v>
      </c>
    </row>
    <row r="3982" spans="1:10" ht="13.2" x14ac:dyDescent="0.25">
      <c r="A3982" s="3">
        <v>45844</v>
      </c>
      <c r="B3982" s="4" t="s">
        <v>9</v>
      </c>
      <c r="C3982" s="3" t="str">
        <f t="shared" si="409"/>
        <v>cogs</v>
      </c>
      <c r="D3982" s="49">
        <v>8.99</v>
      </c>
      <c r="E3982">
        <f t="shared" si="410"/>
        <v>2025</v>
      </c>
      <c r="F3982">
        <f t="shared" si="411"/>
        <v>6</v>
      </c>
      <c r="G3982">
        <f t="shared" si="412"/>
        <v>7</v>
      </c>
      <c r="H3982" s="4" t="str">
        <f t="shared" si="413"/>
        <v>product 3</v>
      </c>
      <c r="I3982" s="5">
        <v>217</v>
      </c>
      <c r="J3982" s="5">
        <v>1950.8300000000002</v>
      </c>
    </row>
    <row r="3983" spans="1:10" ht="13.2" x14ac:dyDescent="0.25">
      <c r="A3983" s="3">
        <v>45844</v>
      </c>
      <c r="B3983" s="4" t="s">
        <v>10</v>
      </c>
      <c r="C3983" s="3" t="str">
        <f t="shared" si="409"/>
        <v>marketing</v>
      </c>
      <c r="D3983" s="50" t="s">
        <v>6</v>
      </c>
      <c r="E3983">
        <f t="shared" si="410"/>
        <v>2025</v>
      </c>
      <c r="F3983">
        <f t="shared" si="411"/>
        <v>6</v>
      </c>
      <c r="G3983">
        <f t="shared" si="412"/>
        <v>7</v>
      </c>
      <c r="H3983" s="4" t="str">
        <f t="shared" si="413"/>
        <v>N/A</v>
      </c>
      <c r="I3983" s="4" t="s">
        <v>6</v>
      </c>
      <c r="J3983" s="5">
        <v>116.06</v>
      </c>
    </row>
    <row r="3984" spans="1:10" ht="13.2" x14ac:dyDescent="0.25">
      <c r="A3984" s="3">
        <v>45844</v>
      </c>
      <c r="B3984" s="4" t="s">
        <v>11</v>
      </c>
      <c r="C3984" s="3" t="str">
        <f t="shared" si="409"/>
        <v>net sales</v>
      </c>
      <c r="D3984" s="49">
        <v>9.99</v>
      </c>
      <c r="E3984">
        <f t="shared" si="410"/>
        <v>2025</v>
      </c>
      <c r="F3984">
        <f t="shared" si="411"/>
        <v>6</v>
      </c>
      <c r="G3984">
        <f t="shared" si="412"/>
        <v>7</v>
      </c>
      <c r="H3984" s="4" t="str">
        <f t="shared" si="413"/>
        <v>product 1</v>
      </c>
      <c r="I3984" s="5">
        <v>27</v>
      </c>
      <c r="J3984" s="5">
        <v>269.73</v>
      </c>
    </row>
    <row r="3985" spans="1:10" ht="13.2" x14ac:dyDescent="0.25">
      <c r="A3985" s="3">
        <v>45844</v>
      </c>
      <c r="B3985" s="4" t="s">
        <v>12</v>
      </c>
      <c r="C3985" s="3" t="str">
        <f t="shared" si="409"/>
        <v>net sales</v>
      </c>
      <c r="D3985" s="49">
        <v>24.99</v>
      </c>
      <c r="E3985">
        <f t="shared" si="410"/>
        <v>2025</v>
      </c>
      <c r="F3985">
        <f t="shared" si="411"/>
        <v>6</v>
      </c>
      <c r="G3985">
        <f t="shared" si="412"/>
        <v>7</v>
      </c>
      <c r="H3985" s="4" t="str">
        <f t="shared" si="413"/>
        <v>product 2</v>
      </c>
      <c r="I3985" s="5">
        <v>8</v>
      </c>
      <c r="J3985" s="5">
        <v>199.92</v>
      </c>
    </row>
    <row r="3986" spans="1:10" ht="13.2" x14ac:dyDescent="0.25">
      <c r="A3986" s="3">
        <v>45844</v>
      </c>
      <c r="B3986" s="4" t="s">
        <v>13</v>
      </c>
      <c r="C3986" s="3" t="str">
        <f t="shared" si="409"/>
        <v>net sales</v>
      </c>
      <c r="D3986" s="49">
        <v>12.49</v>
      </c>
      <c r="E3986">
        <f t="shared" si="410"/>
        <v>2025</v>
      </c>
      <c r="F3986">
        <f t="shared" si="411"/>
        <v>6</v>
      </c>
      <c r="G3986">
        <f t="shared" si="412"/>
        <v>7</v>
      </c>
      <c r="H3986" s="4" t="str">
        <f t="shared" si="413"/>
        <v>product 3</v>
      </c>
      <c r="I3986" s="5">
        <v>217</v>
      </c>
      <c r="J3986" s="5">
        <v>2710.33</v>
      </c>
    </row>
    <row r="3987" spans="1:10" ht="13.2" x14ac:dyDescent="0.25">
      <c r="A3987" s="3">
        <v>45845</v>
      </c>
      <c r="B3987" s="4" t="s">
        <v>7</v>
      </c>
      <c r="C3987" s="3" t="str">
        <f t="shared" si="409"/>
        <v>cogs</v>
      </c>
      <c r="D3987" s="49">
        <v>5.49</v>
      </c>
      <c r="E3987">
        <f t="shared" si="410"/>
        <v>2025</v>
      </c>
      <c r="F3987">
        <f t="shared" si="411"/>
        <v>7</v>
      </c>
      <c r="G3987">
        <f t="shared" si="412"/>
        <v>7</v>
      </c>
      <c r="H3987" s="4" t="str">
        <f t="shared" si="413"/>
        <v>product 1</v>
      </c>
      <c r="I3987" s="5">
        <v>78</v>
      </c>
      <c r="J3987" s="5">
        <v>428.22</v>
      </c>
    </row>
    <row r="3988" spans="1:10" ht="13.2" x14ac:dyDescent="0.25">
      <c r="A3988" s="3">
        <v>45845</v>
      </c>
      <c r="B3988" s="4" t="s">
        <v>8</v>
      </c>
      <c r="C3988" s="3" t="str">
        <f t="shared" si="409"/>
        <v>cogs</v>
      </c>
      <c r="D3988" s="49">
        <v>19.989999999999998</v>
      </c>
      <c r="E3988">
        <f t="shared" si="410"/>
        <v>2025</v>
      </c>
      <c r="F3988">
        <f t="shared" si="411"/>
        <v>7</v>
      </c>
      <c r="G3988">
        <f t="shared" si="412"/>
        <v>7</v>
      </c>
      <c r="H3988" s="4" t="str">
        <f t="shared" si="413"/>
        <v>product 2</v>
      </c>
      <c r="I3988" s="5">
        <v>4</v>
      </c>
      <c r="J3988" s="5">
        <v>79.959999999999994</v>
      </c>
    </row>
    <row r="3989" spans="1:10" ht="13.2" x14ac:dyDescent="0.25">
      <c r="A3989" s="3">
        <v>45845</v>
      </c>
      <c r="B3989" s="4" t="s">
        <v>9</v>
      </c>
      <c r="C3989" s="3" t="str">
        <f t="shared" si="409"/>
        <v>cogs</v>
      </c>
      <c r="D3989" s="49">
        <v>8.99</v>
      </c>
      <c r="E3989">
        <f t="shared" si="410"/>
        <v>2025</v>
      </c>
      <c r="F3989">
        <f t="shared" si="411"/>
        <v>7</v>
      </c>
      <c r="G3989">
        <f t="shared" si="412"/>
        <v>7</v>
      </c>
      <c r="H3989" s="4" t="str">
        <f t="shared" si="413"/>
        <v>product 3</v>
      </c>
      <c r="I3989" s="5">
        <v>95</v>
      </c>
      <c r="J3989" s="5">
        <v>854.05000000000007</v>
      </c>
    </row>
    <row r="3990" spans="1:10" ht="13.2" x14ac:dyDescent="0.25">
      <c r="A3990" s="3">
        <v>45845</v>
      </c>
      <c r="B3990" s="4" t="s">
        <v>10</v>
      </c>
      <c r="C3990" s="3" t="str">
        <f t="shared" si="409"/>
        <v>marketing</v>
      </c>
      <c r="D3990" s="50" t="s">
        <v>6</v>
      </c>
      <c r="E3990">
        <f t="shared" si="410"/>
        <v>2025</v>
      </c>
      <c r="F3990">
        <f t="shared" si="411"/>
        <v>7</v>
      </c>
      <c r="G3990">
        <f t="shared" si="412"/>
        <v>7</v>
      </c>
      <c r="H3990" s="4" t="str">
        <f t="shared" si="413"/>
        <v>N/A</v>
      </c>
      <c r="I3990" s="4" t="s">
        <v>6</v>
      </c>
      <c r="J3990" s="5">
        <v>114.91</v>
      </c>
    </row>
    <row r="3991" spans="1:10" ht="13.2" x14ac:dyDescent="0.25">
      <c r="A3991" s="3">
        <v>45845</v>
      </c>
      <c r="B3991" s="4" t="s">
        <v>11</v>
      </c>
      <c r="C3991" s="3" t="str">
        <f t="shared" si="409"/>
        <v>net sales</v>
      </c>
      <c r="D3991" s="49">
        <v>9.99</v>
      </c>
      <c r="E3991">
        <f t="shared" si="410"/>
        <v>2025</v>
      </c>
      <c r="F3991">
        <f t="shared" si="411"/>
        <v>7</v>
      </c>
      <c r="G3991">
        <f t="shared" si="412"/>
        <v>7</v>
      </c>
      <c r="H3991" s="4" t="str">
        <f t="shared" si="413"/>
        <v>product 1</v>
      </c>
      <c r="I3991" s="5">
        <v>78</v>
      </c>
      <c r="J3991" s="5">
        <v>779.22</v>
      </c>
    </row>
    <row r="3992" spans="1:10" ht="13.2" x14ac:dyDescent="0.25">
      <c r="A3992" s="3">
        <v>45845</v>
      </c>
      <c r="B3992" s="4" t="s">
        <v>12</v>
      </c>
      <c r="C3992" s="3" t="str">
        <f t="shared" si="409"/>
        <v>net sales</v>
      </c>
      <c r="D3992" s="49">
        <v>24.99</v>
      </c>
      <c r="E3992">
        <f t="shared" si="410"/>
        <v>2025</v>
      </c>
      <c r="F3992">
        <f t="shared" si="411"/>
        <v>7</v>
      </c>
      <c r="G3992">
        <f t="shared" si="412"/>
        <v>7</v>
      </c>
      <c r="H3992" s="4" t="str">
        <f t="shared" si="413"/>
        <v>product 2</v>
      </c>
      <c r="I3992" s="5">
        <v>4</v>
      </c>
      <c r="J3992" s="5">
        <v>99.96</v>
      </c>
    </row>
    <row r="3993" spans="1:10" ht="13.2" x14ac:dyDescent="0.25">
      <c r="A3993" s="3">
        <v>45845</v>
      </c>
      <c r="B3993" s="4" t="s">
        <v>13</v>
      </c>
      <c r="C3993" s="3" t="str">
        <f t="shared" si="409"/>
        <v>net sales</v>
      </c>
      <c r="D3993" s="49">
        <v>12.49</v>
      </c>
      <c r="E3993">
        <f t="shared" si="410"/>
        <v>2025</v>
      </c>
      <c r="F3993">
        <f t="shared" si="411"/>
        <v>7</v>
      </c>
      <c r="G3993">
        <f t="shared" si="412"/>
        <v>7</v>
      </c>
      <c r="H3993" s="4" t="str">
        <f t="shared" si="413"/>
        <v>product 3</v>
      </c>
      <c r="I3993" s="5">
        <v>95</v>
      </c>
      <c r="J3993" s="5">
        <v>1186.55</v>
      </c>
    </row>
    <row r="3994" spans="1:10" ht="13.2" x14ac:dyDescent="0.25">
      <c r="A3994" s="3">
        <v>45846</v>
      </c>
      <c r="B3994" s="4" t="s">
        <v>7</v>
      </c>
      <c r="C3994" s="3" t="str">
        <f t="shared" si="409"/>
        <v>cogs</v>
      </c>
      <c r="D3994" s="49">
        <v>5.49</v>
      </c>
      <c r="E3994">
        <f t="shared" si="410"/>
        <v>2025</v>
      </c>
      <c r="F3994">
        <f t="shared" si="411"/>
        <v>8</v>
      </c>
      <c r="G3994">
        <f t="shared" si="412"/>
        <v>7</v>
      </c>
      <c r="H3994" s="4" t="str">
        <f t="shared" si="413"/>
        <v>product 1</v>
      </c>
      <c r="I3994" s="5">
        <v>62</v>
      </c>
      <c r="J3994" s="5">
        <v>340.38</v>
      </c>
    </row>
    <row r="3995" spans="1:10" ht="13.2" x14ac:dyDescent="0.25">
      <c r="A3995" s="3">
        <v>45846</v>
      </c>
      <c r="B3995" s="4" t="s">
        <v>8</v>
      </c>
      <c r="C3995" s="3" t="str">
        <f t="shared" si="409"/>
        <v>cogs</v>
      </c>
      <c r="D3995" s="49">
        <v>19.989999999999998</v>
      </c>
      <c r="E3995">
        <f t="shared" si="410"/>
        <v>2025</v>
      </c>
      <c r="F3995">
        <f t="shared" si="411"/>
        <v>8</v>
      </c>
      <c r="G3995">
        <f t="shared" si="412"/>
        <v>7</v>
      </c>
      <c r="H3995" s="4" t="str">
        <f t="shared" si="413"/>
        <v>product 2</v>
      </c>
      <c r="I3995" s="5">
        <v>6</v>
      </c>
      <c r="J3995" s="5">
        <v>119.94</v>
      </c>
    </row>
    <row r="3996" spans="1:10" ht="13.2" x14ac:dyDescent="0.25">
      <c r="A3996" s="3">
        <v>45846</v>
      </c>
      <c r="B3996" s="4" t="s">
        <v>9</v>
      </c>
      <c r="C3996" s="3" t="str">
        <f t="shared" si="409"/>
        <v>cogs</v>
      </c>
      <c r="D3996" s="49">
        <v>8.99</v>
      </c>
      <c r="E3996">
        <f t="shared" si="410"/>
        <v>2025</v>
      </c>
      <c r="F3996">
        <f t="shared" si="411"/>
        <v>8</v>
      </c>
      <c r="G3996">
        <f t="shared" si="412"/>
        <v>7</v>
      </c>
      <c r="H3996" s="4" t="str">
        <f t="shared" si="413"/>
        <v>product 3</v>
      </c>
      <c r="I3996" s="5">
        <v>128</v>
      </c>
      <c r="J3996" s="5">
        <v>1150.72</v>
      </c>
    </row>
    <row r="3997" spans="1:10" ht="13.2" x14ac:dyDescent="0.25">
      <c r="A3997" s="3">
        <v>45846</v>
      </c>
      <c r="B3997" s="4" t="s">
        <v>10</v>
      </c>
      <c r="C3997" s="3" t="str">
        <f t="shared" si="409"/>
        <v>marketing</v>
      </c>
      <c r="D3997" s="50" t="s">
        <v>6</v>
      </c>
      <c r="E3997">
        <f t="shared" si="410"/>
        <v>2025</v>
      </c>
      <c r="F3997">
        <f t="shared" si="411"/>
        <v>8</v>
      </c>
      <c r="G3997">
        <f t="shared" si="412"/>
        <v>7</v>
      </c>
      <c r="H3997" s="4" t="str">
        <f t="shared" si="413"/>
        <v>N/A</v>
      </c>
      <c r="I3997" s="4" t="s">
        <v>6</v>
      </c>
      <c r="J3997" s="5">
        <v>111.99000000000001</v>
      </c>
    </row>
    <row r="3998" spans="1:10" ht="13.2" x14ac:dyDescent="0.25">
      <c r="A3998" s="3">
        <v>45846</v>
      </c>
      <c r="B3998" s="4" t="s">
        <v>11</v>
      </c>
      <c r="C3998" s="3" t="str">
        <f t="shared" si="409"/>
        <v>net sales</v>
      </c>
      <c r="D3998" s="49">
        <v>9.99</v>
      </c>
      <c r="E3998">
        <f t="shared" si="410"/>
        <v>2025</v>
      </c>
      <c r="F3998">
        <f t="shared" si="411"/>
        <v>8</v>
      </c>
      <c r="G3998">
        <f t="shared" si="412"/>
        <v>7</v>
      </c>
      <c r="H3998" s="4" t="str">
        <f t="shared" si="413"/>
        <v>product 1</v>
      </c>
      <c r="I3998" s="5">
        <v>62</v>
      </c>
      <c r="J3998" s="5">
        <v>619.38</v>
      </c>
    </row>
    <row r="3999" spans="1:10" ht="13.2" x14ac:dyDescent="0.25">
      <c r="A3999" s="3">
        <v>45846</v>
      </c>
      <c r="B3999" s="4" t="s">
        <v>12</v>
      </c>
      <c r="C3999" s="3" t="str">
        <f t="shared" si="409"/>
        <v>net sales</v>
      </c>
      <c r="D3999" s="49">
        <v>24.99</v>
      </c>
      <c r="E3999">
        <f t="shared" si="410"/>
        <v>2025</v>
      </c>
      <c r="F3999">
        <f t="shared" si="411"/>
        <v>8</v>
      </c>
      <c r="G3999">
        <f t="shared" si="412"/>
        <v>7</v>
      </c>
      <c r="H3999" s="4" t="str">
        <f t="shared" si="413"/>
        <v>product 2</v>
      </c>
      <c r="I3999" s="5">
        <v>6</v>
      </c>
      <c r="J3999" s="5">
        <v>149.94</v>
      </c>
    </row>
    <row r="4000" spans="1:10" ht="13.2" x14ac:dyDescent="0.25">
      <c r="A4000" s="3">
        <v>45846</v>
      </c>
      <c r="B4000" s="4" t="s">
        <v>13</v>
      </c>
      <c r="C4000" s="3" t="str">
        <f t="shared" si="409"/>
        <v>net sales</v>
      </c>
      <c r="D4000" s="49">
        <v>12.49</v>
      </c>
      <c r="E4000">
        <f t="shared" si="410"/>
        <v>2025</v>
      </c>
      <c r="F4000">
        <f t="shared" si="411"/>
        <v>8</v>
      </c>
      <c r="G4000">
        <f t="shared" si="412"/>
        <v>7</v>
      </c>
      <c r="H4000" s="4" t="str">
        <f t="shared" si="413"/>
        <v>product 3</v>
      </c>
      <c r="I4000" s="5">
        <v>128</v>
      </c>
      <c r="J4000" s="5">
        <v>1598.72</v>
      </c>
    </row>
    <row r="4001" spans="1:10" ht="13.2" x14ac:dyDescent="0.25">
      <c r="A4001" s="3">
        <v>45847</v>
      </c>
      <c r="B4001" s="4" t="s">
        <v>7</v>
      </c>
      <c r="C4001" s="3" t="str">
        <f t="shared" si="409"/>
        <v>cogs</v>
      </c>
      <c r="D4001" s="49">
        <v>5.49</v>
      </c>
      <c r="E4001">
        <f t="shared" si="410"/>
        <v>2025</v>
      </c>
      <c r="F4001">
        <f t="shared" si="411"/>
        <v>9</v>
      </c>
      <c r="G4001">
        <f t="shared" si="412"/>
        <v>7</v>
      </c>
      <c r="H4001" s="4" t="str">
        <f t="shared" si="413"/>
        <v>product 1</v>
      </c>
      <c r="I4001" s="5">
        <v>50</v>
      </c>
      <c r="J4001" s="5">
        <v>274.5</v>
      </c>
    </row>
    <row r="4002" spans="1:10" ht="13.2" x14ac:dyDescent="0.25">
      <c r="A4002" s="3">
        <v>45847</v>
      </c>
      <c r="B4002" s="4" t="s">
        <v>8</v>
      </c>
      <c r="C4002" s="3" t="str">
        <f t="shared" si="409"/>
        <v>cogs</v>
      </c>
      <c r="D4002" s="49">
        <v>19.989999999999998</v>
      </c>
      <c r="E4002">
        <f t="shared" si="410"/>
        <v>2025</v>
      </c>
      <c r="F4002">
        <f t="shared" si="411"/>
        <v>9</v>
      </c>
      <c r="G4002">
        <f t="shared" si="412"/>
        <v>7</v>
      </c>
      <c r="H4002" s="4" t="str">
        <f t="shared" si="413"/>
        <v>product 2</v>
      </c>
      <c r="I4002" s="5">
        <v>5</v>
      </c>
      <c r="J4002" s="5">
        <v>99.949999999999989</v>
      </c>
    </row>
    <row r="4003" spans="1:10" ht="13.2" x14ac:dyDescent="0.25">
      <c r="A4003" s="3">
        <v>45847</v>
      </c>
      <c r="B4003" s="4" t="s">
        <v>9</v>
      </c>
      <c r="C4003" s="3" t="str">
        <f t="shared" si="409"/>
        <v>cogs</v>
      </c>
      <c r="D4003" s="49">
        <v>8.99</v>
      </c>
      <c r="E4003">
        <f t="shared" si="410"/>
        <v>2025</v>
      </c>
      <c r="F4003">
        <f t="shared" si="411"/>
        <v>9</v>
      </c>
      <c r="G4003">
        <f t="shared" si="412"/>
        <v>7</v>
      </c>
      <c r="H4003" s="4" t="str">
        <f t="shared" si="413"/>
        <v>product 3</v>
      </c>
      <c r="I4003" s="5">
        <v>204</v>
      </c>
      <c r="J4003" s="5">
        <v>1833.96</v>
      </c>
    </row>
    <row r="4004" spans="1:10" ht="13.2" x14ac:dyDescent="0.25">
      <c r="A4004" s="3">
        <v>45847</v>
      </c>
      <c r="B4004" s="4" t="s">
        <v>10</v>
      </c>
      <c r="C4004" s="3" t="str">
        <f t="shared" si="409"/>
        <v>marketing</v>
      </c>
      <c r="D4004" s="50" t="s">
        <v>6</v>
      </c>
      <c r="E4004">
        <f t="shared" si="410"/>
        <v>2025</v>
      </c>
      <c r="F4004">
        <f t="shared" si="411"/>
        <v>9</v>
      </c>
      <c r="G4004">
        <f t="shared" si="412"/>
        <v>7</v>
      </c>
      <c r="H4004" s="4" t="str">
        <f t="shared" si="413"/>
        <v>N/A</v>
      </c>
      <c r="I4004" s="4" t="s">
        <v>6</v>
      </c>
      <c r="J4004" s="5">
        <v>107.99000000000001</v>
      </c>
    </row>
    <row r="4005" spans="1:10" ht="13.2" x14ac:dyDescent="0.25">
      <c r="A4005" s="3">
        <v>45847</v>
      </c>
      <c r="B4005" s="4" t="s">
        <v>11</v>
      </c>
      <c r="C4005" s="3" t="str">
        <f t="shared" si="409"/>
        <v>net sales</v>
      </c>
      <c r="D4005" s="49">
        <v>9.99</v>
      </c>
      <c r="E4005">
        <f t="shared" si="410"/>
        <v>2025</v>
      </c>
      <c r="F4005">
        <f t="shared" si="411"/>
        <v>9</v>
      </c>
      <c r="G4005">
        <f t="shared" si="412"/>
        <v>7</v>
      </c>
      <c r="H4005" s="4" t="str">
        <f t="shared" si="413"/>
        <v>product 1</v>
      </c>
      <c r="I4005" s="5">
        <v>50</v>
      </c>
      <c r="J4005" s="5">
        <v>499.5</v>
      </c>
    </row>
    <row r="4006" spans="1:10" ht="13.2" x14ac:dyDescent="0.25">
      <c r="A4006" s="3">
        <v>45847</v>
      </c>
      <c r="B4006" s="4" t="s">
        <v>12</v>
      </c>
      <c r="C4006" s="3" t="str">
        <f t="shared" si="409"/>
        <v>net sales</v>
      </c>
      <c r="D4006" s="49">
        <v>24.99</v>
      </c>
      <c r="E4006">
        <f t="shared" si="410"/>
        <v>2025</v>
      </c>
      <c r="F4006">
        <f t="shared" si="411"/>
        <v>9</v>
      </c>
      <c r="G4006">
        <f t="shared" si="412"/>
        <v>7</v>
      </c>
      <c r="H4006" s="4" t="str">
        <f t="shared" si="413"/>
        <v>product 2</v>
      </c>
      <c r="I4006" s="5">
        <v>5</v>
      </c>
      <c r="J4006" s="5">
        <v>124.94999999999999</v>
      </c>
    </row>
    <row r="4007" spans="1:10" ht="13.2" x14ac:dyDescent="0.25">
      <c r="A4007" s="3">
        <v>45847</v>
      </c>
      <c r="B4007" s="4" t="s">
        <v>13</v>
      </c>
      <c r="C4007" s="3" t="str">
        <f t="shared" si="409"/>
        <v>net sales</v>
      </c>
      <c r="D4007" s="49">
        <v>12.49</v>
      </c>
      <c r="E4007">
        <f t="shared" si="410"/>
        <v>2025</v>
      </c>
      <c r="F4007">
        <f t="shared" si="411"/>
        <v>9</v>
      </c>
      <c r="G4007">
        <f t="shared" si="412"/>
        <v>7</v>
      </c>
      <c r="H4007" s="4" t="str">
        <f t="shared" si="413"/>
        <v>product 3</v>
      </c>
      <c r="I4007" s="5">
        <v>204</v>
      </c>
      <c r="J4007" s="5">
        <v>2547.96</v>
      </c>
    </row>
    <row r="4008" spans="1:10" ht="13.2" x14ac:dyDescent="0.25">
      <c r="A4008" s="3">
        <v>45848</v>
      </c>
      <c r="B4008" s="4" t="s">
        <v>7</v>
      </c>
      <c r="C4008" s="3" t="str">
        <f t="shared" si="409"/>
        <v>cogs</v>
      </c>
      <c r="D4008" s="49">
        <v>5.49</v>
      </c>
      <c r="E4008">
        <f t="shared" si="410"/>
        <v>2025</v>
      </c>
      <c r="F4008">
        <f t="shared" si="411"/>
        <v>10</v>
      </c>
      <c r="G4008">
        <f t="shared" si="412"/>
        <v>7</v>
      </c>
      <c r="H4008" s="4" t="str">
        <f t="shared" si="413"/>
        <v>product 1</v>
      </c>
      <c r="I4008" s="5">
        <v>52</v>
      </c>
      <c r="J4008" s="5">
        <v>285.48</v>
      </c>
    </row>
    <row r="4009" spans="1:10" ht="13.2" x14ac:dyDescent="0.25">
      <c r="A4009" s="3">
        <v>45848</v>
      </c>
      <c r="B4009" s="4" t="s">
        <v>8</v>
      </c>
      <c r="C4009" s="3" t="str">
        <f t="shared" si="409"/>
        <v>cogs</v>
      </c>
      <c r="D4009" s="49">
        <v>19.989999999999998</v>
      </c>
      <c r="E4009">
        <f t="shared" si="410"/>
        <v>2025</v>
      </c>
      <c r="F4009">
        <f t="shared" si="411"/>
        <v>10</v>
      </c>
      <c r="G4009">
        <f t="shared" si="412"/>
        <v>7</v>
      </c>
      <c r="H4009" s="4" t="str">
        <f t="shared" si="413"/>
        <v>product 2</v>
      </c>
      <c r="I4009" s="5">
        <v>6</v>
      </c>
      <c r="J4009" s="5">
        <v>119.94</v>
      </c>
    </row>
    <row r="4010" spans="1:10" ht="13.2" x14ac:dyDescent="0.25">
      <c r="A4010" s="3">
        <v>45848</v>
      </c>
      <c r="B4010" s="4" t="s">
        <v>9</v>
      </c>
      <c r="C4010" s="3" t="str">
        <f t="shared" si="409"/>
        <v>cogs</v>
      </c>
      <c r="D4010" s="49">
        <v>8.99</v>
      </c>
      <c r="E4010">
        <f t="shared" si="410"/>
        <v>2025</v>
      </c>
      <c r="F4010">
        <f t="shared" si="411"/>
        <v>10</v>
      </c>
      <c r="G4010">
        <f t="shared" si="412"/>
        <v>7</v>
      </c>
      <c r="H4010" s="4" t="str">
        <f t="shared" si="413"/>
        <v>product 3</v>
      </c>
      <c r="I4010" s="5">
        <v>0</v>
      </c>
      <c r="J4010" s="4">
        <v>0</v>
      </c>
    </row>
    <row r="4011" spans="1:10" ht="13.2" x14ac:dyDescent="0.25">
      <c r="A4011" s="3">
        <v>45848</v>
      </c>
      <c r="B4011" s="4" t="s">
        <v>10</v>
      </c>
      <c r="C4011" s="3" t="str">
        <f t="shared" si="409"/>
        <v>marketing</v>
      </c>
      <c r="D4011" s="50" t="s">
        <v>6</v>
      </c>
      <c r="E4011">
        <f t="shared" si="410"/>
        <v>2025</v>
      </c>
      <c r="F4011">
        <f t="shared" si="411"/>
        <v>10</v>
      </c>
      <c r="G4011">
        <f t="shared" si="412"/>
        <v>7</v>
      </c>
      <c r="H4011" s="4" t="str">
        <f t="shared" si="413"/>
        <v>N/A</v>
      </c>
      <c r="I4011" s="4" t="s">
        <v>6</v>
      </c>
      <c r="J4011" s="5">
        <v>100.02</v>
      </c>
    </row>
    <row r="4012" spans="1:10" ht="13.2" x14ac:dyDescent="0.25">
      <c r="A4012" s="3">
        <v>45848</v>
      </c>
      <c r="B4012" s="4" t="s">
        <v>11</v>
      </c>
      <c r="C4012" s="3" t="str">
        <f t="shared" si="409"/>
        <v>net sales</v>
      </c>
      <c r="D4012" s="49">
        <v>9.99</v>
      </c>
      <c r="E4012">
        <f t="shared" si="410"/>
        <v>2025</v>
      </c>
      <c r="F4012">
        <f t="shared" si="411"/>
        <v>10</v>
      </c>
      <c r="G4012">
        <f t="shared" si="412"/>
        <v>7</v>
      </c>
      <c r="H4012" s="4" t="str">
        <f t="shared" si="413"/>
        <v>product 1</v>
      </c>
      <c r="I4012" s="5">
        <v>52</v>
      </c>
      <c r="J4012" s="5">
        <v>519.48</v>
      </c>
    </row>
    <row r="4013" spans="1:10" ht="13.2" x14ac:dyDescent="0.25">
      <c r="A4013" s="3">
        <v>45848</v>
      </c>
      <c r="B4013" s="4" t="s">
        <v>12</v>
      </c>
      <c r="C4013" s="3" t="str">
        <f t="shared" si="409"/>
        <v>net sales</v>
      </c>
      <c r="D4013" s="49">
        <v>24.99</v>
      </c>
      <c r="E4013">
        <f t="shared" si="410"/>
        <v>2025</v>
      </c>
      <c r="F4013">
        <f t="shared" si="411"/>
        <v>10</v>
      </c>
      <c r="G4013">
        <f t="shared" si="412"/>
        <v>7</v>
      </c>
      <c r="H4013" s="4" t="str">
        <f t="shared" si="413"/>
        <v>product 2</v>
      </c>
      <c r="I4013" s="5">
        <v>6</v>
      </c>
      <c r="J4013" s="5">
        <v>149.94</v>
      </c>
    </row>
    <row r="4014" spans="1:10" ht="13.2" x14ac:dyDescent="0.25">
      <c r="A4014" s="3">
        <v>45848</v>
      </c>
      <c r="B4014" s="4" t="s">
        <v>13</v>
      </c>
      <c r="C4014" s="3" t="str">
        <f t="shared" si="409"/>
        <v>net sales</v>
      </c>
      <c r="D4014" s="49">
        <v>12.49</v>
      </c>
      <c r="E4014">
        <f t="shared" si="410"/>
        <v>2025</v>
      </c>
      <c r="F4014">
        <f t="shared" si="411"/>
        <v>10</v>
      </c>
      <c r="G4014">
        <f t="shared" si="412"/>
        <v>7</v>
      </c>
      <c r="H4014" s="4" t="str">
        <f t="shared" si="413"/>
        <v>product 3</v>
      </c>
      <c r="I4014" s="5">
        <v>0</v>
      </c>
      <c r="J4014" s="4">
        <v>0</v>
      </c>
    </row>
    <row r="4015" spans="1:10" ht="13.2" x14ac:dyDescent="0.25">
      <c r="A4015" s="3">
        <v>45849</v>
      </c>
      <c r="B4015" s="4" t="s">
        <v>7</v>
      </c>
      <c r="C4015" s="3" t="str">
        <f t="shared" si="409"/>
        <v>cogs</v>
      </c>
      <c r="D4015" s="49">
        <v>5.49</v>
      </c>
      <c r="E4015">
        <f t="shared" si="410"/>
        <v>2025</v>
      </c>
      <c r="F4015">
        <f t="shared" si="411"/>
        <v>11</v>
      </c>
      <c r="G4015">
        <f t="shared" si="412"/>
        <v>7</v>
      </c>
      <c r="H4015" s="4" t="str">
        <f t="shared" si="413"/>
        <v>product 1</v>
      </c>
      <c r="I4015" s="5">
        <v>12</v>
      </c>
      <c r="J4015" s="5">
        <v>65.88</v>
      </c>
    </row>
    <row r="4016" spans="1:10" ht="13.2" x14ac:dyDescent="0.25">
      <c r="A4016" s="3">
        <v>45849</v>
      </c>
      <c r="B4016" s="4" t="s">
        <v>8</v>
      </c>
      <c r="C4016" s="3" t="str">
        <f t="shared" si="409"/>
        <v>cogs</v>
      </c>
      <c r="D4016" s="49">
        <v>19.989999999999998</v>
      </c>
      <c r="E4016">
        <f t="shared" si="410"/>
        <v>2025</v>
      </c>
      <c r="F4016">
        <f t="shared" si="411"/>
        <v>11</v>
      </c>
      <c r="G4016">
        <f t="shared" si="412"/>
        <v>7</v>
      </c>
      <c r="H4016" s="4" t="str">
        <f t="shared" si="413"/>
        <v>product 2</v>
      </c>
      <c r="I4016" s="5">
        <v>6</v>
      </c>
      <c r="J4016" s="5">
        <v>119.94</v>
      </c>
    </row>
    <row r="4017" spans="1:10" ht="13.2" x14ac:dyDescent="0.25">
      <c r="A4017" s="3">
        <v>45849</v>
      </c>
      <c r="B4017" s="4" t="s">
        <v>9</v>
      </c>
      <c r="C4017" s="3" t="str">
        <f t="shared" si="409"/>
        <v>cogs</v>
      </c>
      <c r="D4017" s="49">
        <v>8.99</v>
      </c>
      <c r="E4017">
        <f t="shared" si="410"/>
        <v>2025</v>
      </c>
      <c r="F4017">
        <f t="shared" si="411"/>
        <v>11</v>
      </c>
      <c r="G4017">
        <f t="shared" si="412"/>
        <v>7</v>
      </c>
      <c r="H4017" s="4" t="str">
        <f t="shared" si="413"/>
        <v>product 3</v>
      </c>
      <c r="I4017" s="5">
        <v>15</v>
      </c>
      <c r="J4017" s="5">
        <v>134.85</v>
      </c>
    </row>
    <row r="4018" spans="1:10" ht="13.2" x14ac:dyDescent="0.25">
      <c r="A4018" s="3">
        <v>45849</v>
      </c>
      <c r="B4018" s="4" t="s">
        <v>10</v>
      </c>
      <c r="C4018" s="3" t="str">
        <f t="shared" si="409"/>
        <v>marketing</v>
      </c>
      <c r="D4018" s="50" t="s">
        <v>6</v>
      </c>
      <c r="E4018">
        <f t="shared" si="410"/>
        <v>2025</v>
      </c>
      <c r="F4018">
        <f t="shared" si="411"/>
        <v>11</v>
      </c>
      <c r="G4018">
        <f t="shared" si="412"/>
        <v>7</v>
      </c>
      <c r="H4018" s="4" t="str">
        <f t="shared" si="413"/>
        <v>N/A</v>
      </c>
      <c r="I4018" s="4" t="s">
        <v>6</v>
      </c>
      <c r="J4018" s="5">
        <v>106.93</v>
      </c>
    </row>
    <row r="4019" spans="1:10" ht="13.2" x14ac:dyDescent="0.25">
      <c r="A4019" s="3">
        <v>45849</v>
      </c>
      <c r="B4019" s="4" t="s">
        <v>11</v>
      </c>
      <c r="C4019" s="3" t="str">
        <f t="shared" si="409"/>
        <v>net sales</v>
      </c>
      <c r="D4019" s="49">
        <v>9.99</v>
      </c>
      <c r="E4019">
        <f t="shared" si="410"/>
        <v>2025</v>
      </c>
      <c r="F4019">
        <f t="shared" si="411"/>
        <v>11</v>
      </c>
      <c r="G4019">
        <f t="shared" si="412"/>
        <v>7</v>
      </c>
      <c r="H4019" s="4" t="str">
        <f t="shared" si="413"/>
        <v>product 1</v>
      </c>
      <c r="I4019" s="5">
        <v>12</v>
      </c>
      <c r="J4019" s="5">
        <v>119.88</v>
      </c>
    </row>
    <row r="4020" spans="1:10" ht="13.2" x14ac:dyDescent="0.25">
      <c r="A4020" s="3">
        <v>45849</v>
      </c>
      <c r="B4020" s="4" t="s">
        <v>12</v>
      </c>
      <c r="C4020" s="3" t="str">
        <f t="shared" si="409"/>
        <v>net sales</v>
      </c>
      <c r="D4020" s="49">
        <v>24.99</v>
      </c>
      <c r="E4020">
        <f t="shared" si="410"/>
        <v>2025</v>
      </c>
      <c r="F4020">
        <f t="shared" si="411"/>
        <v>11</v>
      </c>
      <c r="G4020">
        <f t="shared" si="412"/>
        <v>7</v>
      </c>
      <c r="H4020" s="4" t="str">
        <f t="shared" si="413"/>
        <v>product 2</v>
      </c>
      <c r="I4020" s="5">
        <v>6</v>
      </c>
      <c r="J4020" s="5">
        <v>149.94</v>
      </c>
    </row>
    <row r="4021" spans="1:10" ht="13.2" x14ac:dyDescent="0.25">
      <c r="A4021" s="3">
        <v>45849</v>
      </c>
      <c r="B4021" s="4" t="s">
        <v>13</v>
      </c>
      <c r="C4021" s="3" t="str">
        <f t="shared" si="409"/>
        <v>net sales</v>
      </c>
      <c r="D4021" s="49">
        <v>12.49</v>
      </c>
      <c r="E4021">
        <f t="shared" si="410"/>
        <v>2025</v>
      </c>
      <c r="F4021">
        <f t="shared" si="411"/>
        <v>11</v>
      </c>
      <c r="G4021">
        <f t="shared" si="412"/>
        <v>7</v>
      </c>
      <c r="H4021" s="4" t="str">
        <f t="shared" si="413"/>
        <v>product 3</v>
      </c>
      <c r="I4021" s="5">
        <v>15</v>
      </c>
      <c r="J4021" s="5">
        <v>187.35</v>
      </c>
    </row>
    <row r="4022" spans="1:10" ht="13.2" x14ac:dyDescent="0.25">
      <c r="A4022" s="3">
        <v>45850</v>
      </c>
      <c r="B4022" s="4" t="s">
        <v>7</v>
      </c>
      <c r="C4022" s="3" t="str">
        <f t="shared" si="409"/>
        <v>cogs</v>
      </c>
      <c r="D4022" s="49">
        <v>5.49</v>
      </c>
      <c r="E4022">
        <f t="shared" si="410"/>
        <v>2025</v>
      </c>
      <c r="F4022">
        <f t="shared" si="411"/>
        <v>12</v>
      </c>
      <c r="G4022">
        <f t="shared" si="412"/>
        <v>7</v>
      </c>
      <c r="H4022" s="4" t="str">
        <f t="shared" si="413"/>
        <v>product 1</v>
      </c>
      <c r="I4022" s="5">
        <v>76</v>
      </c>
      <c r="J4022" s="5">
        <v>417.24</v>
      </c>
    </row>
    <row r="4023" spans="1:10" ht="13.2" x14ac:dyDescent="0.25">
      <c r="A4023" s="3">
        <v>45850</v>
      </c>
      <c r="B4023" s="4" t="s">
        <v>8</v>
      </c>
      <c r="C4023" s="3" t="str">
        <f t="shared" si="409"/>
        <v>cogs</v>
      </c>
      <c r="D4023" s="49">
        <v>19.989999999999998</v>
      </c>
      <c r="E4023">
        <f t="shared" si="410"/>
        <v>2025</v>
      </c>
      <c r="F4023">
        <f t="shared" si="411"/>
        <v>12</v>
      </c>
      <c r="G4023">
        <f t="shared" si="412"/>
        <v>7</v>
      </c>
      <c r="H4023" s="4" t="str">
        <f t="shared" si="413"/>
        <v>product 2</v>
      </c>
      <c r="I4023" s="5">
        <v>1</v>
      </c>
      <c r="J4023" s="5">
        <v>19.989999999999998</v>
      </c>
    </row>
    <row r="4024" spans="1:10" ht="13.2" x14ac:dyDescent="0.25">
      <c r="A4024" s="3">
        <v>45850</v>
      </c>
      <c r="B4024" s="4" t="s">
        <v>9</v>
      </c>
      <c r="C4024" s="3" t="str">
        <f t="shared" si="409"/>
        <v>cogs</v>
      </c>
      <c r="D4024" s="49">
        <v>8.99</v>
      </c>
      <c r="E4024">
        <f t="shared" si="410"/>
        <v>2025</v>
      </c>
      <c r="F4024">
        <f t="shared" si="411"/>
        <v>12</v>
      </c>
      <c r="G4024">
        <f t="shared" si="412"/>
        <v>7</v>
      </c>
      <c r="H4024" s="4" t="str">
        <f t="shared" si="413"/>
        <v>product 3</v>
      </c>
      <c r="I4024" s="5">
        <v>217</v>
      </c>
      <c r="J4024" s="5">
        <v>1950.8300000000002</v>
      </c>
    </row>
    <row r="4025" spans="1:10" ht="13.2" x14ac:dyDescent="0.25">
      <c r="A4025" s="3">
        <v>45850</v>
      </c>
      <c r="B4025" s="4" t="s">
        <v>10</v>
      </c>
      <c r="C4025" s="3" t="str">
        <f t="shared" si="409"/>
        <v>marketing</v>
      </c>
      <c r="D4025" s="50" t="s">
        <v>6</v>
      </c>
      <c r="E4025">
        <f t="shared" si="410"/>
        <v>2025</v>
      </c>
      <c r="F4025">
        <f t="shared" si="411"/>
        <v>12</v>
      </c>
      <c r="G4025">
        <f t="shared" si="412"/>
        <v>7</v>
      </c>
      <c r="H4025" s="4" t="str">
        <f t="shared" si="413"/>
        <v>N/A</v>
      </c>
      <c r="I4025" s="4" t="s">
        <v>6</v>
      </c>
      <c r="J4025" s="5">
        <v>117.92</v>
      </c>
    </row>
    <row r="4026" spans="1:10" ht="13.2" x14ac:dyDescent="0.25">
      <c r="A4026" s="3">
        <v>45850</v>
      </c>
      <c r="B4026" s="4" t="s">
        <v>11</v>
      </c>
      <c r="C4026" s="3" t="str">
        <f t="shared" si="409"/>
        <v>net sales</v>
      </c>
      <c r="D4026" s="49">
        <v>9.99</v>
      </c>
      <c r="E4026">
        <f t="shared" si="410"/>
        <v>2025</v>
      </c>
      <c r="F4026">
        <f t="shared" si="411"/>
        <v>12</v>
      </c>
      <c r="G4026">
        <f t="shared" si="412"/>
        <v>7</v>
      </c>
      <c r="H4026" s="4" t="str">
        <f t="shared" si="413"/>
        <v>product 1</v>
      </c>
      <c r="I4026" s="5">
        <v>76</v>
      </c>
      <c r="J4026" s="5">
        <v>759.24</v>
      </c>
    </row>
    <row r="4027" spans="1:10" ht="13.2" x14ac:dyDescent="0.25">
      <c r="A4027" s="3">
        <v>45850</v>
      </c>
      <c r="B4027" s="4" t="s">
        <v>12</v>
      </c>
      <c r="C4027" s="3" t="str">
        <f t="shared" si="409"/>
        <v>net sales</v>
      </c>
      <c r="D4027" s="49">
        <v>24.99</v>
      </c>
      <c r="E4027">
        <f t="shared" si="410"/>
        <v>2025</v>
      </c>
      <c r="F4027">
        <f t="shared" si="411"/>
        <v>12</v>
      </c>
      <c r="G4027">
        <f t="shared" si="412"/>
        <v>7</v>
      </c>
      <c r="H4027" s="4" t="str">
        <f t="shared" si="413"/>
        <v>product 2</v>
      </c>
      <c r="I4027" s="5">
        <v>1</v>
      </c>
      <c r="J4027" s="5">
        <v>24.99</v>
      </c>
    </row>
    <row r="4028" spans="1:10" ht="13.2" x14ac:dyDescent="0.25">
      <c r="A4028" s="3">
        <v>45850</v>
      </c>
      <c r="B4028" s="4" t="s">
        <v>13</v>
      </c>
      <c r="C4028" s="3" t="str">
        <f t="shared" si="409"/>
        <v>net sales</v>
      </c>
      <c r="D4028" s="49">
        <v>12.49</v>
      </c>
      <c r="E4028">
        <f t="shared" si="410"/>
        <v>2025</v>
      </c>
      <c r="F4028">
        <f t="shared" si="411"/>
        <v>12</v>
      </c>
      <c r="G4028">
        <f t="shared" si="412"/>
        <v>7</v>
      </c>
      <c r="H4028" s="4" t="str">
        <f t="shared" si="413"/>
        <v>product 3</v>
      </c>
      <c r="I4028" s="5">
        <v>217</v>
      </c>
      <c r="J4028" s="5">
        <v>2710.33</v>
      </c>
    </row>
    <row r="4029" spans="1:10" ht="13.2" x14ac:dyDescent="0.25">
      <c r="A4029" s="3">
        <v>45851</v>
      </c>
      <c r="B4029" s="4" t="s">
        <v>7</v>
      </c>
      <c r="C4029" s="3" t="str">
        <f t="shared" si="409"/>
        <v>cogs</v>
      </c>
      <c r="D4029" s="49">
        <v>5.49</v>
      </c>
      <c r="E4029">
        <f t="shared" si="410"/>
        <v>2025</v>
      </c>
      <c r="F4029">
        <f t="shared" si="411"/>
        <v>13</v>
      </c>
      <c r="G4029">
        <f t="shared" si="412"/>
        <v>7</v>
      </c>
      <c r="H4029" s="4" t="str">
        <f t="shared" si="413"/>
        <v>product 1</v>
      </c>
      <c r="I4029" s="5">
        <v>68</v>
      </c>
      <c r="J4029" s="5">
        <v>373.32</v>
      </c>
    </row>
    <row r="4030" spans="1:10" ht="13.2" x14ac:dyDescent="0.25">
      <c r="A4030" s="3">
        <v>45851</v>
      </c>
      <c r="B4030" s="4" t="s">
        <v>8</v>
      </c>
      <c r="C4030" s="3" t="str">
        <f t="shared" si="409"/>
        <v>cogs</v>
      </c>
      <c r="D4030" s="49">
        <v>19.989999999999998</v>
      </c>
      <c r="E4030">
        <f t="shared" si="410"/>
        <v>2025</v>
      </c>
      <c r="F4030">
        <f t="shared" si="411"/>
        <v>13</v>
      </c>
      <c r="G4030">
        <f t="shared" si="412"/>
        <v>7</v>
      </c>
      <c r="H4030" s="4" t="str">
        <f t="shared" si="413"/>
        <v>product 2</v>
      </c>
      <c r="I4030" s="5">
        <v>7</v>
      </c>
      <c r="J4030" s="5">
        <v>139.92999999999998</v>
      </c>
    </row>
    <row r="4031" spans="1:10" ht="13.2" x14ac:dyDescent="0.25">
      <c r="A4031" s="3">
        <v>45851</v>
      </c>
      <c r="B4031" s="4" t="s">
        <v>9</v>
      </c>
      <c r="C4031" s="3" t="str">
        <f t="shared" si="409"/>
        <v>cogs</v>
      </c>
      <c r="D4031" s="49">
        <v>8.99</v>
      </c>
      <c r="E4031">
        <f t="shared" si="410"/>
        <v>2025</v>
      </c>
      <c r="F4031">
        <f t="shared" si="411"/>
        <v>13</v>
      </c>
      <c r="G4031">
        <f t="shared" si="412"/>
        <v>7</v>
      </c>
      <c r="H4031" s="4" t="str">
        <f t="shared" si="413"/>
        <v>product 3</v>
      </c>
      <c r="I4031" s="5">
        <v>14</v>
      </c>
      <c r="J4031" s="5">
        <v>125.86</v>
      </c>
    </row>
    <row r="4032" spans="1:10" ht="13.2" x14ac:dyDescent="0.25">
      <c r="A4032" s="3">
        <v>45851</v>
      </c>
      <c r="B4032" s="4" t="s">
        <v>10</v>
      </c>
      <c r="C4032" s="3" t="str">
        <f t="shared" si="409"/>
        <v>marketing</v>
      </c>
      <c r="D4032" s="50" t="s">
        <v>6</v>
      </c>
      <c r="E4032">
        <f t="shared" si="410"/>
        <v>2025</v>
      </c>
      <c r="F4032">
        <f t="shared" si="411"/>
        <v>13</v>
      </c>
      <c r="G4032">
        <f t="shared" si="412"/>
        <v>7</v>
      </c>
      <c r="H4032" s="4" t="str">
        <f t="shared" si="413"/>
        <v>N/A</v>
      </c>
      <c r="I4032" s="4" t="s">
        <v>6</v>
      </c>
      <c r="J4032" s="5">
        <v>106.09</v>
      </c>
    </row>
    <row r="4033" spans="1:10" ht="13.2" x14ac:dyDescent="0.25">
      <c r="A4033" s="3">
        <v>45851</v>
      </c>
      <c r="B4033" s="4" t="s">
        <v>11</v>
      </c>
      <c r="C4033" s="3" t="str">
        <f t="shared" si="409"/>
        <v>net sales</v>
      </c>
      <c r="D4033" s="49">
        <v>9.99</v>
      </c>
      <c r="E4033">
        <f t="shared" si="410"/>
        <v>2025</v>
      </c>
      <c r="F4033">
        <f t="shared" si="411"/>
        <v>13</v>
      </c>
      <c r="G4033">
        <f t="shared" si="412"/>
        <v>7</v>
      </c>
      <c r="H4033" s="4" t="str">
        <f t="shared" si="413"/>
        <v>product 1</v>
      </c>
      <c r="I4033" s="5">
        <v>68</v>
      </c>
      <c r="J4033" s="5">
        <v>679.32</v>
      </c>
    </row>
    <row r="4034" spans="1:10" ht="13.2" x14ac:dyDescent="0.25">
      <c r="A4034" s="3">
        <v>45851</v>
      </c>
      <c r="B4034" s="4" t="s">
        <v>12</v>
      </c>
      <c r="C4034" s="3" t="str">
        <f t="shared" ref="C4034:C4097" si="414">IFERROR(LEFT(B4034, FIND(":", B4034) -1),B4034)</f>
        <v>net sales</v>
      </c>
      <c r="D4034" s="49">
        <v>24.99</v>
      </c>
      <c r="E4034">
        <f t="shared" ref="E4034:E4097" si="415">YEAR(A4034)</f>
        <v>2025</v>
      </c>
      <c r="F4034">
        <f t="shared" ref="F4034:F4097" si="416">DAY(A4034)</f>
        <v>13</v>
      </c>
      <c r="G4034">
        <f t="shared" ref="G4034:G4097" si="417">MONTH(A4034)</f>
        <v>7</v>
      </c>
      <c r="H4034" s="4" t="str">
        <f t="shared" si="413"/>
        <v>product 2</v>
      </c>
      <c r="I4034" s="5">
        <v>7</v>
      </c>
      <c r="J4034" s="5">
        <v>174.92999999999998</v>
      </c>
    </row>
    <row r="4035" spans="1:10" ht="13.2" x14ac:dyDescent="0.25">
      <c r="A4035" s="3">
        <v>45851</v>
      </c>
      <c r="B4035" s="4" t="s">
        <v>13</v>
      </c>
      <c r="C4035" s="3" t="str">
        <f t="shared" si="414"/>
        <v>net sales</v>
      </c>
      <c r="D4035" s="49">
        <v>12.49</v>
      </c>
      <c r="E4035">
        <f t="shared" si="415"/>
        <v>2025</v>
      </c>
      <c r="F4035">
        <f t="shared" si="416"/>
        <v>13</v>
      </c>
      <c r="G4035">
        <f t="shared" si="417"/>
        <v>7</v>
      </c>
      <c r="H4035" s="4" t="str">
        <f t="shared" ref="H4035:H4098" si="418">IFERROR(RIGHT(B4035, LEN(B4035) - FIND(":", B4035)),"N/A")</f>
        <v>product 3</v>
      </c>
      <c r="I4035" s="5">
        <v>14</v>
      </c>
      <c r="J4035" s="5">
        <v>174.86</v>
      </c>
    </row>
    <row r="4036" spans="1:10" ht="13.2" x14ac:dyDescent="0.25">
      <c r="A4036" s="3">
        <v>45852</v>
      </c>
      <c r="B4036" s="4" t="s">
        <v>7</v>
      </c>
      <c r="C4036" s="3" t="str">
        <f t="shared" si="414"/>
        <v>cogs</v>
      </c>
      <c r="D4036" s="49">
        <v>5.49</v>
      </c>
      <c r="E4036">
        <f t="shared" si="415"/>
        <v>2025</v>
      </c>
      <c r="F4036">
        <f t="shared" si="416"/>
        <v>14</v>
      </c>
      <c r="G4036">
        <f t="shared" si="417"/>
        <v>7</v>
      </c>
      <c r="H4036" s="4" t="str">
        <f t="shared" si="418"/>
        <v>product 1</v>
      </c>
      <c r="I4036" s="5">
        <v>86</v>
      </c>
      <c r="J4036" s="5">
        <v>472.14000000000004</v>
      </c>
    </row>
    <row r="4037" spans="1:10" ht="13.2" x14ac:dyDescent="0.25">
      <c r="A4037" s="3">
        <v>45852</v>
      </c>
      <c r="B4037" s="4" t="s">
        <v>8</v>
      </c>
      <c r="C4037" s="3" t="str">
        <f t="shared" si="414"/>
        <v>cogs</v>
      </c>
      <c r="D4037" s="49">
        <v>19.989999999999998</v>
      </c>
      <c r="E4037">
        <f t="shared" si="415"/>
        <v>2025</v>
      </c>
      <c r="F4037">
        <f t="shared" si="416"/>
        <v>14</v>
      </c>
      <c r="G4037">
        <f t="shared" si="417"/>
        <v>7</v>
      </c>
      <c r="H4037" s="4" t="str">
        <f t="shared" si="418"/>
        <v>product 2</v>
      </c>
      <c r="I4037" s="5">
        <v>5</v>
      </c>
      <c r="J4037" s="5">
        <v>99.949999999999989</v>
      </c>
    </row>
    <row r="4038" spans="1:10" ht="13.2" x14ac:dyDescent="0.25">
      <c r="A4038" s="3">
        <v>45852</v>
      </c>
      <c r="B4038" s="4" t="s">
        <v>9</v>
      </c>
      <c r="C4038" s="3" t="str">
        <f t="shared" si="414"/>
        <v>cogs</v>
      </c>
      <c r="D4038" s="49">
        <v>8.99</v>
      </c>
      <c r="E4038">
        <f t="shared" si="415"/>
        <v>2025</v>
      </c>
      <c r="F4038">
        <f t="shared" si="416"/>
        <v>14</v>
      </c>
      <c r="G4038">
        <f t="shared" si="417"/>
        <v>7</v>
      </c>
      <c r="H4038" s="4" t="str">
        <f t="shared" si="418"/>
        <v>product 3</v>
      </c>
      <c r="I4038" s="5">
        <v>100</v>
      </c>
      <c r="J4038" s="5">
        <v>899</v>
      </c>
    </row>
    <row r="4039" spans="1:10" ht="13.2" x14ac:dyDescent="0.25">
      <c r="A4039" s="3">
        <v>45852</v>
      </c>
      <c r="B4039" s="4" t="s">
        <v>10</v>
      </c>
      <c r="C4039" s="3" t="str">
        <f t="shared" si="414"/>
        <v>marketing</v>
      </c>
      <c r="D4039" s="50" t="s">
        <v>6</v>
      </c>
      <c r="E4039">
        <f t="shared" si="415"/>
        <v>2025</v>
      </c>
      <c r="F4039">
        <f t="shared" si="416"/>
        <v>14</v>
      </c>
      <c r="G4039">
        <f t="shared" si="417"/>
        <v>7</v>
      </c>
      <c r="H4039" s="4" t="str">
        <f t="shared" si="418"/>
        <v>N/A</v>
      </c>
      <c r="I4039" s="4" t="s">
        <v>6</v>
      </c>
      <c r="J4039" s="5">
        <v>103.10000000000001</v>
      </c>
    </row>
    <row r="4040" spans="1:10" ht="13.2" x14ac:dyDescent="0.25">
      <c r="A4040" s="3">
        <v>45852</v>
      </c>
      <c r="B4040" s="4" t="s">
        <v>11</v>
      </c>
      <c r="C4040" s="3" t="str">
        <f t="shared" si="414"/>
        <v>net sales</v>
      </c>
      <c r="D4040" s="49">
        <v>9.99</v>
      </c>
      <c r="E4040">
        <f t="shared" si="415"/>
        <v>2025</v>
      </c>
      <c r="F4040">
        <f t="shared" si="416"/>
        <v>14</v>
      </c>
      <c r="G4040">
        <f t="shared" si="417"/>
        <v>7</v>
      </c>
      <c r="H4040" s="4" t="str">
        <f t="shared" si="418"/>
        <v>product 1</v>
      </c>
      <c r="I4040" s="5">
        <v>86</v>
      </c>
      <c r="J4040" s="5">
        <v>859.14</v>
      </c>
    </row>
    <row r="4041" spans="1:10" ht="13.2" x14ac:dyDescent="0.25">
      <c r="A4041" s="3">
        <v>45852</v>
      </c>
      <c r="B4041" s="4" t="s">
        <v>12</v>
      </c>
      <c r="C4041" s="3" t="str">
        <f t="shared" si="414"/>
        <v>net sales</v>
      </c>
      <c r="D4041" s="49">
        <v>24.99</v>
      </c>
      <c r="E4041">
        <f t="shared" si="415"/>
        <v>2025</v>
      </c>
      <c r="F4041">
        <f t="shared" si="416"/>
        <v>14</v>
      </c>
      <c r="G4041">
        <f t="shared" si="417"/>
        <v>7</v>
      </c>
      <c r="H4041" s="4" t="str">
        <f t="shared" si="418"/>
        <v>product 2</v>
      </c>
      <c r="I4041" s="5">
        <v>5</v>
      </c>
      <c r="J4041" s="5">
        <v>124.94999999999999</v>
      </c>
    </row>
    <row r="4042" spans="1:10" ht="13.2" x14ac:dyDescent="0.25">
      <c r="A4042" s="3">
        <v>45852</v>
      </c>
      <c r="B4042" s="4" t="s">
        <v>13</v>
      </c>
      <c r="C4042" s="3" t="str">
        <f t="shared" si="414"/>
        <v>net sales</v>
      </c>
      <c r="D4042" s="49">
        <v>12.49</v>
      </c>
      <c r="E4042">
        <f t="shared" si="415"/>
        <v>2025</v>
      </c>
      <c r="F4042">
        <f t="shared" si="416"/>
        <v>14</v>
      </c>
      <c r="G4042">
        <f t="shared" si="417"/>
        <v>7</v>
      </c>
      <c r="H4042" s="4" t="str">
        <f t="shared" si="418"/>
        <v>product 3</v>
      </c>
      <c r="I4042" s="5">
        <v>100</v>
      </c>
      <c r="J4042" s="5">
        <v>1249</v>
      </c>
    </row>
    <row r="4043" spans="1:10" ht="13.2" x14ac:dyDescent="0.25">
      <c r="A4043" s="3">
        <v>45853</v>
      </c>
      <c r="B4043" s="4" t="s">
        <v>7</v>
      </c>
      <c r="C4043" s="3" t="str">
        <f t="shared" si="414"/>
        <v>cogs</v>
      </c>
      <c r="D4043" s="49">
        <v>5.49</v>
      </c>
      <c r="E4043">
        <f t="shared" si="415"/>
        <v>2025</v>
      </c>
      <c r="F4043">
        <f t="shared" si="416"/>
        <v>15</v>
      </c>
      <c r="G4043">
        <f t="shared" si="417"/>
        <v>7</v>
      </c>
      <c r="H4043" s="4" t="str">
        <f t="shared" si="418"/>
        <v>product 1</v>
      </c>
      <c r="I4043" s="5">
        <v>18</v>
      </c>
      <c r="J4043" s="5">
        <v>98.820000000000007</v>
      </c>
    </row>
    <row r="4044" spans="1:10" ht="13.2" x14ac:dyDescent="0.25">
      <c r="A4044" s="3">
        <v>45853</v>
      </c>
      <c r="B4044" s="4" t="s">
        <v>8</v>
      </c>
      <c r="C4044" s="3" t="str">
        <f t="shared" si="414"/>
        <v>cogs</v>
      </c>
      <c r="D4044" s="49">
        <v>19.989999999999998</v>
      </c>
      <c r="E4044">
        <f t="shared" si="415"/>
        <v>2025</v>
      </c>
      <c r="F4044">
        <f t="shared" si="416"/>
        <v>15</v>
      </c>
      <c r="G4044">
        <f t="shared" si="417"/>
        <v>7</v>
      </c>
      <c r="H4044" s="4" t="str">
        <f t="shared" si="418"/>
        <v>product 2</v>
      </c>
      <c r="I4044" s="5">
        <v>4</v>
      </c>
      <c r="J4044" s="5">
        <v>79.959999999999994</v>
      </c>
    </row>
    <row r="4045" spans="1:10" ht="13.2" x14ac:dyDescent="0.25">
      <c r="A4045" s="3">
        <v>45853</v>
      </c>
      <c r="B4045" s="4" t="s">
        <v>9</v>
      </c>
      <c r="C4045" s="3" t="str">
        <f t="shared" si="414"/>
        <v>cogs</v>
      </c>
      <c r="D4045" s="49">
        <v>8.99</v>
      </c>
      <c r="E4045">
        <f t="shared" si="415"/>
        <v>2025</v>
      </c>
      <c r="F4045">
        <f t="shared" si="416"/>
        <v>15</v>
      </c>
      <c r="G4045">
        <f t="shared" si="417"/>
        <v>7</v>
      </c>
      <c r="H4045" s="4" t="str">
        <f t="shared" si="418"/>
        <v>product 3</v>
      </c>
      <c r="I4045" s="5">
        <v>23</v>
      </c>
      <c r="J4045" s="5">
        <v>206.77</v>
      </c>
    </row>
    <row r="4046" spans="1:10" ht="13.2" x14ac:dyDescent="0.25">
      <c r="A4046" s="3">
        <v>45853</v>
      </c>
      <c r="B4046" s="4" t="s">
        <v>16</v>
      </c>
      <c r="C4046" s="3" t="str">
        <f t="shared" si="414"/>
        <v>interest</v>
      </c>
      <c r="D4046" s="50" t="s">
        <v>6</v>
      </c>
      <c r="E4046">
        <f t="shared" si="415"/>
        <v>2025</v>
      </c>
      <c r="F4046">
        <f t="shared" si="416"/>
        <v>15</v>
      </c>
      <c r="G4046">
        <f t="shared" si="417"/>
        <v>7</v>
      </c>
      <c r="H4046" s="4" t="str">
        <f t="shared" si="418"/>
        <v>N/A</v>
      </c>
      <c r="I4046" s="4" t="s">
        <v>6</v>
      </c>
      <c r="J4046" s="5">
        <v>1233</v>
      </c>
    </row>
    <row r="4047" spans="1:10" ht="13.2" x14ac:dyDescent="0.25">
      <c r="A4047" s="3">
        <v>45853</v>
      </c>
      <c r="B4047" s="4" t="s">
        <v>10</v>
      </c>
      <c r="C4047" s="3" t="str">
        <f t="shared" si="414"/>
        <v>marketing</v>
      </c>
      <c r="D4047" s="50" t="s">
        <v>6</v>
      </c>
      <c r="E4047">
        <f t="shared" si="415"/>
        <v>2025</v>
      </c>
      <c r="F4047">
        <f t="shared" si="416"/>
        <v>15</v>
      </c>
      <c r="G4047">
        <f t="shared" si="417"/>
        <v>7</v>
      </c>
      <c r="H4047" s="4" t="str">
        <f t="shared" si="418"/>
        <v>N/A</v>
      </c>
      <c r="I4047" s="4" t="s">
        <v>6</v>
      </c>
      <c r="J4047" s="5">
        <v>108.02</v>
      </c>
    </row>
    <row r="4048" spans="1:10" ht="13.2" x14ac:dyDescent="0.25">
      <c r="A4048" s="3">
        <v>45853</v>
      </c>
      <c r="B4048" s="4" t="s">
        <v>11</v>
      </c>
      <c r="C4048" s="3" t="str">
        <f t="shared" si="414"/>
        <v>net sales</v>
      </c>
      <c r="D4048" s="49">
        <v>9.99</v>
      </c>
      <c r="E4048">
        <f t="shared" si="415"/>
        <v>2025</v>
      </c>
      <c r="F4048">
        <f t="shared" si="416"/>
        <v>15</v>
      </c>
      <c r="G4048">
        <f t="shared" si="417"/>
        <v>7</v>
      </c>
      <c r="H4048" s="4" t="str">
        <f t="shared" si="418"/>
        <v>product 1</v>
      </c>
      <c r="I4048" s="5">
        <v>18</v>
      </c>
      <c r="J4048" s="5">
        <v>179.82</v>
      </c>
    </row>
    <row r="4049" spans="1:10" ht="13.2" x14ac:dyDescent="0.25">
      <c r="A4049" s="3">
        <v>45853</v>
      </c>
      <c r="B4049" s="4" t="s">
        <v>12</v>
      </c>
      <c r="C4049" s="3" t="str">
        <f t="shared" si="414"/>
        <v>net sales</v>
      </c>
      <c r="D4049" s="49">
        <v>24.99</v>
      </c>
      <c r="E4049">
        <f t="shared" si="415"/>
        <v>2025</v>
      </c>
      <c r="F4049">
        <f t="shared" si="416"/>
        <v>15</v>
      </c>
      <c r="G4049">
        <f t="shared" si="417"/>
        <v>7</v>
      </c>
      <c r="H4049" s="4" t="str">
        <f t="shared" si="418"/>
        <v>product 2</v>
      </c>
      <c r="I4049" s="5">
        <v>4</v>
      </c>
      <c r="J4049" s="5">
        <v>99.96</v>
      </c>
    </row>
    <row r="4050" spans="1:10" ht="13.2" x14ac:dyDescent="0.25">
      <c r="A4050" s="3">
        <v>45853</v>
      </c>
      <c r="B4050" s="4" t="s">
        <v>13</v>
      </c>
      <c r="C4050" s="3" t="str">
        <f t="shared" si="414"/>
        <v>net sales</v>
      </c>
      <c r="D4050" s="49">
        <v>12.49</v>
      </c>
      <c r="E4050">
        <f t="shared" si="415"/>
        <v>2025</v>
      </c>
      <c r="F4050">
        <f t="shared" si="416"/>
        <v>15</v>
      </c>
      <c r="G4050">
        <f t="shared" si="417"/>
        <v>7</v>
      </c>
      <c r="H4050" s="4" t="str">
        <f t="shared" si="418"/>
        <v>product 3</v>
      </c>
      <c r="I4050" s="5">
        <v>23</v>
      </c>
      <c r="J4050" s="5">
        <v>287.27</v>
      </c>
    </row>
    <row r="4051" spans="1:10" ht="13.2" x14ac:dyDescent="0.25">
      <c r="A4051" s="3">
        <v>45853</v>
      </c>
      <c r="B4051" s="4" t="s">
        <v>14</v>
      </c>
      <c r="C4051" s="3" t="str">
        <f t="shared" si="414"/>
        <v>overhead</v>
      </c>
      <c r="D4051" s="50" t="s">
        <v>6</v>
      </c>
      <c r="E4051">
        <f t="shared" si="415"/>
        <v>2025</v>
      </c>
      <c r="F4051">
        <f t="shared" si="416"/>
        <v>15</v>
      </c>
      <c r="G4051">
        <f t="shared" si="417"/>
        <v>7</v>
      </c>
      <c r="H4051" s="4" t="str">
        <f t="shared" si="418"/>
        <v>N/A</v>
      </c>
      <c r="I4051" s="4" t="s">
        <v>6</v>
      </c>
      <c r="J4051" s="5">
        <v>308.25</v>
      </c>
    </row>
    <row r="4052" spans="1:10" ht="13.2" x14ac:dyDescent="0.25">
      <c r="A4052" s="3">
        <v>45854</v>
      </c>
      <c r="B4052" s="4" t="s">
        <v>7</v>
      </c>
      <c r="C4052" s="3" t="str">
        <f t="shared" si="414"/>
        <v>cogs</v>
      </c>
      <c r="D4052" s="49">
        <v>5.49</v>
      </c>
      <c r="E4052">
        <f t="shared" si="415"/>
        <v>2025</v>
      </c>
      <c r="F4052">
        <f t="shared" si="416"/>
        <v>16</v>
      </c>
      <c r="G4052">
        <f t="shared" si="417"/>
        <v>7</v>
      </c>
      <c r="H4052" s="4" t="str">
        <f t="shared" si="418"/>
        <v>product 1</v>
      </c>
      <c r="I4052" s="5">
        <v>49</v>
      </c>
      <c r="J4052" s="5">
        <v>269.01</v>
      </c>
    </row>
    <row r="4053" spans="1:10" ht="13.2" x14ac:dyDescent="0.25">
      <c r="A4053" s="3">
        <v>45854</v>
      </c>
      <c r="B4053" s="4" t="s">
        <v>8</v>
      </c>
      <c r="C4053" s="3" t="str">
        <f t="shared" si="414"/>
        <v>cogs</v>
      </c>
      <c r="D4053" s="49">
        <v>19.989999999999998</v>
      </c>
      <c r="E4053">
        <f t="shared" si="415"/>
        <v>2025</v>
      </c>
      <c r="F4053">
        <f t="shared" si="416"/>
        <v>16</v>
      </c>
      <c r="G4053">
        <f t="shared" si="417"/>
        <v>7</v>
      </c>
      <c r="H4053" s="4" t="str">
        <f t="shared" si="418"/>
        <v>product 2</v>
      </c>
      <c r="I4053" s="5">
        <v>0</v>
      </c>
      <c r="J4053" s="4">
        <v>0</v>
      </c>
    </row>
    <row r="4054" spans="1:10" ht="13.2" x14ac:dyDescent="0.25">
      <c r="A4054" s="3">
        <v>45854</v>
      </c>
      <c r="B4054" s="4" t="s">
        <v>9</v>
      </c>
      <c r="C4054" s="3" t="str">
        <f t="shared" si="414"/>
        <v>cogs</v>
      </c>
      <c r="D4054" s="49">
        <v>8.99</v>
      </c>
      <c r="E4054">
        <f t="shared" si="415"/>
        <v>2025</v>
      </c>
      <c r="F4054">
        <f t="shared" si="416"/>
        <v>16</v>
      </c>
      <c r="G4054">
        <f t="shared" si="417"/>
        <v>7</v>
      </c>
      <c r="H4054" s="4" t="str">
        <f t="shared" si="418"/>
        <v>product 3</v>
      </c>
      <c r="I4054" s="5">
        <v>132</v>
      </c>
      <c r="J4054" s="5">
        <v>1186.68</v>
      </c>
    </row>
    <row r="4055" spans="1:10" ht="13.2" x14ac:dyDescent="0.25">
      <c r="A4055" s="3">
        <v>45854</v>
      </c>
      <c r="B4055" s="4" t="s">
        <v>10</v>
      </c>
      <c r="C4055" s="3" t="str">
        <f t="shared" si="414"/>
        <v>marketing</v>
      </c>
      <c r="D4055" s="50" t="s">
        <v>6</v>
      </c>
      <c r="E4055">
        <f t="shared" si="415"/>
        <v>2025</v>
      </c>
      <c r="F4055">
        <f t="shared" si="416"/>
        <v>16</v>
      </c>
      <c r="G4055">
        <f t="shared" si="417"/>
        <v>7</v>
      </c>
      <c r="H4055" s="4" t="str">
        <f t="shared" si="418"/>
        <v>N/A</v>
      </c>
      <c r="I4055" s="4" t="s">
        <v>6</v>
      </c>
      <c r="J4055" s="5">
        <v>116.94</v>
      </c>
    </row>
    <row r="4056" spans="1:10" ht="13.2" x14ac:dyDescent="0.25">
      <c r="A4056" s="3">
        <v>45854</v>
      </c>
      <c r="B4056" s="4" t="s">
        <v>11</v>
      </c>
      <c r="C4056" s="3" t="str">
        <f t="shared" si="414"/>
        <v>net sales</v>
      </c>
      <c r="D4056" s="49">
        <v>9.99</v>
      </c>
      <c r="E4056">
        <f t="shared" si="415"/>
        <v>2025</v>
      </c>
      <c r="F4056">
        <f t="shared" si="416"/>
        <v>16</v>
      </c>
      <c r="G4056">
        <f t="shared" si="417"/>
        <v>7</v>
      </c>
      <c r="H4056" s="4" t="str">
        <f t="shared" si="418"/>
        <v>product 1</v>
      </c>
      <c r="I4056" s="5">
        <v>49</v>
      </c>
      <c r="J4056" s="5">
        <v>489.51</v>
      </c>
    </row>
    <row r="4057" spans="1:10" ht="13.2" x14ac:dyDescent="0.25">
      <c r="A4057" s="3">
        <v>45854</v>
      </c>
      <c r="B4057" s="4" t="s">
        <v>12</v>
      </c>
      <c r="C4057" s="3" t="str">
        <f t="shared" si="414"/>
        <v>net sales</v>
      </c>
      <c r="D4057" s="49">
        <v>24.99</v>
      </c>
      <c r="E4057">
        <f t="shared" si="415"/>
        <v>2025</v>
      </c>
      <c r="F4057">
        <f t="shared" si="416"/>
        <v>16</v>
      </c>
      <c r="G4057">
        <f t="shared" si="417"/>
        <v>7</v>
      </c>
      <c r="H4057" s="4" t="str">
        <f t="shared" si="418"/>
        <v>product 2</v>
      </c>
      <c r="I4057" s="5">
        <v>0</v>
      </c>
      <c r="J4057" s="4">
        <v>0</v>
      </c>
    </row>
    <row r="4058" spans="1:10" ht="13.2" x14ac:dyDescent="0.25">
      <c r="A4058" s="3">
        <v>45854</v>
      </c>
      <c r="B4058" s="4" t="s">
        <v>13</v>
      </c>
      <c r="C4058" s="3" t="str">
        <f t="shared" si="414"/>
        <v>net sales</v>
      </c>
      <c r="D4058" s="49">
        <v>12.49</v>
      </c>
      <c r="E4058">
        <f t="shared" si="415"/>
        <v>2025</v>
      </c>
      <c r="F4058">
        <f t="shared" si="416"/>
        <v>16</v>
      </c>
      <c r="G4058">
        <f t="shared" si="417"/>
        <v>7</v>
      </c>
      <c r="H4058" s="4" t="str">
        <f t="shared" si="418"/>
        <v>product 3</v>
      </c>
      <c r="I4058" s="5">
        <v>132</v>
      </c>
      <c r="J4058" s="5">
        <v>1648.68</v>
      </c>
    </row>
    <row r="4059" spans="1:10" ht="13.2" x14ac:dyDescent="0.25">
      <c r="A4059" s="3">
        <v>45855</v>
      </c>
      <c r="B4059" s="4" t="s">
        <v>7</v>
      </c>
      <c r="C4059" s="3" t="str">
        <f t="shared" si="414"/>
        <v>cogs</v>
      </c>
      <c r="D4059" s="49">
        <v>5.49</v>
      </c>
      <c r="E4059">
        <f t="shared" si="415"/>
        <v>2025</v>
      </c>
      <c r="F4059">
        <f t="shared" si="416"/>
        <v>17</v>
      </c>
      <c r="G4059">
        <f t="shared" si="417"/>
        <v>7</v>
      </c>
      <c r="H4059" s="4" t="str">
        <f t="shared" si="418"/>
        <v>product 1</v>
      </c>
      <c r="I4059" s="5">
        <v>27</v>
      </c>
      <c r="J4059" s="5">
        <v>148.23000000000002</v>
      </c>
    </row>
    <row r="4060" spans="1:10" ht="13.2" x14ac:dyDescent="0.25">
      <c r="A4060" s="3">
        <v>45855</v>
      </c>
      <c r="B4060" s="4" t="s">
        <v>8</v>
      </c>
      <c r="C4060" s="3" t="str">
        <f t="shared" si="414"/>
        <v>cogs</v>
      </c>
      <c r="D4060" s="49">
        <v>19.989999999999998</v>
      </c>
      <c r="E4060">
        <f t="shared" si="415"/>
        <v>2025</v>
      </c>
      <c r="F4060">
        <f t="shared" si="416"/>
        <v>17</v>
      </c>
      <c r="G4060">
        <f t="shared" si="417"/>
        <v>7</v>
      </c>
      <c r="H4060" s="4" t="str">
        <f t="shared" si="418"/>
        <v>product 2</v>
      </c>
      <c r="I4060" s="5">
        <v>2</v>
      </c>
      <c r="J4060" s="5">
        <v>39.979999999999997</v>
      </c>
    </row>
    <row r="4061" spans="1:10" ht="13.2" x14ac:dyDescent="0.25">
      <c r="A4061" s="3">
        <v>45855</v>
      </c>
      <c r="B4061" s="4" t="s">
        <v>9</v>
      </c>
      <c r="C4061" s="3" t="str">
        <f t="shared" si="414"/>
        <v>cogs</v>
      </c>
      <c r="D4061" s="49">
        <v>8.99</v>
      </c>
      <c r="E4061">
        <f t="shared" si="415"/>
        <v>2025</v>
      </c>
      <c r="F4061">
        <f t="shared" si="416"/>
        <v>17</v>
      </c>
      <c r="G4061">
        <f t="shared" si="417"/>
        <v>7</v>
      </c>
      <c r="H4061" s="4" t="str">
        <f t="shared" si="418"/>
        <v>product 3</v>
      </c>
      <c r="I4061" s="5">
        <v>165</v>
      </c>
      <c r="J4061" s="5">
        <v>1483.3500000000001</v>
      </c>
    </row>
    <row r="4062" spans="1:10" ht="13.2" x14ac:dyDescent="0.25">
      <c r="A4062" s="3">
        <v>45855</v>
      </c>
      <c r="B4062" s="4" t="s">
        <v>10</v>
      </c>
      <c r="C4062" s="3" t="str">
        <f t="shared" si="414"/>
        <v>marketing</v>
      </c>
      <c r="D4062" s="50" t="s">
        <v>6</v>
      </c>
      <c r="E4062">
        <f t="shared" si="415"/>
        <v>2025</v>
      </c>
      <c r="F4062">
        <f t="shared" si="416"/>
        <v>17</v>
      </c>
      <c r="G4062">
        <f t="shared" si="417"/>
        <v>7</v>
      </c>
      <c r="H4062" s="4" t="str">
        <f t="shared" si="418"/>
        <v>N/A</v>
      </c>
      <c r="I4062" s="4" t="s">
        <v>6</v>
      </c>
      <c r="J4062" s="5">
        <v>118.06</v>
      </c>
    </row>
    <row r="4063" spans="1:10" ht="13.2" x14ac:dyDescent="0.25">
      <c r="A4063" s="3">
        <v>45855</v>
      </c>
      <c r="B4063" s="4" t="s">
        <v>11</v>
      </c>
      <c r="C4063" s="3" t="str">
        <f t="shared" si="414"/>
        <v>net sales</v>
      </c>
      <c r="D4063" s="49">
        <v>9.99</v>
      </c>
      <c r="E4063">
        <f t="shared" si="415"/>
        <v>2025</v>
      </c>
      <c r="F4063">
        <f t="shared" si="416"/>
        <v>17</v>
      </c>
      <c r="G4063">
        <f t="shared" si="417"/>
        <v>7</v>
      </c>
      <c r="H4063" s="4" t="str">
        <f t="shared" si="418"/>
        <v>product 1</v>
      </c>
      <c r="I4063" s="5">
        <v>27</v>
      </c>
      <c r="J4063" s="5">
        <v>269.73</v>
      </c>
    </row>
    <row r="4064" spans="1:10" ht="13.2" x14ac:dyDescent="0.25">
      <c r="A4064" s="3">
        <v>45855</v>
      </c>
      <c r="B4064" s="4" t="s">
        <v>12</v>
      </c>
      <c r="C4064" s="3" t="str">
        <f t="shared" si="414"/>
        <v>net sales</v>
      </c>
      <c r="D4064" s="49">
        <v>24.99</v>
      </c>
      <c r="E4064">
        <f t="shared" si="415"/>
        <v>2025</v>
      </c>
      <c r="F4064">
        <f t="shared" si="416"/>
        <v>17</v>
      </c>
      <c r="G4064">
        <f t="shared" si="417"/>
        <v>7</v>
      </c>
      <c r="H4064" s="4" t="str">
        <f t="shared" si="418"/>
        <v>product 2</v>
      </c>
      <c r="I4064" s="5">
        <v>2</v>
      </c>
      <c r="J4064" s="5">
        <v>49.98</v>
      </c>
    </row>
    <row r="4065" spans="1:10" ht="13.2" x14ac:dyDescent="0.25">
      <c r="A4065" s="3">
        <v>45855</v>
      </c>
      <c r="B4065" s="4" t="s">
        <v>13</v>
      </c>
      <c r="C4065" s="3" t="str">
        <f t="shared" si="414"/>
        <v>net sales</v>
      </c>
      <c r="D4065" s="49">
        <v>12.49</v>
      </c>
      <c r="E4065">
        <f t="shared" si="415"/>
        <v>2025</v>
      </c>
      <c r="F4065">
        <f t="shared" si="416"/>
        <v>17</v>
      </c>
      <c r="G4065">
        <f t="shared" si="417"/>
        <v>7</v>
      </c>
      <c r="H4065" s="4" t="str">
        <f t="shared" si="418"/>
        <v>product 3</v>
      </c>
      <c r="I4065" s="5">
        <v>165</v>
      </c>
      <c r="J4065" s="5">
        <v>2060.85</v>
      </c>
    </row>
    <row r="4066" spans="1:10" ht="13.2" x14ac:dyDescent="0.25">
      <c r="A4066" s="3">
        <v>45856</v>
      </c>
      <c r="B4066" s="4" t="s">
        <v>7</v>
      </c>
      <c r="C4066" s="3" t="str">
        <f t="shared" si="414"/>
        <v>cogs</v>
      </c>
      <c r="D4066" s="49">
        <v>5.49</v>
      </c>
      <c r="E4066">
        <f t="shared" si="415"/>
        <v>2025</v>
      </c>
      <c r="F4066">
        <f t="shared" si="416"/>
        <v>18</v>
      </c>
      <c r="G4066">
        <f t="shared" si="417"/>
        <v>7</v>
      </c>
      <c r="H4066" s="4" t="str">
        <f t="shared" si="418"/>
        <v>product 1</v>
      </c>
      <c r="I4066" s="5">
        <v>99</v>
      </c>
      <c r="J4066" s="5">
        <v>543.51</v>
      </c>
    </row>
    <row r="4067" spans="1:10" ht="13.2" x14ac:dyDescent="0.25">
      <c r="A4067" s="3">
        <v>45856</v>
      </c>
      <c r="B4067" s="4" t="s">
        <v>8</v>
      </c>
      <c r="C4067" s="3" t="str">
        <f t="shared" si="414"/>
        <v>cogs</v>
      </c>
      <c r="D4067" s="49">
        <v>19.989999999999998</v>
      </c>
      <c r="E4067">
        <f t="shared" si="415"/>
        <v>2025</v>
      </c>
      <c r="F4067">
        <f t="shared" si="416"/>
        <v>18</v>
      </c>
      <c r="G4067">
        <f t="shared" si="417"/>
        <v>7</v>
      </c>
      <c r="H4067" s="4" t="str">
        <f t="shared" si="418"/>
        <v>product 2</v>
      </c>
      <c r="I4067" s="5">
        <v>0</v>
      </c>
      <c r="J4067" s="4">
        <v>0</v>
      </c>
    </row>
    <row r="4068" spans="1:10" ht="13.2" x14ac:dyDescent="0.25">
      <c r="A4068" s="3">
        <v>45856</v>
      </c>
      <c r="B4068" s="4" t="s">
        <v>9</v>
      </c>
      <c r="C4068" s="3" t="str">
        <f t="shared" si="414"/>
        <v>cogs</v>
      </c>
      <c r="D4068" s="49">
        <v>8.99</v>
      </c>
      <c r="E4068">
        <f t="shared" si="415"/>
        <v>2025</v>
      </c>
      <c r="F4068">
        <f t="shared" si="416"/>
        <v>18</v>
      </c>
      <c r="G4068">
        <f t="shared" si="417"/>
        <v>7</v>
      </c>
      <c r="H4068" s="4" t="str">
        <f t="shared" si="418"/>
        <v>product 3</v>
      </c>
      <c r="I4068" s="5">
        <v>208</v>
      </c>
      <c r="J4068" s="5">
        <v>1869.92</v>
      </c>
    </row>
    <row r="4069" spans="1:10" ht="13.2" x14ac:dyDescent="0.25">
      <c r="A4069" s="3">
        <v>45856</v>
      </c>
      <c r="B4069" s="4" t="s">
        <v>10</v>
      </c>
      <c r="C4069" s="3" t="str">
        <f t="shared" si="414"/>
        <v>marketing</v>
      </c>
      <c r="D4069" s="50" t="s">
        <v>6</v>
      </c>
      <c r="E4069">
        <f t="shared" si="415"/>
        <v>2025</v>
      </c>
      <c r="F4069">
        <f t="shared" si="416"/>
        <v>18</v>
      </c>
      <c r="G4069">
        <f t="shared" si="417"/>
        <v>7</v>
      </c>
      <c r="H4069" s="4" t="str">
        <f t="shared" si="418"/>
        <v>N/A</v>
      </c>
      <c r="I4069" s="4" t="s">
        <v>6</v>
      </c>
      <c r="J4069" s="5">
        <v>109.09</v>
      </c>
    </row>
    <row r="4070" spans="1:10" ht="13.2" x14ac:dyDescent="0.25">
      <c r="A4070" s="3">
        <v>45856</v>
      </c>
      <c r="B4070" s="4" t="s">
        <v>11</v>
      </c>
      <c r="C4070" s="3" t="str">
        <f t="shared" si="414"/>
        <v>net sales</v>
      </c>
      <c r="D4070" s="49">
        <v>9.99</v>
      </c>
      <c r="E4070">
        <f t="shared" si="415"/>
        <v>2025</v>
      </c>
      <c r="F4070">
        <f t="shared" si="416"/>
        <v>18</v>
      </c>
      <c r="G4070">
        <f t="shared" si="417"/>
        <v>7</v>
      </c>
      <c r="H4070" s="4" t="str">
        <f t="shared" si="418"/>
        <v>product 1</v>
      </c>
      <c r="I4070" s="5">
        <v>99</v>
      </c>
      <c r="J4070" s="5">
        <v>989.01</v>
      </c>
    </row>
    <row r="4071" spans="1:10" ht="13.2" x14ac:dyDescent="0.25">
      <c r="A4071" s="3">
        <v>45856</v>
      </c>
      <c r="B4071" s="4" t="s">
        <v>12</v>
      </c>
      <c r="C4071" s="3" t="str">
        <f t="shared" si="414"/>
        <v>net sales</v>
      </c>
      <c r="D4071" s="49">
        <v>24.99</v>
      </c>
      <c r="E4071">
        <f t="shared" si="415"/>
        <v>2025</v>
      </c>
      <c r="F4071">
        <f t="shared" si="416"/>
        <v>18</v>
      </c>
      <c r="G4071">
        <f t="shared" si="417"/>
        <v>7</v>
      </c>
      <c r="H4071" s="4" t="str">
        <f t="shared" si="418"/>
        <v>product 2</v>
      </c>
      <c r="I4071" s="5">
        <v>0</v>
      </c>
      <c r="J4071" s="4">
        <v>0</v>
      </c>
    </row>
    <row r="4072" spans="1:10" ht="13.2" x14ac:dyDescent="0.25">
      <c r="A4072" s="3">
        <v>45856</v>
      </c>
      <c r="B4072" s="4" t="s">
        <v>13</v>
      </c>
      <c r="C4072" s="3" t="str">
        <f t="shared" si="414"/>
        <v>net sales</v>
      </c>
      <c r="D4072" s="49">
        <v>12.49</v>
      </c>
      <c r="E4072">
        <f t="shared" si="415"/>
        <v>2025</v>
      </c>
      <c r="F4072">
        <f t="shared" si="416"/>
        <v>18</v>
      </c>
      <c r="G4072">
        <f t="shared" si="417"/>
        <v>7</v>
      </c>
      <c r="H4072" s="4" t="str">
        <f t="shared" si="418"/>
        <v>product 3</v>
      </c>
      <c r="I4072" s="5">
        <v>208</v>
      </c>
      <c r="J4072" s="5">
        <v>2597.92</v>
      </c>
    </row>
    <row r="4073" spans="1:10" ht="13.2" x14ac:dyDescent="0.25">
      <c r="A4073" s="3">
        <v>45856</v>
      </c>
      <c r="B4073" s="4" t="s">
        <v>15</v>
      </c>
      <c r="C4073" s="3" t="str">
        <f t="shared" si="414"/>
        <v>payroll</v>
      </c>
      <c r="D4073" s="50" t="s">
        <v>6</v>
      </c>
      <c r="E4073">
        <f t="shared" si="415"/>
        <v>2025</v>
      </c>
      <c r="F4073">
        <f t="shared" si="416"/>
        <v>18</v>
      </c>
      <c r="G4073">
        <f t="shared" si="417"/>
        <v>7</v>
      </c>
      <c r="H4073" s="4" t="str">
        <f t="shared" si="418"/>
        <v>N/A</v>
      </c>
      <c r="I4073" s="4" t="s">
        <v>6</v>
      </c>
      <c r="J4073" s="5">
        <v>1200</v>
      </c>
    </row>
    <row r="4074" spans="1:10" ht="13.2" x14ac:dyDescent="0.25">
      <c r="A4074" s="3">
        <v>45857</v>
      </c>
      <c r="B4074" s="4" t="s">
        <v>7</v>
      </c>
      <c r="C4074" s="3" t="str">
        <f t="shared" si="414"/>
        <v>cogs</v>
      </c>
      <c r="D4074" s="49">
        <v>5.49</v>
      </c>
      <c r="E4074">
        <f t="shared" si="415"/>
        <v>2025</v>
      </c>
      <c r="F4074">
        <f t="shared" si="416"/>
        <v>19</v>
      </c>
      <c r="G4074">
        <f t="shared" si="417"/>
        <v>7</v>
      </c>
      <c r="H4074" s="4" t="str">
        <f t="shared" si="418"/>
        <v>product 1</v>
      </c>
      <c r="I4074" s="5">
        <v>52</v>
      </c>
      <c r="J4074" s="5">
        <v>285.48</v>
      </c>
    </row>
    <row r="4075" spans="1:10" ht="13.2" x14ac:dyDescent="0.25">
      <c r="A4075" s="3">
        <v>45857</v>
      </c>
      <c r="B4075" s="4" t="s">
        <v>8</v>
      </c>
      <c r="C4075" s="3" t="str">
        <f t="shared" si="414"/>
        <v>cogs</v>
      </c>
      <c r="D4075" s="49">
        <v>19.989999999999998</v>
      </c>
      <c r="E4075">
        <f t="shared" si="415"/>
        <v>2025</v>
      </c>
      <c r="F4075">
        <f t="shared" si="416"/>
        <v>19</v>
      </c>
      <c r="G4075">
        <f t="shared" si="417"/>
        <v>7</v>
      </c>
      <c r="H4075" s="4" t="str">
        <f t="shared" si="418"/>
        <v>product 2</v>
      </c>
      <c r="I4075" s="5">
        <v>5</v>
      </c>
      <c r="J4075" s="5">
        <v>99.949999999999989</v>
      </c>
    </row>
    <row r="4076" spans="1:10" ht="13.2" x14ac:dyDescent="0.25">
      <c r="A4076" s="3">
        <v>45857</v>
      </c>
      <c r="B4076" s="4" t="s">
        <v>9</v>
      </c>
      <c r="C4076" s="3" t="str">
        <f t="shared" si="414"/>
        <v>cogs</v>
      </c>
      <c r="D4076" s="49">
        <v>8.99</v>
      </c>
      <c r="E4076">
        <f t="shared" si="415"/>
        <v>2025</v>
      </c>
      <c r="F4076">
        <f t="shared" si="416"/>
        <v>19</v>
      </c>
      <c r="G4076">
        <f t="shared" si="417"/>
        <v>7</v>
      </c>
      <c r="H4076" s="4" t="str">
        <f t="shared" si="418"/>
        <v>product 3</v>
      </c>
      <c r="I4076" s="5">
        <v>151</v>
      </c>
      <c r="J4076" s="5">
        <v>1357.49</v>
      </c>
    </row>
    <row r="4077" spans="1:10" ht="13.2" x14ac:dyDescent="0.25">
      <c r="A4077" s="3">
        <v>45857</v>
      </c>
      <c r="B4077" s="4" t="s">
        <v>10</v>
      </c>
      <c r="C4077" s="3" t="str">
        <f t="shared" si="414"/>
        <v>marketing</v>
      </c>
      <c r="D4077" s="50" t="s">
        <v>6</v>
      </c>
      <c r="E4077">
        <f t="shared" si="415"/>
        <v>2025</v>
      </c>
      <c r="F4077">
        <f t="shared" si="416"/>
        <v>19</v>
      </c>
      <c r="G4077">
        <f t="shared" si="417"/>
        <v>7</v>
      </c>
      <c r="H4077" s="4" t="str">
        <f t="shared" si="418"/>
        <v>N/A</v>
      </c>
      <c r="I4077" s="4" t="s">
        <v>6</v>
      </c>
      <c r="J4077" s="5">
        <v>118.06</v>
      </c>
    </row>
    <row r="4078" spans="1:10" ht="13.2" x14ac:dyDescent="0.25">
      <c r="A4078" s="3">
        <v>45857</v>
      </c>
      <c r="B4078" s="4" t="s">
        <v>11</v>
      </c>
      <c r="C4078" s="3" t="str">
        <f t="shared" si="414"/>
        <v>net sales</v>
      </c>
      <c r="D4078" s="49">
        <v>9.99</v>
      </c>
      <c r="E4078">
        <f t="shared" si="415"/>
        <v>2025</v>
      </c>
      <c r="F4078">
        <f t="shared" si="416"/>
        <v>19</v>
      </c>
      <c r="G4078">
        <f t="shared" si="417"/>
        <v>7</v>
      </c>
      <c r="H4078" s="4" t="str">
        <f t="shared" si="418"/>
        <v>product 1</v>
      </c>
      <c r="I4078" s="5">
        <v>52</v>
      </c>
      <c r="J4078" s="5">
        <v>519.48</v>
      </c>
    </row>
    <row r="4079" spans="1:10" ht="13.2" x14ac:dyDescent="0.25">
      <c r="A4079" s="3">
        <v>45857</v>
      </c>
      <c r="B4079" s="4" t="s">
        <v>12</v>
      </c>
      <c r="C4079" s="3" t="str">
        <f t="shared" si="414"/>
        <v>net sales</v>
      </c>
      <c r="D4079" s="49">
        <v>24.99</v>
      </c>
      <c r="E4079">
        <f t="shared" si="415"/>
        <v>2025</v>
      </c>
      <c r="F4079">
        <f t="shared" si="416"/>
        <v>19</v>
      </c>
      <c r="G4079">
        <f t="shared" si="417"/>
        <v>7</v>
      </c>
      <c r="H4079" s="4" t="str">
        <f t="shared" si="418"/>
        <v>product 2</v>
      </c>
      <c r="I4079" s="5">
        <v>5</v>
      </c>
      <c r="J4079" s="5">
        <v>124.94999999999999</v>
      </c>
    </row>
    <row r="4080" spans="1:10" ht="13.2" x14ac:dyDescent="0.25">
      <c r="A4080" s="3">
        <v>45857</v>
      </c>
      <c r="B4080" s="4" t="s">
        <v>13</v>
      </c>
      <c r="C4080" s="3" t="str">
        <f t="shared" si="414"/>
        <v>net sales</v>
      </c>
      <c r="D4080" s="49">
        <v>12.49</v>
      </c>
      <c r="E4080">
        <f t="shared" si="415"/>
        <v>2025</v>
      </c>
      <c r="F4080">
        <f t="shared" si="416"/>
        <v>19</v>
      </c>
      <c r="G4080">
        <f t="shared" si="417"/>
        <v>7</v>
      </c>
      <c r="H4080" s="4" t="str">
        <f t="shared" si="418"/>
        <v>product 3</v>
      </c>
      <c r="I4080" s="5">
        <v>151</v>
      </c>
      <c r="J4080" s="5">
        <v>1885.99</v>
      </c>
    </row>
    <row r="4081" spans="1:10" ht="13.2" x14ac:dyDescent="0.25">
      <c r="A4081" s="3">
        <v>45858</v>
      </c>
      <c r="B4081" s="4" t="s">
        <v>7</v>
      </c>
      <c r="C4081" s="3" t="str">
        <f t="shared" si="414"/>
        <v>cogs</v>
      </c>
      <c r="D4081" s="49">
        <v>5.49</v>
      </c>
      <c r="E4081">
        <f t="shared" si="415"/>
        <v>2025</v>
      </c>
      <c r="F4081">
        <f t="shared" si="416"/>
        <v>20</v>
      </c>
      <c r="G4081">
        <f t="shared" si="417"/>
        <v>7</v>
      </c>
      <c r="H4081" s="4" t="str">
        <f t="shared" si="418"/>
        <v>product 1</v>
      </c>
      <c r="I4081" s="5">
        <v>10</v>
      </c>
      <c r="J4081" s="5">
        <v>54.900000000000006</v>
      </c>
    </row>
    <row r="4082" spans="1:10" ht="13.2" x14ac:dyDescent="0.25">
      <c r="A4082" s="3">
        <v>45858</v>
      </c>
      <c r="B4082" s="4" t="s">
        <v>8</v>
      </c>
      <c r="C4082" s="3" t="str">
        <f t="shared" si="414"/>
        <v>cogs</v>
      </c>
      <c r="D4082" s="49">
        <v>19.989999999999998</v>
      </c>
      <c r="E4082">
        <f t="shared" si="415"/>
        <v>2025</v>
      </c>
      <c r="F4082">
        <f t="shared" si="416"/>
        <v>20</v>
      </c>
      <c r="G4082">
        <f t="shared" si="417"/>
        <v>7</v>
      </c>
      <c r="H4082" s="4" t="str">
        <f t="shared" si="418"/>
        <v>product 2</v>
      </c>
      <c r="I4082" s="5">
        <v>7</v>
      </c>
      <c r="J4082" s="5">
        <v>139.92999999999998</v>
      </c>
    </row>
    <row r="4083" spans="1:10" ht="13.2" x14ac:dyDescent="0.25">
      <c r="A4083" s="3">
        <v>45858</v>
      </c>
      <c r="B4083" s="4" t="s">
        <v>9</v>
      </c>
      <c r="C4083" s="3" t="str">
        <f t="shared" si="414"/>
        <v>cogs</v>
      </c>
      <c r="D4083" s="49">
        <v>8.99</v>
      </c>
      <c r="E4083">
        <f t="shared" si="415"/>
        <v>2025</v>
      </c>
      <c r="F4083">
        <f t="shared" si="416"/>
        <v>20</v>
      </c>
      <c r="G4083">
        <f t="shared" si="417"/>
        <v>7</v>
      </c>
      <c r="H4083" s="4" t="str">
        <f t="shared" si="418"/>
        <v>product 3</v>
      </c>
      <c r="I4083" s="5">
        <v>151</v>
      </c>
      <c r="J4083" s="5">
        <v>1357.49</v>
      </c>
    </row>
    <row r="4084" spans="1:10" ht="13.2" x14ac:dyDescent="0.25">
      <c r="A4084" s="3">
        <v>45858</v>
      </c>
      <c r="B4084" s="4" t="s">
        <v>10</v>
      </c>
      <c r="C4084" s="3" t="str">
        <f t="shared" si="414"/>
        <v>marketing</v>
      </c>
      <c r="D4084" s="50" t="s">
        <v>6</v>
      </c>
      <c r="E4084">
        <f t="shared" si="415"/>
        <v>2025</v>
      </c>
      <c r="F4084">
        <f t="shared" si="416"/>
        <v>20</v>
      </c>
      <c r="G4084">
        <f t="shared" si="417"/>
        <v>7</v>
      </c>
      <c r="H4084" s="4" t="str">
        <f t="shared" si="418"/>
        <v>N/A</v>
      </c>
      <c r="I4084" s="4" t="s">
        <v>6</v>
      </c>
      <c r="J4084" s="5">
        <v>111.93</v>
      </c>
    </row>
    <row r="4085" spans="1:10" ht="13.2" x14ac:dyDescent="0.25">
      <c r="A4085" s="3">
        <v>45858</v>
      </c>
      <c r="B4085" s="4" t="s">
        <v>11</v>
      </c>
      <c r="C4085" s="3" t="str">
        <f t="shared" si="414"/>
        <v>net sales</v>
      </c>
      <c r="D4085" s="49">
        <v>9.99</v>
      </c>
      <c r="E4085">
        <f t="shared" si="415"/>
        <v>2025</v>
      </c>
      <c r="F4085">
        <f t="shared" si="416"/>
        <v>20</v>
      </c>
      <c r="G4085">
        <f t="shared" si="417"/>
        <v>7</v>
      </c>
      <c r="H4085" s="4" t="str">
        <f t="shared" si="418"/>
        <v>product 1</v>
      </c>
      <c r="I4085" s="5">
        <v>10</v>
      </c>
      <c r="J4085" s="5">
        <v>99.9</v>
      </c>
    </row>
    <row r="4086" spans="1:10" ht="13.2" x14ac:dyDescent="0.25">
      <c r="A4086" s="3">
        <v>45858</v>
      </c>
      <c r="B4086" s="4" t="s">
        <v>12</v>
      </c>
      <c r="C4086" s="3" t="str">
        <f t="shared" si="414"/>
        <v>net sales</v>
      </c>
      <c r="D4086" s="49">
        <v>24.99</v>
      </c>
      <c r="E4086">
        <f t="shared" si="415"/>
        <v>2025</v>
      </c>
      <c r="F4086">
        <f t="shared" si="416"/>
        <v>20</v>
      </c>
      <c r="G4086">
        <f t="shared" si="417"/>
        <v>7</v>
      </c>
      <c r="H4086" s="4" t="str">
        <f t="shared" si="418"/>
        <v>product 2</v>
      </c>
      <c r="I4086" s="5">
        <v>7</v>
      </c>
      <c r="J4086" s="5">
        <v>174.92999999999998</v>
      </c>
    </row>
    <row r="4087" spans="1:10" ht="13.2" x14ac:dyDescent="0.25">
      <c r="A4087" s="3">
        <v>45858</v>
      </c>
      <c r="B4087" s="4" t="s">
        <v>13</v>
      </c>
      <c r="C4087" s="3" t="str">
        <f t="shared" si="414"/>
        <v>net sales</v>
      </c>
      <c r="D4087" s="49">
        <v>12.49</v>
      </c>
      <c r="E4087">
        <f t="shared" si="415"/>
        <v>2025</v>
      </c>
      <c r="F4087">
        <f t="shared" si="416"/>
        <v>20</v>
      </c>
      <c r="G4087">
        <f t="shared" si="417"/>
        <v>7</v>
      </c>
      <c r="H4087" s="4" t="str">
        <f t="shared" si="418"/>
        <v>product 3</v>
      </c>
      <c r="I4087" s="5">
        <v>151</v>
      </c>
      <c r="J4087" s="5">
        <v>1885.99</v>
      </c>
    </row>
    <row r="4088" spans="1:10" ht="13.2" x14ac:dyDescent="0.25">
      <c r="A4088" s="3">
        <v>45859</v>
      </c>
      <c r="B4088" s="4" t="s">
        <v>7</v>
      </c>
      <c r="C4088" s="3" t="str">
        <f t="shared" si="414"/>
        <v>cogs</v>
      </c>
      <c r="D4088" s="49">
        <v>5.49</v>
      </c>
      <c r="E4088">
        <f t="shared" si="415"/>
        <v>2025</v>
      </c>
      <c r="F4088">
        <f t="shared" si="416"/>
        <v>21</v>
      </c>
      <c r="G4088">
        <f t="shared" si="417"/>
        <v>7</v>
      </c>
      <c r="H4088" s="4" t="str">
        <f t="shared" si="418"/>
        <v>product 1</v>
      </c>
      <c r="I4088" s="5">
        <v>86</v>
      </c>
      <c r="J4088" s="5">
        <v>472.14000000000004</v>
      </c>
    </row>
    <row r="4089" spans="1:10" ht="13.2" x14ac:dyDescent="0.25">
      <c r="A4089" s="3">
        <v>45859</v>
      </c>
      <c r="B4089" s="4" t="s">
        <v>8</v>
      </c>
      <c r="C4089" s="3" t="str">
        <f t="shared" si="414"/>
        <v>cogs</v>
      </c>
      <c r="D4089" s="49">
        <v>19.989999999999998</v>
      </c>
      <c r="E4089">
        <f t="shared" si="415"/>
        <v>2025</v>
      </c>
      <c r="F4089">
        <f t="shared" si="416"/>
        <v>21</v>
      </c>
      <c r="G4089">
        <f t="shared" si="417"/>
        <v>7</v>
      </c>
      <c r="H4089" s="4" t="str">
        <f t="shared" si="418"/>
        <v>product 2</v>
      </c>
      <c r="I4089" s="5">
        <v>4</v>
      </c>
      <c r="J4089" s="5">
        <v>79.959999999999994</v>
      </c>
    </row>
    <row r="4090" spans="1:10" ht="13.2" x14ac:dyDescent="0.25">
      <c r="A4090" s="3">
        <v>45859</v>
      </c>
      <c r="B4090" s="4" t="s">
        <v>9</v>
      </c>
      <c r="C4090" s="3" t="str">
        <f t="shared" si="414"/>
        <v>cogs</v>
      </c>
      <c r="D4090" s="49">
        <v>8.99</v>
      </c>
      <c r="E4090">
        <f t="shared" si="415"/>
        <v>2025</v>
      </c>
      <c r="F4090">
        <f t="shared" si="416"/>
        <v>21</v>
      </c>
      <c r="G4090">
        <f t="shared" si="417"/>
        <v>7</v>
      </c>
      <c r="H4090" s="4" t="str">
        <f t="shared" si="418"/>
        <v>product 3</v>
      </c>
      <c r="I4090" s="5">
        <v>161</v>
      </c>
      <c r="J4090" s="5">
        <v>1447.39</v>
      </c>
    </row>
    <row r="4091" spans="1:10" ht="13.2" x14ac:dyDescent="0.25">
      <c r="A4091" s="3">
        <v>45859</v>
      </c>
      <c r="B4091" s="4" t="s">
        <v>10</v>
      </c>
      <c r="C4091" s="3" t="str">
        <f t="shared" si="414"/>
        <v>marketing</v>
      </c>
      <c r="D4091" s="50" t="s">
        <v>6</v>
      </c>
      <c r="E4091">
        <f t="shared" si="415"/>
        <v>2025</v>
      </c>
      <c r="F4091">
        <f t="shared" si="416"/>
        <v>21</v>
      </c>
      <c r="G4091">
        <f t="shared" si="417"/>
        <v>7</v>
      </c>
      <c r="H4091" s="4" t="str">
        <f t="shared" si="418"/>
        <v>N/A</v>
      </c>
      <c r="I4091" s="4" t="s">
        <v>6</v>
      </c>
      <c r="J4091" s="5">
        <v>111.97</v>
      </c>
    </row>
    <row r="4092" spans="1:10" ht="13.2" x14ac:dyDescent="0.25">
      <c r="A4092" s="3">
        <v>45859</v>
      </c>
      <c r="B4092" s="4" t="s">
        <v>11</v>
      </c>
      <c r="C4092" s="3" t="str">
        <f t="shared" si="414"/>
        <v>net sales</v>
      </c>
      <c r="D4092" s="49">
        <v>9.99</v>
      </c>
      <c r="E4092">
        <f t="shared" si="415"/>
        <v>2025</v>
      </c>
      <c r="F4092">
        <f t="shared" si="416"/>
        <v>21</v>
      </c>
      <c r="G4092">
        <f t="shared" si="417"/>
        <v>7</v>
      </c>
      <c r="H4092" s="4" t="str">
        <f t="shared" si="418"/>
        <v>product 1</v>
      </c>
      <c r="I4092" s="5">
        <v>86</v>
      </c>
      <c r="J4092" s="5">
        <v>859.14</v>
      </c>
    </row>
    <row r="4093" spans="1:10" ht="13.2" x14ac:dyDescent="0.25">
      <c r="A4093" s="3">
        <v>45859</v>
      </c>
      <c r="B4093" s="4" t="s">
        <v>12</v>
      </c>
      <c r="C4093" s="3" t="str">
        <f t="shared" si="414"/>
        <v>net sales</v>
      </c>
      <c r="D4093" s="49">
        <v>24.99</v>
      </c>
      <c r="E4093">
        <f t="shared" si="415"/>
        <v>2025</v>
      </c>
      <c r="F4093">
        <f t="shared" si="416"/>
        <v>21</v>
      </c>
      <c r="G4093">
        <f t="shared" si="417"/>
        <v>7</v>
      </c>
      <c r="H4093" s="4" t="str">
        <f t="shared" si="418"/>
        <v>product 2</v>
      </c>
      <c r="I4093" s="5">
        <v>4</v>
      </c>
      <c r="J4093" s="5">
        <v>99.96</v>
      </c>
    </row>
    <row r="4094" spans="1:10" ht="13.2" x14ac:dyDescent="0.25">
      <c r="A4094" s="3">
        <v>45859</v>
      </c>
      <c r="B4094" s="4" t="s">
        <v>13</v>
      </c>
      <c r="C4094" s="3" t="str">
        <f t="shared" si="414"/>
        <v>net sales</v>
      </c>
      <c r="D4094" s="49">
        <v>12.49</v>
      </c>
      <c r="E4094">
        <f t="shared" si="415"/>
        <v>2025</v>
      </c>
      <c r="F4094">
        <f t="shared" si="416"/>
        <v>21</v>
      </c>
      <c r="G4094">
        <f t="shared" si="417"/>
        <v>7</v>
      </c>
      <c r="H4094" s="4" t="str">
        <f t="shared" si="418"/>
        <v>product 3</v>
      </c>
      <c r="I4094" s="5">
        <v>161</v>
      </c>
      <c r="J4094" s="5">
        <v>2010.89</v>
      </c>
    </row>
    <row r="4095" spans="1:10" ht="13.2" x14ac:dyDescent="0.25">
      <c r="A4095" s="3">
        <v>45860</v>
      </c>
      <c r="B4095" s="4" t="s">
        <v>7</v>
      </c>
      <c r="C4095" s="3" t="str">
        <f t="shared" si="414"/>
        <v>cogs</v>
      </c>
      <c r="D4095" s="49">
        <v>5.49</v>
      </c>
      <c r="E4095">
        <f t="shared" si="415"/>
        <v>2025</v>
      </c>
      <c r="F4095">
        <f t="shared" si="416"/>
        <v>22</v>
      </c>
      <c r="G4095">
        <f t="shared" si="417"/>
        <v>7</v>
      </c>
      <c r="H4095" s="4" t="str">
        <f t="shared" si="418"/>
        <v>product 1</v>
      </c>
      <c r="I4095" s="5">
        <v>7</v>
      </c>
      <c r="J4095" s="5">
        <v>38.43</v>
      </c>
    </row>
    <row r="4096" spans="1:10" ht="13.2" x14ac:dyDescent="0.25">
      <c r="A4096" s="3">
        <v>45860</v>
      </c>
      <c r="B4096" s="4" t="s">
        <v>8</v>
      </c>
      <c r="C4096" s="3" t="str">
        <f t="shared" si="414"/>
        <v>cogs</v>
      </c>
      <c r="D4096" s="49">
        <v>19.989999999999998</v>
      </c>
      <c r="E4096">
        <f t="shared" si="415"/>
        <v>2025</v>
      </c>
      <c r="F4096">
        <f t="shared" si="416"/>
        <v>22</v>
      </c>
      <c r="G4096">
        <f t="shared" si="417"/>
        <v>7</v>
      </c>
      <c r="H4096" s="4" t="str">
        <f t="shared" si="418"/>
        <v>product 2</v>
      </c>
      <c r="I4096" s="5">
        <v>9</v>
      </c>
      <c r="J4096" s="5">
        <v>179.91</v>
      </c>
    </row>
    <row r="4097" spans="1:10" ht="13.2" x14ac:dyDescent="0.25">
      <c r="A4097" s="3">
        <v>45860</v>
      </c>
      <c r="B4097" s="4" t="s">
        <v>9</v>
      </c>
      <c r="C4097" s="3" t="str">
        <f t="shared" si="414"/>
        <v>cogs</v>
      </c>
      <c r="D4097" s="49">
        <v>8.99</v>
      </c>
      <c r="E4097">
        <f t="shared" si="415"/>
        <v>2025</v>
      </c>
      <c r="F4097">
        <f t="shared" si="416"/>
        <v>22</v>
      </c>
      <c r="G4097">
        <f t="shared" si="417"/>
        <v>7</v>
      </c>
      <c r="H4097" s="4" t="str">
        <f t="shared" si="418"/>
        <v>product 3</v>
      </c>
      <c r="I4097" s="5">
        <v>197</v>
      </c>
      <c r="J4097" s="5">
        <v>1771.03</v>
      </c>
    </row>
    <row r="4098" spans="1:10" ht="13.2" x14ac:dyDescent="0.25">
      <c r="A4098" s="3">
        <v>45860</v>
      </c>
      <c r="B4098" s="4" t="s">
        <v>10</v>
      </c>
      <c r="C4098" s="3" t="str">
        <f t="shared" ref="C4098:C4161" si="419">IFERROR(LEFT(B4098, FIND(":", B4098) -1),B4098)</f>
        <v>marketing</v>
      </c>
      <c r="D4098" s="50" t="s">
        <v>6</v>
      </c>
      <c r="E4098">
        <f t="shared" ref="E4098:E4161" si="420">YEAR(A4098)</f>
        <v>2025</v>
      </c>
      <c r="F4098">
        <f t="shared" ref="F4098:F4161" si="421">DAY(A4098)</f>
        <v>22</v>
      </c>
      <c r="G4098">
        <f t="shared" ref="G4098:G4161" si="422">MONTH(A4098)</f>
        <v>7</v>
      </c>
      <c r="H4098" s="4" t="str">
        <f t="shared" si="418"/>
        <v>N/A</v>
      </c>
      <c r="I4098" s="4" t="s">
        <v>6</v>
      </c>
      <c r="J4098" s="5">
        <v>119</v>
      </c>
    </row>
    <row r="4099" spans="1:10" ht="13.2" x14ac:dyDescent="0.25">
      <c r="A4099" s="3">
        <v>45860</v>
      </c>
      <c r="B4099" s="4" t="s">
        <v>11</v>
      </c>
      <c r="C4099" s="3" t="str">
        <f t="shared" si="419"/>
        <v>net sales</v>
      </c>
      <c r="D4099" s="49">
        <v>9.99</v>
      </c>
      <c r="E4099">
        <f t="shared" si="420"/>
        <v>2025</v>
      </c>
      <c r="F4099">
        <f t="shared" si="421"/>
        <v>22</v>
      </c>
      <c r="G4099">
        <f t="shared" si="422"/>
        <v>7</v>
      </c>
      <c r="H4099" s="4" t="str">
        <f t="shared" ref="H4099:H4162" si="423">IFERROR(RIGHT(B4099, LEN(B4099) - FIND(":", B4099)),"N/A")</f>
        <v>product 1</v>
      </c>
      <c r="I4099" s="5">
        <v>7</v>
      </c>
      <c r="J4099" s="5">
        <v>69.930000000000007</v>
      </c>
    </row>
    <row r="4100" spans="1:10" ht="13.2" x14ac:dyDescent="0.25">
      <c r="A4100" s="3">
        <v>45860</v>
      </c>
      <c r="B4100" s="4" t="s">
        <v>12</v>
      </c>
      <c r="C4100" s="3" t="str">
        <f t="shared" si="419"/>
        <v>net sales</v>
      </c>
      <c r="D4100" s="49">
        <v>24.99</v>
      </c>
      <c r="E4100">
        <f t="shared" si="420"/>
        <v>2025</v>
      </c>
      <c r="F4100">
        <f t="shared" si="421"/>
        <v>22</v>
      </c>
      <c r="G4100">
        <f t="shared" si="422"/>
        <v>7</v>
      </c>
      <c r="H4100" s="4" t="str">
        <f t="shared" si="423"/>
        <v>product 2</v>
      </c>
      <c r="I4100" s="5">
        <v>9</v>
      </c>
      <c r="J4100" s="5">
        <v>224.91</v>
      </c>
    </row>
    <row r="4101" spans="1:10" ht="13.2" x14ac:dyDescent="0.25">
      <c r="A4101" s="3">
        <v>45860</v>
      </c>
      <c r="B4101" s="4" t="s">
        <v>13</v>
      </c>
      <c r="C4101" s="3" t="str">
        <f t="shared" si="419"/>
        <v>net sales</v>
      </c>
      <c r="D4101" s="49">
        <v>12.49</v>
      </c>
      <c r="E4101">
        <f t="shared" si="420"/>
        <v>2025</v>
      </c>
      <c r="F4101">
        <f t="shared" si="421"/>
        <v>22</v>
      </c>
      <c r="G4101">
        <f t="shared" si="422"/>
        <v>7</v>
      </c>
      <c r="H4101" s="4" t="str">
        <f t="shared" si="423"/>
        <v>product 3</v>
      </c>
      <c r="I4101" s="5">
        <v>197</v>
      </c>
      <c r="J4101" s="5">
        <v>2460.5300000000002</v>
      </c>
    </row>
    <row r="4102" spans="1:10" ht="13.2" x14ac:dyDescent="0.25">
      <c r="A4102" s="3">
        <v>45861</v>
      </c>
      <c r="B4102" s="4" t="s">
        <v>7</v>
      </c>
      <c r="C4102" s="3" t="str">
        <f t="shared" si="419"/>
        <v>cogs</v>
      </c>
      <c r="D4102" s="49">
        <v>5.49</v>
      </c>
      <c r="E4102">
        <f t="shared" si="420"/>
        <v>2025</v>
      </c>
      <c r="F4102">
        <f t="shared" si="421"/>
        <v>23</v>
      </c>
      <c r="G4102">
        <f t="shared" si="422"/>
        <v>7</v>
      </c>
      <c r="H4102" s="4" t="str">
        <f t="shared" si="423"/>
        <v>product 1</v>
      </c>
      <c r="I4102" s="5">
        <v>60</v>
      </c>
      <c r="J4102" s="5">
        <v>329.40000000000003</v>
      </c>
    </row>
    <row r="4103" spans="1:10" ht="13.2" x14ac:dyDescent="0.25">
      <c r="A4103" s="3">
        <v>45861</v>
      </c>
      <c r="B4103" s="4" t="s">
        <v>8</v>
      </c>
      <c r="C4103" s="3" t="str">
        <f t="shared" si="419"/>
        <v>cogs</v>
      </c>
      <c r="D4103" s="49">
        <v>19.989999999999998</v>
      </c>
      <c r="E4103">
        <f t="shared" si="420"/>
        <v>2025</v>
      </c>
      <c r="F4103">
        <f t="shared" si="421"/>
        <v>23</v>
      </c>
      <c r="G4103">
        <f t="shared" si="422"/>
        <v>7</v>
      </c>
      <c r="H4103" s="4" t="str">
        <f t="shared" si="423"/>
        <v>product 2</v>
      </c>
      <c r="I4103" s="5">
        <v>5</v>
      </c>
      <c r="J4103" s="5">
        <v>99.949999999999989</v>
      </c>
    </row>
    <row r="4104" spans="1:10" ht="13.2" x14ac:dyDescent="0.25">
      <c r="A4104" s="3">
        <v>45861</v>
      </c>
      <c r="B4104" s="4" t="s">
        <v>9</v>
      </c>
      <c r="C4104" s="3" t="str">
        <f t="shared" si="419"/>
        <v>cogs</v>
      </c>
      <c r="D4104" s="49">
        <v>8.99</v>
      </c>
      <c r="E4104">
        <f t="shared" si="420"/>
        <v>2025</v>
      </c>
      <c r="F4104">
        <f t="shared" si="421"/>
        <v>23</v>
      </c>
      <c r="G4104">
        <f t="shared" si="422"/>
        <v>7</v>
      </c>
      <c r="H4104" s="4" t="str">
        <f t="shared" si="423"/>
        <v>product 3</v>
      </c>
      <c r="I4104" s="5">
        <v>47</v>
      </c>
      <c r="J4104" s="5">
        <v>422.53000000000003</v>
      </c>
    </row>
    <row r="4105" spans="1:10" ht="13.2" x14ac:dyDescent="0.25">
      <c r="A4105" s="3">
        <v>45861</v>
      </c>
      <c r="B4105" s="4" t="s">
        <v>10</v>
      </c>
      <c r="C4105" s="3" t="str">
        <f t="shared" si="419"/>
        <v>marketing</v>
      </c>
      <c r="D4105" s="50" t="s">
        <v>6</v>
      </c>
      <c r="E4105">
        <f t="shared" si="420"/>
        <v>2025</v>
      </c>
      <c r="F4105">
        <f t="shared" si="421"/>
        <v>23</v>
      </c>
      <c r="G4105">
        <f t="shared" si="422"/>
        <v>7</v>
      </c>
      <c r="H4105" s="4" t="str">
        <f t="shared" si="423"/>
        <v>N/A</v>
      </c>
      <c r="I4105" s="4" t="s">
        <v>6</v>
      </c>
      <c r="J4105" s="5">
        <v>112.06</v>
      </c>
    </row>
    <row r="4106" spans="1:10" ht="13.2" x14ac:dyDescent="0.25">
      <c r="A4106" s="3">
        <v>45861</v>
      </c>
      <c r="B4106" s="4" t="s">
        <v>11</v>
      </c>
      <c r="C4106" s="3" t="str">
        <f t="shared" si="419"/>
        <v>net sales</v>
      </c>
      <c r="D4106" s="49">
        <v>9.99</v>
      </c>
      <c r="E4106">
        <f t="shared" si="420"/>
        <v>2025</v>
      </c>
      <c r="F4106">
        <f t="shared" si="421"/>
        <v>23</v>
      </c>
      <c r="G4106">
        <f t="shared" si="422"/>
        <v>7</v>
      </c>
      <c r="H4106" s="4" t="str">
        <f t="shared" si="423"/>
        <v>product 1</v>
      </c>
      <c r="I4106" s="5">
        <v>60</v>
      </c>
      <c r="J4106" s="5">
        <v>599.4</v>
      </c>
    </row>
    <row r="4107" spans="1:10" ht="13.2" x14ac:dyDescent="0.25">
      <c r="A4107" s="3">
        <v>45861</v>
      </c>
      <c r="B4107" s="4" t="s">
        <v>12</v>
      </c>
      <c r="C4107" s="3" t="str">
        <f t="shared" si="419"/>
        <v>net sales</v>
      </c>
      <c r="D4107" s="49">
        <v>24.99</v>
      </c>
      <c r="E4107">
        <f t="shared" si="420"/>
        <v>2025</v>
      </c>
      <c r="F4107">
        <f t="shared" si="421"/>
        <v>23</v>
      </c>
      <c r="G4107">
        <f t="shared" si="422"/>
        <v>7</v>
      </c>
      <c r="H4107" s="4" t="str">
        <f t="shared" si="423"/>
        <v>product 2</v>
      </c>
      <c r="I4107" s="5">
        <v>5</v>
      </c>
      <c r="J4107" s="5">
        <v>124.94999999999999</v>
      </c>
    </row>
    <row r="4108" spans="1:10" ht="13.2" x14ac:dyDescent="0.25">
      <c r="A4108" s="3">
        <v>45861</v>
      </c>
      <c r="B4108" s="4" t="s">
        <v>13</v>
      </c>
      <c r="C4108" s="3" t="str">
        <f t="shared" si="419"/>
        <v>net sales</v>
      </c>
      <c r="D4108" s="49">
        <v>12.49</v>
      </c>
      <c r="E4108">
        <f t="shared" si="420"/>
        <v>2025</v>
      </c>
      <c r="F4108">
        <f t="shared" si="421"/>
        <v>23</v>
      </c>
      <c r="G4108">
        <f t="shared" si="422"/>
        <v>7</v>
      </c>
      <c r="H4108" s="4" t="str">
        <f t="shared" si="423"/>
        <v>product 3</v>
      </c>
      <c r="I4108" s="5">
        <v>47</v>
      </c>
      <c r="J4108" s="5">
        <v>587.03</v>
      </c>
    </row>
    <row r="4109" spans="1:10" ht="13.2" x14ac:dyDescent="0.25">
      <c r="A4109" s="3">
        <v>45862</v>
      </c>
      <c r="B4109" s="4" t="s">
        <v>7</v>
      </c>
      <c r="C4109" s="3" t="str">
        <f t="shared" si="419"/>
        <v>cogs</v>
      </c>
      <c r="D4109" s="49">
        <v>5.49</v>
      </c>
      <c r="E4109">
        <f t="shared" si="420"/>
        <v>2025</v>
      </c>
      <c r="F4109">
        <f t="shared" si="421"/>
        <v>24</v>
      </c>
      <c r="G4109">
        <f t="shared" si="422"/>
        <v>7</v>
      </c>
      <c r="H4109" s="4" t="str">
        <f t="shared" si="423"/>
        <v>product 1</v>
      </c>
      <c r="I4109" s="5">
        <v>4</v>
      </c>
      <c r="J4109" s="5">
        <v>21.96</v>
      </c>
    </row>
    <row r="4110" spans="1:10" ht="13.2" x14ac:dyDescent="0.25">
      <c r="A4110" s="3">
        <v>45862</v>
      </c>
      <c r="B4110" s="4" t="s">
        <v>8</v>
      </c>
      <c r="C4110" s="3" t="str">
        <f t="shared" si="419"/>
        <v>cogs</v>
      </c>
      <c r="D4110" s="49">
        <v>19.989999999999998</v>
      </c>
      <c r="E4110">
        <f t="shared" si="420"/>
        <v>2025</v>
      </c>
      <c r="F4110">
        <f t="shared" si="421"/>
        <v>24</v>
      </c>
      <c r="G4110">
        <f t="shared" si="422"/>
        <v>7</v>
      </c>
      <c r="H4110" s="4" t="str">
        <f t="shared" si="423"/>
        <v>product 2</v>
      </c>
      <c r="I4110" s="5">
        <v>4</v>
      </c>
      <c r="J4110" s="5">
        <v>79.959999999999994</v>
      </c>
    </row>
    <row r="4111" spans="1:10" ht="13.2" x14ac:dyDescent="0.25">
      <c r="A4111" s="3">
        <v>45862</v>
      </c>
      <c r="B4111" s="4" t="s">
        <v>9</v>
      </c>
      <c r="C4111" s="3" t="str">
        <f t="shared" si="419"/>
        <v>cogs</v>
      </c>
      <c r="D4111" s="49">
        <v>8.99</v>
      </c>
      <c r="E4111">
        <f t="shared" si="420"/>
        <v>2025</v>
      </c>
      <c r="F4111">
        <f t="shared" si="421"/>
        <v>24</v>
      </c>
      <c r="G4111">
        <f t="shared" si="422"/>
        <v>7</v>
      </c>
      <c r="H4111" s="4" t="str">
        <f t="shared" si="423"/>
        <v>product 3</v>
      </c>
      <c r="I4111" s="5">
        <v>150</v>
      </c>
      <c r="J4111" s="5">
        <v>1348.5</v>
      </c>
    </row>
    <row r="4112" spans="1:10" ht="13.2" x14ac:dyDescent="0.25">
      <c r="A4112" s="3">
        <v>45862</v>
      </c>
      <c r="B4112" s="4" t="s">
        <v>10</v>
      </c>
      <c r="C4112" s="3" t="str">
        <f t="shared" si="419"/>
        <v>marketing</v>
      </c>
      <c r="D4112" s="50" t="s">
        <v>6</v>
      </c>
      <c r="E4112">
        <f t="shared" si="420"/>
        <v>2025</v>
      </c>
      <c r="F4112">
        <f t="shared" si="421"/>
        <v>24</v>
      </c>
      <c r="G4112">
        <f t="shared" si="422"/>
        <v>7</v>
      </c>
      <c r="H4112" s="4" t="str">
        <f t="shared" si="423"/>
        <v>N/A</v>
      </c>
      <c r="I4112" s="4" t="s">
        <v>6</v>
      </c>
      <c r="J4112" s="5">
        <v>104.95</v>
      </c>
    </row>
    <row r="4113" spans="1:10" ht="13.2" x14ac:dyDescent="0.25">
      <c r="A4113" s="3">
        <v>45862</v>
      </c>
      <c r="B4113" s="4" t="s">
        <v>11</v>
      </c>
      <c r="C4113" s="3" t="str">
        <f t="shared" si="419"/>
        <v>net sales</v>
      </c>
      <c r="D4113" s="49">
        <v>9.99</v>
      </c>
      <c r="E4113">
        <f t="shared" si="420"/>
        <v>2025</v>
      </c>
      <c r="F4113">
        <f t="shared" si="421"/>
        <v>24</v>
      </c>
      <c r="G4113">
        <f t="shared" si="422"/>
        <v>7</v>
      </c>
      <c r="H4113" s="4" t="str">
        <f t="shared" si="423"/>
        <v>product 1</v>
      </c>
      <c r="I4113" s="5">
        <v>4</v>
      </c>
      <c r="J4113" s="5">
        <v>39.96</v>
      </c>
    </row>
    <row r="4114" spans="1:10" ht="13.2" x14ac:dyDescent="0.25">
      <c r="A4114" s="3">
        <v>45862</v>
      </c>
      <c r="B4114" s="4" t="s">
        <v>12</v>
      </c>
      <c r="C4114" s="3" t="str">
        <f t="shared" si="419"/>
        <v>net sales</v>
      </c>
      <c r="D4114" s="49">
        <v>24.99</v>
      </c>
      <c r="E4114">
        <f t="shared" si="420"/>
        <v>2025</v>
      </c>
      <c r="F4114">
        <f t="shared" si="421"/>
        <v>24</v>
      </c>
      <c r="G4114">
        <f t="shared" si="422"/>
        <v>7</v>
      </c>
      <c r="H4114" s="4" t="str">
        <f t="shared" si="423"/>
        <v>product 2</v>
      </c>
      <c r="I4114" s="5">
        <v>4</v>
      </c>
      <c r="J4114" s="5">
        <v>99.96</v>
      </c>
    </row>
    <row r="4115" spans="1:10" ht="13.2" x14ac:dyDescent="0.25">
      <c r="A4115" s="3">
        <v>45862</v>
      </c>
      <c r="B4115" s="4" t="s">
        <v>13</v>
      </c>
      <c r="C4115" s="3" t="str">
        <f t="shared" si="419"/>
        <v>net sales</v>
      </c>
      <c r="D4115" s="49">
        <v>12.49</v>
      </c>
      <c r="E4115">
        <f t="shared" si="420"/>
        <v>2025</v>
      </c>
      <c r="F4115">
        <f t="shared" si="421"/>
        <v>24</v>
      </c>
      <c r="G4115">
        <f t="shared" si="422"/>
        <v>7</v>
      </c>
      <c r="H4115" s="4" t="str">
        <f t="shared" si="423"/>
        <v>product 3</v>
      </c>
      <c r="I4115" s="5">
        <v>150</v>
      </c>
      <c r="J4115" s="5">
        <v>1873.5</v>
      </c>
    </row>
    <row r="4116" spans="1:10" ht="13.2" x14ac:dyDescent="0.25">
      <c r="A4116" s="3">
        <v>45863</v>
      </c>
      <c r="B4116" s="4" t="s">
        <v>7</v>
      </c>
      <c r="C4116" s="3" t="str">
        <f t="shared" si="419"/>
        <v>cogs</v>
      </c>
      <c r="D4116" s="49">
        <v>5.49</v>
      </c>
      <c r="E4116">
        <f t="shared" si="420"/>
        <v>2025</v>
      </c>
      <c r="F4116">
        <f t="shared" si="421"/>
        <v>25</v>
      </c>
      <c r="G4116">
        <f t="shared" si="422"/>
        <v>7</v>
      </c>
      <c r="H4116" s="4" t="str">
        <f t="shared" si="423"/>
        <v>product 1</v>
      </c>
      <c r="I4116" s="5">
        <v>48</v>
      </c>
      <c r="J4116" s="5">
        <v>263.52</v>
      </c>
    </row>
    <row r="4117" spans="1:10" ht="13.2" x14ac:dyDescent="0.25">
      <c r="A4117" s="3">
        <v>45863</v>
      </c>
      <c r="B4117" s="4" t="s">
        <v>8</v>
      </c>
      <c r="C4117" s="3" t="str">
        <f t="shared" si="419"/>
        <v>cogs</v>
      </c>
      <c r="D4117" s="49">
        <v>19.989999999999998</v>
      </c>
      <c r="E4117">
        <f t="shared" si="420"/>
        <v>2025</v>
      </c>
      <c r="F4117">
        <f t="shared" si="421"/>
        <v>25</v>
      </c>
      <c r="G4117">
        <f t="shared" si="422"/>
        <v>7</v>
      </c>
      <c r="H4117" s="4" t="str">
        <f t="shared" si="423"/>
        <v>product 2</v>
      </c>
      <c r="I4117" s="5">
        <v>7</v>
      </c>
      <c r="J4117" s="5">
        <v>139.92999999999998</v>
      </c>
    </row>
    <row r="4118" spans="1:10" ht="13.2" x14ac:dyDescent="0.25">
      <c r="A4118" s="3">
        <v>45863</v>
      </c>
      <c r="B4118" s="4" t="s">
        <v>9</v>
      </c>
      <c r="C4118" s="3" t="str">
        <f t="shared" si="419"/>
        <v>cogs</v>
      </c>
      <c r="D4118" s="49">
        <v>8.99</v>
      </c>
      <c r="E4118">
        <f t="shared" si="420"/>
        <v>2025</v>
      </c>
      <c r="F4118">
        <f t="shared" si="421"/>
        <v>25</v>
      </c>
      <c r="G4118">
        <f t="shared" si="422"/>
        <v>7</v>
      </c>
      <c r="H4118" s="4" t="str">
        <f t="shared" si="423"/>
        <v>product 3</v>
      </c>
      <c r="I4118" s="5">
        <v>159</v>
      </c>
      <c r="J4118" s="5">
        <v>1429.41</v>
      </c>
    </row>
    <row r="4119" spans="1:10" ht="13.2" x14ac:dyDescent="0.25">
      <c r="A4119" s="3">
        <v>45863</v>
      </c>
      <c r="B4119" s="4" t="s">
        <v>10</v>
      </c>
      <c r="C4119" s="3" t="str">
        <f t="shared" si="419"/>
        <v>marketing</v>
      </c>
      <c r="D4119" s="50" t="s">
        <v>6</v>
      </c>
      <c r="E4119">
        <f t="shared" si="420"/>
        <v>2025</v>
      </c>
      <c r="F4119">
        <f t="shared" si="421"/>
        <v>25</v>
      </c>
      <c r="G4119">
        <f t="shared" si="422"/>
        <v>7</v>
      </c>
      <c r="H4119" s="4" t="str">
        <f t="shared" si="423"/>
        <v>N/A</v>
      </c>
      <c r="I4119" s="4" t="s">
        <v>6</v>
      </c>
      <c r="J4119" s="5">
        <v>117.95</v>
      </c>
    </row>
    <row r="4120" spans="1:10" ht="13.2" x14ac:dyDescent="0.25">
      <c r="A4120" s="3">
        <v>45863</v>
      </c>
      <c r="B4120" s="4" t="s">
        <v>11</v>
      </c>
      <c r="C4120" s="3" t="str">
        <f t="shared" si="419"/>
        <v>net sales</v>
      </c>
      <c r="D4120" s="49">
        <v>9.99</v>
      </c>
      <c r="E4120">
        <f t="shared" si="420"/>
        <v>2025</v>
      </c>
      <c r="F4120">
        <f t="shared" si="421"/>
        <v>25</v>
      </c>
      <c r="G4120">
        <f t="shared" si="422"/>
        <v>7</v>
      </c>
      <c r="H4120" s="4" t="str">
        <f t="shared" si="423"/>
        <v>product 1</v>
      </c>
      <c r="I4120" s="5">
        <v>48</v>
      </c>
      <c r="J4120" s="5">
        <v>479.52</v>
      </c>
    </row>
    <row r="4121" spans="1:10" ht="13.2" x14ac:dyDescent="0.25">
      <c r="A4121" s="3">
        <v>45863</v>
      </c>
      <c r="B4121" s="4" t="s">
        <v>12</v>
      </c>
      <c r="C4121" s="3" t="str">
        <f t="shared" si="419"/>
        <v>net sales</v>
      </c>
      <c r="D4121" s="49">
        <v>24.99</v>
      </c>
      <c r="E4121">
        <f t="shared" si="420"/>
        <v>2025</v>
      </c>
      <c r="F4121">
        <f t="shared" si="421"/>
        <v>25</v>
      </c>
      <c r="G4121">
        <f t="shared" si="422"/>
        <v>7</v>
      </c>
      <c r="H4121" s="4" t="str">
        <f t="shared" si="423"/>
        <v>product 2</v>
      </c>
      <c r="I4121" s="5">
        <v>7</v>
      </c>
      <c r="J4121" s="5">
        <v>174.92999999999998</v>
      </c>
    </row>
    <row r="4122" spans="1:10" ht="13.2" x14ac:dyDescent="0.25">
      <c r="A4122" s="3">
        <v>45863</v>
      </c>
      <c r="B4122" s="4" t="s">
        <v>13</v>
      </c>
      <c r="C4122" s="3" t="str">
        <f t="shared" si="419"/>
        <v>net sales</v>
      </c>
      <c r="D4122" s="49">
        <v>12.49</v>
      </c>
      <c r="E4122">
        <f t="shared" si="420"/>
        <v>2025</v>
      </c>
      <c r="F4122">
        <f t="shared" si="421"/>
        <v>25</v>
      </c>
      <c r="G4122">
        <f t="shared" si="422"/>
        <v>7</v>
      </c>
      <c r="H4122" s="4" t="str">
        <f t="shared" si="423"/>
        <v>product 3</v>
      </c>
      <c r="I4122" s="5">
        <v>159</v>
      </c>
      <c r="J4122" s="5">
        <v>1985.91</v>
      </c>
    </row>
    <row r="4123" spans="1:10" ht="13.2" x14ac:dyDescent="0.25">
      <c r="A4123" s="3">
        <v>45864</v>
      </c>
      <c r="B4123" s="4" t="s">
        <v>7</v>
      </c>
      <c r="C4123" s="3" t="str">
        <f t="shared" si="419"/>
        <v>cogs</v>
      </c>
      <c r="D4123" s="49">
        <v>5.49</v>
      </c>
      <c r="E4123">
        <f t="shared" si="420"/>
        <v>2025</v>
      </c>
      <c r="F4123">
        <f t="shared" si="421"/>
        <v>26</v>
      </c>
      <c r="G4123">
        <f t="shared" si="422"/>
        <v>7</v>
      </c>
      <c r="H4123" s="4" t="str">
        <f t="shared" si="423"/>
        <v>product 1</v>
      </c>
      <c r="I4123" s="5">
        <v>16</v>
      </c>
      <c r="J4123" s="5">
        <v>87.84</v>
      </c>
    </row>
    <row r="4124" spans="1:10" ht="13.2" x14ac:dyDescent="0.25">
      <c r="A4124" s="3">
        <v>45864</v>
      </c>
      <c r="B4124" s="4" t="s">
        <v>8</v>
      </c>
      <c r="C4124" s="3" t="str">
        <f t="shared" si="419"/>
        <v>cogs</v>
      </c>
      <c r="D4124" s="49">
        <v>19.989999999999998</v>
      </c>
      <c r="E4124">
        <f t="shared" si="420"/>
        <v>2025</v>
      </c>
      <c r="F4124">
        <f t="shared" si="421"/>
        <v>26</v>
      </c>
      <c r="G4124">
        <f t="shared" si="422"/>
        <v>7</v>
      </c>
      <c r="H4124" s="4" t="str">
        <f t="shared" si="423"/>
        <v>product 2</v>
      </c>
      <c r="I4124" s="5">
        <v>5</v>
      </c>
      <c r="J4124" s="5">
        <v>99.949999999999989</v>
      </c>
    </row>
    <row r="4125" spans="1:10" ht="13.2" x14ac:dyDescent="0.25">
      <c r="A4125" s="3">
        <v>45864</v>
      </c>
      <c r="B4125" s="4" t="s">
        <v>9</v>
      </c>
      <c r="C4125" s="3" t="str">
        <f t="shared" si="419"/>
        <v>cogs</v>
      </c>
      <c r="D4125" s="49">
        <v>8.99</v>
      </c>
      <c r="E4125">
        <f t="shared" si="420"/>
        <v>2025</v>
      </c>
      <c r="F4125">
        <f t="shared" si="421"/>
        <v>26</v>
      </c>
      <c r="G4125">
        <f t="shared" si="422"/>
        <v>7</v>
      </c>
      <c r="H4125" s="4" t="str">
        <f t="shared" si="423"/>
        <v>product 3</v>
      </c>
      <c r="I4125" s="5">
        <v>102</v>
      </c>
      <c r="J4125" s="5">
        <v>916.98</v>
      </c>
    </row>
    <row r="4126" spans="1:10" ht="13.2" x14ac:dyDescent="0.25">
      <c r="A4126" s="3">
        <v>45864</v>
      </c>
      <c r="B4126" s="4" t="s">
        <v>10</v>
      </c>
      <c r="C4126" s="3" t="str">
        <f t="shared" si="419"/>
        <v>marketing</v>
      </c>
      <c r="D4126" s="50" t="s">
        <v>6</v>
      </c>
      <c r="E4126">
        <f t="shared" si="420"/>
        <v>2025</v>
      </c>
      <c r="F4126">
        <f t="shared" si="421"/>
        <v>26</v>
      </c>
      <c r="G4126">
        <f t="shared" si="422"/>
        <v>7</v>
      </c>
      <c r="H4126" s="4" t="str">
        <f t="shared" si="423"/>
        <v>N/A</v>
      </c>
      <c r="I4126" s="4" t="s">
        <v>6</v>
      </c>
      <c r="J4126" s="5">
        <v>120.08</v>
      </c>
    </row>
    <row r="4127" spans="1:10" ht="13.2" x14ac:dyDescent="0.25">
      <c r="A4127" s="3">
        <v>45864</v>
      </c>
      <c r="B4127" s="4" t="s">
        <v>11</v>
      </c>
      <c r="C4127" s="3" t="str">
        <f t="shared" si="419"/>
        <v>net sales</v>
      </c>
      <c r="D4127" s="49">
        <v>9.99</v>
      </c>
      <c r="E4127">
        <f t="shared" si="420"/>
        <v>2025</v>
      </c>
      <c r="F4127">
        <f t="shared" si="421"/>
        <v>26</v>
      </c>
      <c r="G4127">
        <f t="shared" si="422"/>
        <v>7</v>
      </c>
      <c r="H4127" s="4" t="str">
        <f t="shared" si="423"/>
        <v>product 1</v>
      </c>
      <c r="I4127" s="5">
        <v>16</v>
      </c>
      <c r="J4127" s="5">
        <v>159.84</v>
      </c>
    </row>
    <row r="4128" spans="1:10" ht="13.2" x14ac:dyDescent="0.25">
      <c r="A4128" s="3">
        <v>45864</v>
      </c>
      <c r="B4128" s="4" t="s">
        <v>12</v>
      </c>
      <c r="C4128" s="3" t="str">
        <f t="shared" si="419"/>
        <v>net sales</v>
      </c>
      <c r="D4128" s="49">
        <v>24.99</v>
      </c>
      <c r="E4128">
        <f t="shared" si="420"/>
        <v>2025</v>
      </c>
      <c r="F4128">
        <f t="shared" si="421"/>
        <v>26</v>
      </c>
      <c r="G4128">
        <f t="shared" si="422"/>
        <v>7</v>
      </c>
      <c r="H4128" s="4" t="str">
        <f t="shared" si="423"/>
        <v>product 2</v>
      </c>
      <c r="I4128" s="5">
        <v>5</v>
      </c>
      <c r="J4128" s="5">
        <v>124.94999999999999</v>
      </c>
    </row>
    <row r="4129" spans="1:10" ht="13.2" x14ac:dyDescent="0.25">
      <c r="A4129" s="3">
        <v>45864</v>
      </c>
      <c r="B4129" s="4" t="s">
        <v>13</v>
      </c>
      <c r="C4129" s="3" t="str">
        <f t="shared" si="419"/>
        <v>net sales</v>
      </c>
      <c r="D4129" s="49">
        <v>12.49</v>
      </c>
      <c r="E4129">
        <f t="shared" si="420"/>
        <v>2025</v>
      </c>
      <c r="F4129">
        <f t="shared" si="421"/>
        <v>26</v>
      </c>
      <c r="G4129">
        <f t="shared" si="422"/>
        <v>7</v>
      </c>
      <c r="H4129" s="4" t="str">
        <f t="shared" si="423"/>
        <v>product 3</v>
      </c>
      <c r="I4129" s="5">
        <v>102</v>
      </c>
      <c r="J4129" s="5">
        <v>1273.98</v>
      </c>
    </row>
    <row r="4130" spans="1:10" ht="13.2" x14ac:dyDescent="0.25">
      <c r="A4130" s="3">
        <v>45865</v>
      </c>
      <c r="B4130" s="4" t="s">
        <v>7</v>
      </c>
      <c r="C4130" s="3" t="str">
        <f t="shared" si="419"/>
        <v>cogs</v>
      </c>
      <c r="D4130" s="49">
        <v>5.49</v>
      </c>
      <c r="E4130">
        <f t="shared" si="420"/>
        <v>2025</v>
      </c>
      <c r="F4130">
        <f t="shared" si="421"/>
        <v>27</v>
      </c>
      <c r="G4130">
        <f t="shared" si="422"/>
        <v>7</v>
      </c>
      <c r="H4130" s="4" t="str">
        <f t="shared" si="423"/>
        <v>product 1</v>
      </c>
      <c r="I4130" s="5">
        <v>86</v>
      </c>
      <c r="J4130" s="5">
        <v>472.14000000000004</v>
      </c>
    </row>
    <row r="4131" spans="1:10" ht="13.2" x14ac:dyDescent="0.25">
      <c r="A4131" s="3">
        <v>45865</v>
      </c>
      <c r="B4131" s="4" t="s">
        <v>8</v>
      </c>
      <c r="C4131" s="3" t="str">
        <f t="shared" si="419"/>
        <v>cogs</v>
      </c>
      <c r="D4131" s="49">
        <v>19.989999999999998</v>
      </c>
      <c r="E4131">
        <f t="shared" si="420"/>
        <v>2025</v>
      </c>
      <c r="F4131">
        <f t="shared" si="421"/>
        <v>27</v>
      </c>
      <c r="G4131">
        <f t="shared" si="422"/>
        <v>7</v>
      </c>
      <c r="H4131" s="4" t="str">
        <f t="shared" si="423"/>
        <v>product 2</v>
      </c>
      <c r="I4131" s="5">
        <v>4</v>
      </c>
      <c r="J4131" s="5">
        <v>79.959999999999994</v>
      </c>
    </row>
    <row r="4132" spans="1:10" ht="13.2" x14ac:dyDescent="0.25">
      <c r="A4132" s="3">
        <v>45865</v>
      </c>
      <c r="B4132" s="4" t="s">
        <v>9</v>
      </c>
      <c r="C4132" s="3" t="str">
        <f t="shared" si="419"/>
        <v>cogs</v>
      </c>
      <c r="D4132" s="49">
        <v>8.99</v>
      </c>
      <c r="E4132">
        <f t="shared" si="420"/>
        <v>2025</v>
      </c>
      <c r="F4132">
        <f t="shared" si="421"/>
        <v>27</v>
      </c>
      <c r="G4132">
        <f t="shared" si="422"/>
        <v>7</v>
      </c>
      <c r="H4132" s="4" t="str">
        <f t="shared" si="423"/>
        <v>product 3</v>
      </c>
      <c r="I4132" s="5">
        <v>192</v>
      </c>
      <c r="J4132" s="5">
        <v>1726.08</v>
      </c>
    </row>
    <row r="4133" spans="1:10" ht="13.2" x14ac:dyDescent="0.25">
      <c r="A4133" s="3">
        <v>45865</v>
      </c>
      <c r="B4133" s="4" t="s">
        <v>10</v>
      </c>
      <c r="C4133" s="3" t="str">
        <f t="shared" si="419"/>
        <v>marketing</v>
      </c>
      <c r="D4133" s="50" t="s">
        <v>6</v>
      </c>
      <c r="E4133">
        <f t="shared" si="420"/>
        <v>2025</v>
      </c>
      <c r="F4133">
        <f t="shared" si="421"/>
        <v>27</v>
      </c>
      <c r="G4133">
        <f t="shared" si="422"/>
        <v>7</v>
      </c>
      <c r="H4133" s="4" t="str">
        <f t="shared" si="423"/>
        <v>N/A</v>
      </c>
      <c r="I4133" s="4" t="s">
        <v>6</v>
      </c>
      <c r="J4133" s="5">
        <v>118.09</v>
      </c>
    </row>
    <row r="4134" spans="1:10" ht="13.2" x14ac:dyDescent="0.25">
      <c r="A4134" s="3">
        <v>45865</v>
      </c>
      <c r="B4134" s="4" t="s">
        <v>11</v>
      </c>
      <c r="C4134" s="3" t="str">
        <f t="shared" si="419"/>
        <v>net sales</v>
      </c>
      <c r="D4134" s="49">
        <v>9.99</v>
      </c>
      <c r="E4134">
        <f t="shared" si="420"/>
        <v>2025</v>
      </c>
      <c r="F4134">
        <f t="shared" si="421"/>
        <v>27</v>
      </c>
      <c r="G4134">
        <f t="shared" si="422"/>
        <v>7</v>
      </c>
      <c r="H4134" s="4" t="str">
        <f t="shared" si="423"/>
        <v>product 1</v>
      </c>
      <c r="I4134" s="5">
        <v>86</v>
      </c>
      <c r="J4134" s="5">
        <v>859.14</v>
      </c>
    </row>
    <row r="4135" spans="1:10" ht="13.2" x14ac:dyDescent="0.25">
      <c r="A4135" s="3">
        <v>45865</v>
      </c>
      <c r="B4135" s="4" t="s">
        <v>12</v>
      </c>
      <c r="C4135" s="3" t="str">
        <f t="shared" si="419"/>
        <v>net sales</v>
      </c>
      <c r="D4135" s="49">
        <v>24.99</v>
      </c>
      <c r="E4135">
        <f t="shared" si="420"/>
        <v>2025</v>
      </c>
      <c r="F4135">
        <f t="shared" si="421"/>
        <v>27</v>
      </c>
      <c r="G4135">
        <f t="shared" si="422"/>
        <v>7</v>
      </c>
      <c r="H4135" s="4" t="str">
        <f t="shared" si="423"/>
        <v>product 2</v>
      </c>
      <c r="I4135" s="5">
        <v>4</v>
      </c>
      <c r="J4135" s="5">
        <v>99.96</v>
      </c>
    </row>
    <row r="4136" spans="1:10" ht="13.2" x14ac:dyDescent="0.25">
      <c r="A4136" s="3">
        <v>45865</v>
      </c>
      <c r="B4136" s="4" t="s">
        <v>13</v>
      </c>
      <c r="C4136" s="3" t="str">
        <f t="shared" si="419"/>
        <v>net sales</v>
      </c>
      <c r="D4136" s="49">
        <v>12.49</v>
      </c>
      <c r="E4136">
        <f t="shared" si="420"/>
        <v>2025</v>
      </c>
      <c r="F4136">
        <f t="shared" si="421"/>
        <v>27</v>
      </c>
      <c r="G4136">
        <f t="shared" si="422"/>
        <v>7</v>
      </c>
      <c r="H4136" s="4" t="str">
        <f t="shared" si="423"/>
        <v>product 3</v>
      </c>
      <c r="I4136" s="5">
        <v>192</v>
      </c>
      <c r="J4136" s="5">
        <v>2398.08</v>
      </c>
    </row>
    <row r="4137" spans="1:10" ht="13.2" x14ac:dyDescent="0.25">
      <c r="A4137" s="3">
        <v>45866</v>
      </c>
      <c r="B4137" s="4" t="s">
        <v>7</v>
      </c>
      <c r="C4137" s="3" t="str">
        <f t="shared" si="419"/>
        <v>cogs</v>
      </c>
      <c r="D4137" s="49">
        <v>5.49</v>
      </c>
      <c r="E4137">
        <f t="shared" si="420"/>
        <v>2025</v>
      </c>
      <c r="F4137">
        <f t="shared" si="421"/>
        <v>28</v>
      </c>
      <c r="G4137">
        <f t="shared" si="422"/>
        <v>7</v>
      </c>
      <c r="H4137" s="4" t="str">
        <f t="shared" si="423"/>
        <v>product 1</v>
      </c>
      <c r="I4137" s="5">
        <v>37</v>
      </c>
      <c r="J4137" s="5">
        <v>203.13</v>
      </c>
    </row>
    <row r="4138" spans="1:10" ht="13.2" x14ac:dyDescent="0.25">
      <c r="A4138" s="3">
        <v>45866</v>
      </c>
      <c r="B4138" s="4" t="s">
        <v>8</v>
      </c>
      <c r="C4138" s="3" t="str">
        <f t="shared" si="419"/>
        <v>cogs</v>
      </c>
      <c r="D4138" s="49">
        <v>19.989999999999998</v>
      </c>
      <c r="E4138">
        <f t="shared" si="420"/>
        <v>2025</v>
      </c>
      <c r="F4138">
        <f t="shared" si="421"/>
        <v>28</v>
      </c>
      <c r="G4138">
        <f t="shared" si="422"/>
        <v>7</v>
      </c>
      <c r="H4138" s="4" t="str">
        <f t="shared" si="423"/>
        <v>product 2</v>
      </c>
      <c r="I4138" s="5">
        <v>4</v>
      </c>
      <c r="J4138" s="5">
        <v>79.959999999999994</v>
      </c>
    </row>
    <row r="4139" spans="1:10" ht="13.2" x14ac:dyDescent="0.25">
      <c r="A4139" s="3">
        <v>45866</v>
      </c>
      <c r="B4139" s="4" t="s">
        <v>9</v>
      </c>
      <c r="C4139" s="3" t="str">
        <f t="shared" si="419"/>
        <v>cogs</v>
      </c>
      <c r="D4139" s="49">
        <v>8.99</v>
      </c>
      <c r="E4139">
        <f t="shared" si="420"/>
        <v>2025</v>
      </c>
      <c r="F4139">
        <f t="shared" si="421"/>
        <v>28</v>
      </c>
      <c r="G4139">
        <f t="shared" si="422"/>
        <v>7</v>
      </c>
      <c r="H4139" s="4" t="str">
        <f t="shared" si="423"/>
        <v>product 3</v>
      </c>
      <c r="I4139" s="5">
        <v>176</v>
      </c>
      <c r="J4139" s="5">
        <v>1582.24</v>
      </c>
    </row>
    <row r="4140" spans="1:10" ht="13.2" x14ac:dyDescent="0.25">
      <c r="A4140" s="3">
        <v>45866</v>
      </c>
      <c r="B4140" s="4" t="s">
        <v>10</v>
      </c>
      <c r="C4140" s="3" t="str">
        <f t="shared" si="419"/>
        <v>marketing</v>
      </c>
      <c r="D4140" s="50" t="s">
        <v>6</v>
      </c>
      <c r="E4140">
        <f t="shared" si="420"/>
        <v>2025</v>
      </c>
      <c r="F4140">
        <f t="shared" si="421"/>
        <v>28</v>
      </c>
      <c r="G4140">
        <f t="shared" si="422"/>
        <v>7</v>
      </c>
      <c r="H4140" s="4" t="str">
        <f t="shared" si="423"/>
        <v>N/A</v>
      </c>
      <c r="I4140" s="4" t="s">
        <v>6</v>
      </c>
      <c r="J4140" s="5">
        <v>106.02</v>
      </c>
    </row>
    <row r="4141" spans="1:10" ht="13.2" x14ac:dyDescent="0.25">
      <c r="A4141" s="3">
        <v>45866</v>
      </c>
      <c r="B4141" s="4" t="s">
        <v>11</v>
      </c>
      <c r="C4141" s="3" t="str">
        <f t="shared" si="419"/>
        <v>net sales</v>
      </c>
      <c r="D4141" s="49">
        <v>9.99</v>
      </c>
      <c r="E4141">
        <f t="shared" si="420"/>
        <v>2025</v>
      </c>
      <c r="F4141">
        <f t="shared" si="421"/>
        <v>28</v>
      </c>
      <c r="G4141">
        <f t="shared" si="422"/>
        <v>7</v>
      </c>
      <c r="H4141" s="4" t="str">
        <f t="shared" si="423"/>
        <v>product 1</v>
      </c>
      <c r="I4141" s="5">
        <v>37</v>
      </c>
      <c r="J4141" s="5">
        <v>369.63</v>
      </c>
    </row>
    <row r="4142" spans="1:10" ht="13.2" x14ac:dyDescent="0.25">
      <c r="A4142" s="3">
        <v>45866</v>
      </c>
      <c r="B4142" s="4" t="s">
        <v>12</v>
      </c>
      <c r="C4142" s="3" t="str">
        <f t="shared" si="419"/>
        <v>net sales</v>
      </c>
      <c r="D4142" s="49">
        <v>24.99</v>
      </c>
      <c r="E4142">
        <f t="shared" si="420"/>
        <v>2025</v>
      </c>
      <c r="F4142">
        <f t="shared" si="421"/>
        <v>28</v>
      </c>
      <c r="G4142">
        <f t="shared" si="422"/>
        <v>7</v>
      </c>
      <c r="H4142" s="4" t="str">
        <f t="shared" si="423"/>
        <v>product 2</v>
      </c>
      <c r="I4142" s="5">
        <v>4</v>
      </c>
      <c r="J4142" s="5">
        <v>99.96</v>
      </c>
    </row>
    <row r="4143" spans="1:10" ht="13.2" x14ac:dyDescent="0.25">
      <c r="A4143" s="3">
        <v>45866</v>
      </c>
      <c r="B4143" s="4" t="s">
        <v>13</v>
      </c>
      <c r="C4143" s="3" t="str">
        <f t="shared" si="419"/>
        <v>net sales</v>
      </c>
      <c r="D4143" s="49">
        <v>12.49</v>
      </c>
      <c r="E4143">
        <f t="shared" si="420"/>
        <v>2025</v>
      </c>
      <c r="F4143">
        <f t="shared" si="421"/>
        <v>28</v>
      </c>
      <c r="G4143">
        <f t="shared" si="422"/>
        <v>7</v>
      </c>
      <c r="H4143" s="4" t="str">
        <f t="shared" si="423"/>
        <v>product 3</v>
      </c>
      <c r="I4143" s="5">
        <v>176</v>
      </c>
      <c r="J4143" s="5">
        <v>2198.2400000000002</v>
      </c>
    </row>
    <row r="4144" spans="1:10" ht="13.2" x14ac:dyDescent="0.25">
      <c r="A4144" s="3">
        <v>45867</v>
      </c>
      <c r="B4144" s="4" t="s">
        <v>7</v>
      </c>
      <c r="C4144" s="3" t="str">
        <f t="shared" si="419"/>
        <v>cogs</v>
      </c>
      <c r="D4144" s="49">
        <v>5.49</v>
      </c>
      <c r="E4144">
        <f t="shared" si="420"/>
        <v>2025</v>
      </c>
      <c r="F4144">
        <f t="shared" si="421"/>
        <v>29</v>
      </c>
      <c r="G4144">
        <f t="shared" si="422"/>
        <v>7</v>
      </c>
      <c r="H4144" s="4" t="str">
        <f t="shared" si="423"/>
        <v>product 1</v>
      </c>
      <c r="I4144" s="5">
        <v>93</v>
      </c>
      <c r="J4144" s="5">
        <v>510.57</v>
      </c>
    </row>
    <row r="4145" spans="1:10" ht="13.2" x14ac:dyDescent="0.25">
      <c r="A4145" s="3">
        <v>45867</v>
      </c>
      <c r="B4145" s="4" t="s">
        <v>8</v>
      </c>
      <c r="C4145" s="3" t="str">
        <f t="shared" si="419"/>
        <v>cogs</v>
      </c>
      <c r="D4145" s="49">
        <v>19.989999999999998</v>
      </c>
      <c r="E4145">
        <f t="shared" si="420"/>
        <v>2025</v>
      </c>
      <c r="F4145">
        <f t="shared" si="421"/>
        <v>29</v>
      </c>
      <c r="G4145">
        <f t="shared" si="422"/>
        <v>7</v>
      </c>
      <c r="H4145" s="4" t="str">
        <f t="shared" si="423"/>
        <v>product 2</v>
      </c>
      <c r="I4145" s="5">
        <v>4</v>
      </c>
      <c r="J4145" s="5">
        <v>79.959999999999994</v>
      </c>
    </row>
    <row r="4146" spans="1:10" ht="13.2" x14ac:dyDescent="0.25">
      <c r="A4146" s="3">
        <v>45867</v>
      </c>
      <c r="B4146" s="4" t="s">
        <v>9</v>
      </c>
      <c r="C4146" s="3" t="str">
        <f t="shared" si="419"/>
        <v>cogs</v>
      </c>
      <c r="D4146" s="49">
        <v>8.99</v>
      </c>
      <c r="E4146">
        <f t="shared" si="420"/>
        <v>2025</v>
      </c>
      <c r="F4146">
        <f t="shared" si="421"/>
        <v>29</v>
      </c>
      <c r="G4146">
        <f t="shared" si="422"/>
        <v>7</v>
      </c>
      <c r="H4146" s="4" t="str">
        <f t="shared" si="423"/>
        <v>product 3</v>
      </c>
      <c r="I4146" s="5">
        <v>225</v>
      </c>
      <c r="J4146" s="5">
        <v>2022.75</v>
      </c>
    </row>
    <row r="4147" spans="1:10" ht="13.2" x14ac:dyDescent="0.25">
      <c r="A4147" s="3">
        <v>45867</v>
      </c>
      <c r="B4147" s="4" t="s">
        <v>10</v>
      </c>
      <c r="C4147" s="3" t="str">
        <f t="shared" si="419"/>
        <v>marketing</v>
      </c>
      <c r="D4147" s="50" t="s">
        <v>6</v>
      </c>
      <c r="E4147">
        <f t="shared" si="420"/>
        <v>2025</v>
      </c>
      <c r="F4147">
        <f t="shared" si="421"/>
        <v>29</v>
      </c>
      <c r="G4147">
        <f t="shared" si="422"/>
        <v>7</v>
      </c>
      <c r="H4147" s="4" t="str">
        <f t="shared" si="423"/>
        <v>N/A</v>
      </c>
      <c r="I4147" s="4" t="s">
        <v>6</v>
      </c>
      <c r="J4147" s="5">
        <v>114.02</v>
      </c>
    </row>
    <row r="4148" spans="1:10" ht="13.2" x14ac:dyDescent="0.25">
      <c r="A4148" s="3">
        <v>45867</v>
      </c>
      <c r="B4148" s="4" t="s">
        <v>11</v>
      </c>
      <c r="C4148" s="3" t="str">
        <f t="shared" si="419"/>
        <v>net sales</v>
      </c>
      <c r="D4148" s="49">
        <v>9.99</v>
      </c>
      <c r="E4148">
        <f t="shared" si="420"/>
        <v>2025</v>
      </c>
      <c r="F4148">
        <f t="shared" si="421"/>
        <v>29</v>
      </c>
      <c r="G4148">
        <f t="shared" si="422"/>
        <v>7</v>
      </c>
      <c r="H4148" s="4" t="str">
        <f t="shared" si="423"/>
        <v>product 1</v>
      </c>
      <c r="I4148" s="5">
        <v>93</v>
      </c>
      <c r="J4148" s="5">
        <v>929.07</v>
      </c>
    </row>
    <row r="4149" spans="1:10" ht="13.2" x14ac:dyDescent="0.25">
      <c r="A4149" s="3">
        <v>45867</v>
      </c>
      <c r="B4149" s="4" t="s">
        <v>12</v>
      </c>
      <c r="C4149" s="3" t="str">
        <f t="shared" si="419"/>
        <v>net sales</v>
      </c>
      <c r="D4149" s="49">
        <v>24.99</v>
      </c>
      <c r="E4149">
        <f t="shared" si="420"/>
        <v>2025</v>
      </c>
      <c r="F4149">
        <f t="shared" si="421"/>
        <v>29</v>
      </c>
      <c r="G4149">
        <f t="shared" si="422"/>
        <v>7</v>
      </c>
      <c r="H4149" s="4" t="str">
        <f t="shared" si="423"/>
        <v>product 2</v>
      </c>
      <c r="I4149" s="5">
        <v>4</v>
      </c>
      <c r="J4149" s="5">
        <v>99.96</v>
      </c>
    </row>
    <row r="4150" spans="1:10" ht="13.2" x14ac:dyDescent="0.25">
      <c r="A4150" s="3">
        <v>45867</v>
      </c>
      <c r="B4150" s="4" t="s">
        <v>13</v>
      </c>
      <c r="C4150" s="3" t="str">
        <f t="shared" si="419"/>
        <v>net sales</v>
      </c>
      <c r="D4150" s="49">
        <v>12.49</v>
      </c>
      <c r="E4150">
        <f t="shared" si="420"/>
        <v>2025</v>
      </c>
      <c r="F4150">
        <f t="shared" si="421"/>
        <v>29</v>
      </c>
      <c r="G4150">
        <f t="shared" si="422"/>
        <v>7</v>
      </c>
      <c r="H4150" s="4" t="str">
        <f t="shared" si="423"/>
        <v>product 3</v>
      </c>
      <c r="I4150" s="5">
        <v>225</v>
      </c>
      <c r="J4150" s="5">
        <v>2810.25</v>
      </c>
    </row>
    <row r="4151" spans="1:10" ht="13.2" x14ac:dyDescent="0.25">
      <c r="A4151" s="3">
        <v>45868</v>
      </c>
      <c r="B4151" s="4" t="s">
        <v>7</v>
      </c>
      <c r="C4151" s="3" t="str">
        <f t="shared" si="419"/>
        <v>cogs</v>
      </c>
      <c r="D4151" s="49">
        <v>5.49</v>
      </c>
      <c r="E4151">
        <f t="shared" si="420"/>
        <v>2025</v>
      </c>
      <c r="F4151">
        <f t="shared" si="421"/>
        <v>30</v>
      </c>
      <c r="G4151">
        <f t="shared" si="422"/>
        <v>7</v>
      </c>
      <c r="H4151" s="4" t="str">
        <f t="shared" si="423"/>
        <v>product 1</v>
      </c>
      <c r="I4151" s="5">
        <v>82</v>
      </c>
      <c r="J4151" s="5">
        <v>450.18</v>
      </c>
    </row>
    <row r="4152" spans="1:10" ht="13.2" x14ac:dyDescent="0.25">
      <c r="A4152" s="3">
        <v>45868</v>
      </c>
      <c r="B4152" s="4" t="s">
        <v>8</v>
      </c>
      <c r="C4152" s="3" t="str">
        <f t="shared" si="419"/>
        <v>cogs</v>
      </c>
      <c r="D4152" s="49">
        <v>19.989999999999998</v>
      </c>
      <c r="E4152">
        <f t="shared" si="420"/>
        <v>2025</v>
      </c>
      <c r="F4152">
        <f t="shared" si="421"/>
        <v>30</v>
      </c>
      <c r="G4152">
        <f t="shared" si="422"/>
        <v>7</v>
      </c>
      <c r="H4152" s="4" t="str">
        <f t="shared" si="423"/>
        <v>product 2</v>
      </c>
      <c r="I4152" s="5">
        <v>5</v>
      </c>
      <c r="J4152" s="5">
        <v>99.949999999999989</v>
      </c>
    </row>
    <row r="4153" spans="1:10" ht="13.2" x14ac:dyDescent="0.25">
      <c r="A4153" s="3">
        <v>45868</v>
      </c>
      <c r="B4153" s="4" t="s">
        <v>9</v>
      </c>
      <c r="C4153" s="3" t="str">
        <f t="shared" si="419"/>
        <v>cogs</v>
      </c>
      <c r="D4153" s="49">
        <v>8.99</v>
      </c>
      <c r="E4153">
        <f t="shared" si="420"/>
        <v>2025</v>
      </c>
      <c r="F4153">
        <f t="shared" si="421"/>
        <v>30</v>
      </c>
      <c r="G4153">
        <f t="shared" si="422"/>
        <v>7</v>
      </c>
      <c r="H4153" s="4" t="str">
        <f t="shared" si="423"/>
        <v>product 3</v>
      </c>
      <c r="I4153" s="5">
        <v>143</v>
      </c>
      <c r="J4153" s="5">
        <v>1285.57</v>
      </c>
    </row>
    <row r="4154" spans="1:10" ht="13.2" x14ac:dyDescent="0.25">
      <c r="A4154" s="3">
        <v>45868</v>
      </c>
      <c r="B4154" s="4" t="s">
        <v>10</v>
      </c>
      <c r="C4154" s="3" t="str">
        <f t="shared" si="419"/>
        <v>marketing</v>
      </c>
      <c r="D4154" s="50" t="s">
        <v>6</v>
      </c>
      <c r="E4154">
        <f t="shared" si="420"/>
        <v>2025</v>
      </c>
      <c r="F4154">
        <f t="shared" si="421"/>
        <v>30</v>
      </c>
      <c r="G4154">
        <f t="shared" si="422"/>
        <v>7</v>
      </c>
      <c r="H4154" s="4" t="str">
        <f t="shared" si="423"/>
        <v>N/A</v>
      </c>
      <c r="I4154" s="4" t="s">
        <v>6</v>
      </c>
      <c r="J4154" s="5">
        <v>116.07000000000001</v>
      </c>
    </row>
    <row r="4155" spans="1:10" ht="13.2" x14ac:dyDescent="0.25">
      <c r="A4155" s="3">
        <v>45868</v>
      </c>
      <c r="B4155" s="4" t="s">
        <v>11</v>
      </c>
      <c r="C4155" s="3" t="str">
        <f t="shared" si="419"/>
        <v>net sales</v>
      </c>
      <c r="D4155" s="49">
        <v>9.99</v>
      </c>
      <c r="E4155">
        <f t="shared" si="420"/>
        <v>2025</v>
      </c>
      <c r="F4155">
        <f t="shared" si="421"/>
        <v>30</v>
      </c>
      <c r="G4155">
        <f t="shared" si="422"/>
        <v>7</v>
      </c>
      <c r="H4155" s="4" t="str">
        <f t="shared" si="423"/>
        <v>product 1</v>
      </c>
      <c r="I4155" s="5">
        <v>82</v>
      </c>
      <c r="J4155" s="5">
        <v>819.18000000000006</v>
      </c>
    </row>
    <row r="4156" spans="1:10" ht="13.2" x14ac:dyDescent="0.25">
      <c r="A4156" s="3">
        <v>45868</v>
      </c>
      <c r="B4156" s="4" t="s">
        <v>12</v>
      </c>
      <c r="C4156" s="3" t="str">
        <f t="shared" si="419"/>
        <v>net sales</v>
      </c>
      <c r="D4156" s="49">
        <v>24.99</v>
      </c>
      <c r="E4156">
        <f t="shared" si="420"/>
        <v>2025</v>
      </c>
      <c r="F4156">
        <f t="shared" si="421"/>
        <v>30</v>
      </c>
      <c r="G4156">
        <f t="shared" si="422"/>
        <v>7</v>
      </c>
      <c r="H4156" s="4" t="str">
        <f t="shared" si="423"/>
        <v>product 2</v>
      </c>
      <c r="I4156" s="5">
        <v>5</v>
      </c>
      <c r="J4156" s="5">
        <v>124.94999999999999</v>
      </c>
    </row>
    <row r="4157" spans="1:10" ht="13.2" x14ac:dyDescent="0.25">
      <c r="A4157" s="3">
        <v>45868</v>
      </c>
      <c r="B4157" s="4" t="s">
        <v>13</v>
      </c>
      <c r="C4157" s="3" t="str">
        <f t="shared" si="419"/>
        <v>net sales</v>
      </c>
      <c r="D4157" s="49">
        <v>12.49</v>
      </c>
      <c r="E4157">
        <f t="shared" si="420"/>
        <v>2025</v>
      </c>
      <c r="F4157">
        <f t="shared" si="421"/>
        <v>30</v>
      </c>
      <c r="G4157">
        <f t="shared" si="422"/>
        <v>7</v>
      </c>
      <c r="H4157" s="4" t="str">
        <f t="shared" si="423"/>
        <v>product 3</v>
      </c>
      <c r="I4157" s="5">
        <v>143</v>
      </c>
      <c r="J4157" s="5">
        <v>1786.07</v>
      </c>
    </row>
    <row r="4158" spans="1:10" ht="13.2" x14ac:dyDescent="0.25">
      <c r="A4158" s="3">
        <v>45869</v>
      </c>
      <c r="B4158" s="4" t="s">
        <v>7</v>
      </c>
      <c r="C4158" s="3" t="str">
        <f t="shared" si="419"/>
        <v>cogs</v>
      </c>
      <c r="D4158" s="49">
        <v>5.49</v>
      </c>
      <c r="E4158">
        <f t="shared" si="420"/>
        <v>2025</v>
      </c>
      <c r="F4158">
        <f t="shared" si="421"/>
        <v>31</v>
      </c>
      <c r="G4158">
        <f t="shared" si="422"/>
        <v>7</v>
      </c>
      <c r="H4158" s="4" t="str">
        <f t="shared" si="423"/>
        <v>product 1</v>
      </c>
      <c r="I4158" s="5">
        <v>93</v>
      </c>
      <c r="J4158" s="5">
        <v>510.57</v>
      </c>
    </row>
    <row r="4159" spans="1:10" ht="13.2" x14ac:dyDescent="0.25">
      <c r="A4159" s="3">
        <v>45869</v>
      </c>
      <c r="B4159" s="4" t="s">
        <v>8</v>
      </c>
      <c r="C4159" s="3" t="str">
        <f t="shared" si="419"/>
        <v>cogs</v>
      </c>
      <c r="D4159" s="49">
        <v>19.989999999999998</v>
      </c>
      <c r="E4159">
        <f t="shared" si="420"/>
        <v>2025</v>
      </c>
      <c r="F4159">
        <f t="shared" si="421"/>
        <v>31</v>
      </c>
      <c r="G4159">
        <f t="shared" si="422"/>
        <v>7</v>
      </c>
      <c r="H4159" s="4" t="str">
        <f t="shared" si="423"/>
        <v>product 2</v>
      </c>
      <c r="I4159" s="5">
        <v>8</v>
      </c>
      <c r="J4159" s="5">
        <v>159.91999999999999</v>
      </c>
    </row>
    <row r="4160" spans="1:10" ht="13.2" x14ac:dyDescent="0.25">
      <c r="A4160" s="3">
        <v>45869</v>
      </c>
      <c r="B4160" s="4" t="s">
        <v>9</v>
      </c>
      <c r="C4160" s="3" t="str">
        <f t="shared" si="419"/>
        <v>cogs</v>
      </c>
      <c r="D4160" s="49">
        <v>8.99</v>
      </c>
      <c r="E4160">
        <f t="shared" si="420"/>
        <v>2025</v>
      </c>
      <c r="F4160">
        <f t="shared" si="421"/>
        <v>31</v>
      </c>
      <c r="G4160">
        <f t="shared" si="422"/>
        <v>7</v>
      </c>
      <c r="H4160" s="4" t="str">
        <f t="shared" si="423"/>
        <v>product 3</v>
      </c>
      <c r="I4160" s="5">
        <v>70</v>
      </c>
      <c r="J4160" s="5">
        <v>629.30000000000007</v>
      </c>
    </row>
    <row r="4161" spans="1:10" ht="13.2" x14ac:dyDescent="0.25">
      <c r="A4161" s="3">
        <v>45869</v>
      </c>
      <c r="B4161" s="4" t="s">
        <v>10</v>
      </c>
      <c r="C4161" s="3" t="str">
        <f t="shared" si="419"/>
        <v>marketing</v>
      </c>
      <c r="D4161" s="50" t="s">
        <v>6</v>
      </c>
      <c r="E4161">
        <f t="shared" si="420"/>
        <v>2025</v>
      </c>
      <c r="F4161">
        <f t="shared" si="421"/>
        <v>31</v>
      </c>
      <c r="G4161">
        <f t="shared" si="422"/>
        <v>7</v>
      </c>
      <c r="H4161" s="4" t="str">
        <f t="shared" si="423"/>
        <v>N/A</v>
      </c>
      <c r="I4161" s="4" t="s">
        <v>6</v>
      </c>
      <c r="J4161" s="5">
        <v>104.9</v>
      </c>
    </row>
    <row r="4162" spans="1:10" ht="13.2" x14ac:dyDescent="0.25">
      <c r="A4162" s="3">
        <v>45869</v>
      </c>
      <c r="B4162" s="4" t="s">
        <v>11</v>
      </c>
      <c r="C4162" s="3" t="str">
        <f t="shared" ref="C4162:C4225" si="424">IFERROR(LEFT(B4162, FIND(":", B4162) -1),B4162)</f>
        <v>net sales</v>
      </c>
      <c r="D4162" s="49">
        <v>9.99</v>
      </c>
      <c r="E4162">
        <f t="shared" ref="E4162:E4225" si="425">YEAR(A4162)</f>
        <v>2025</v>
      </c>
      <c r="F4162">
        <f t="shared" ref="F4162:F4225" si="426">DAY(A4162)</f>
        <v>31</v>
      </c>
      <c r="G4162">
        <f t="shared" ref="G4162:G4225" si="427">MONTH(A4162)</f>
        <v>7</v>
      </c>
      <c r="H4162" s="4" t="str">
        <f t="shared" si="423"/>
        <v>product 1</v>
      </c>
      <c r="I4162" s="5">
        <v>93</v>
      </c>
      <c r="J4162" s="5">
        <v>929.07</v>
      </c>
    </row>
    <row r="4163" spans="1:10" ht="13.2" x14ac:dyDescent="0.25">
      <c r="A4163" s="3">
        <v>45869</v>
      </c>
      <c r="B4163" s="4" t="s">
        <v>12</v>
      </c>
      <c r="C4163" s="3" t="str">
        <f t="shared" si="424"/>
        <v>net sales</v>
      </c>
      <c r="D4163" s="49">
        <v>24.99</v>
      </c>
      <c r="E4163">
        <f t="shared" si="425"/>
        <v>2025</v>
      </c>
      <c r="F4163">
        <f t="shared" si="426"/>
        <v>31</v>
      </c>
      <c r="G4163">
        <f t="shared" si="427"/>
        <v>7</v>
      </c>
      <c r="H4163" s="4" t="str">
        <f t="shared" ref="H4163:H4226" si="428">IFERROR(RIGHT(B4163, LEN(B4163) - FIND(":", B4163)),"N/A")</f>
        <v>product 2</v>
      </c>
      <c r="I4163" s="5">
        <v>8</v>
      </c>
      <c r="J4163" s="5">
        <v>199.92</v>
      </c>
    </row>
    <row r="4164" spans="1:10" ht="13.2" x14ac:dyDescent="0.25">
      <c r="A4164" s="3">
        <v>45869</v>
      </c>
      <c r="B4164" s="4" t="s">
        <v>13</v>
      </c>
      <c r="C4164" s="3" t="str">
        <f t="shared" si="424"/>
        <v>net sales</v>
      </c>
      <c r="D4164" s="49">
        <v>12.49</v>
      </c>
      <c r="E4164">
        <f t="shared" si="425"/>
        <v>2025</v>
      </c>
      <c r="F4164">
        <f t="shared" si="426"/>
        <v>31</v>
      </c>
      <c r="G4164">
        <f t="shared" si="427"/>
        <v>7</v>
      </c>
      <c r="H4164" s="4" t="str">
        <f t="shared" si="428"/>
        <v>product 3</v>
      </c>
      <c r="I4164" s="5">
        <v>70</v>
      </c>
      <c r="J4164" s="5">
        <v>874.30000000000007</v>
      </c>
    </row>
    <row r="4165" spans="1:10" ht="13.2" x14ac:dyDescent="0.25">
      <c r="A4165" s="3">
        <v>45870</v>
      </c>
      <c r="B4165" s="4" t="s">
        <v>5</v>
      </c>
      <c r="C4165" s="3" t="str">
        <f t="shared" si="424"/>
        <v>amortization</v>
      </c>
      <c r="D4165" s="50" t="s">
        <v>6</v>
      </c>
      <c r="E4165">
        <f t="shared" si="425"/>
        <v>2025</v>
      </c>
      <c r="F4165">
        <f t="shared" si="426"/>
        <v>1</v>
      </c>
      <c r="G4165">
        <f t="shared" si="427"/>
        <v>8</v>
      </c>
      <c r="H4165" s="4" t="str">
        <f t="shared" si="428"/>
        <v>N/A</v>
      </c>
      <c r="I4165" s="4" t="s">
        <v>6</v>
      </c>
      <c r="J4165" s="5">
        <v>50</v>
      </c>
    </row>
    <row r="4166" spans="1:10" ht="13.2" x14ac:dyDescent="0.25">
      <c r="A4166" s="3">
        <v>45870</v>
      </c>
      <c r="B4166" s="4" t="s">
        <v>7</v>
      </c>
      <c r="C4166" s="3" t="str">
        <f t="shared" si="424"/>
        <v>cogs</v>
      </c>
      <c r="D4166" s="49">
        <v>5.49</v>
      </c>
      <c r="E4166">
        <f t="shared" si="425"/>
        <v>2025</v>
      </c>
      <c r="F4166">
        <f t="shared" si="426"/>
        <v>1</v>
      </c>
      <c r="G4166">
        <f t="shared" si="427"/>
        <v>8</v>
      </c>
      <c r="H4166" s="4" t="str">
        <f t="shared" si="428"/>
        <v>product 1</v>
      </c>
      <c r="I4166" s="5">
        <v>62</v>
      </c>
      <c r="J4166" s="5">
        <v>340.38</v>
      </c>
    </row>
    <row r="4167" spans="1:10" ht="13.2" x14ac:dyDescent="0.25">
      <c r="A4167" s="3">
        <v>45870</v>
      </c>
      <c r="B4167" s="4" t="s">
        <v>8</v>
      </c>
      <c r="C4167" s="3" t="str">
        <f t="shared" si="424"/>
        <v>cogs</v>
      </c>
      <c r="D4167" s="49">
        <v>19.989999999999998</v>
      </c>
      <c r="E4167">
        <f t="shared" si="425"/>
        <v>2025</v>
      </c>
      <c r="F4167">
        <f t="shared" si="426"/>
        <v>1</v>
      </c>
      <c r="G4167">
        <f t="shared" si="427"/>
        <v>8</v>
      </c>
      <c r="H4167" s="4" t="str">
        <f t="shared" si="428"/>
        <v>product 2</v>
      </c>
      <c r="I4167" s="5">
        <v>4</v>
      </c>
      <c r="J4167" s="5">
        <v>79.959999999999994</v>
      </c>
    </row>
    <row r="4168" spans="1:10" ht="13.2" x14ac:dyDescent="0.25">
      <c r="A4168" s="3">
        <v>45870</v>
      </c>
      <c r="B4168" s="4" t="s">
        <v>9</v>
      </c>
      <c r="C4168" s="3" t="str">
        <f t="shared" si="424"/>
        <v>cogs</v>
      </c>
      <c r="D4168" s="49">
        <v>8.99</v>
      </c>
      <c r="E4168">
        <f t="shared" si="425"/>
        <v>2025</v>
      </c>
      <c r="F4168">
        <f t="shared" si="426"/>
        <v>1</v>
      </c>
      <c r="G4168">
        <f t="shared" si="427"/>
        <v>8</v>
      </c>
      <c r="H4168" s="4" t="str">
        <f t="shared" si="428"/>
        <v>product 3</v>
      </c>
      <c r="I4168" s="5">
        <v>51</v>
      </c>
      <c r="J4168" s="5">
        <v>458.49</v>
      </c>
    </row>
    <row r="4169" spans="1:10" ht="13.2" x14ac:dyDescent="0.25">
      <c r="A4169" s="3">
        <v>45870</v>
      </c>
      <c r="B4169" s="4" t="s">
        <v>10</v>
      </c>
      <c r="C4169" s="3" t="str">
        <f t="shared" si="424"/>
        <v>marketing</v>
      </c>
      <c r="D4169" s="50" t="s">
        <v>6</v>
      </c>
      <c r="E4169">
        <f t="shared" si="425"/>
        <v>2025</v>
      </c>
      <c r="F4169">
        <f t="shared" si="426"/>
        <v>1</v>
      </c>
      <c r="G4169">
        <f t="shared" si="427"/>
        <v>8</v>
      </c>
      <c r="H4169" s="4" t="str">
        <f t="shared" si="428"/>
        <v>N/A</v>
      </c>
      <c r="I4169" s="4" t="s">
        <v>6</v>
      </c>
      <c r="J4169" s="5">
        <v>118.97</v>
      </c>
    </row>
    <row r="4170" spans="1:10" ht="13.2" x14ac:dyDescent="0.25">
      <c r="A4170" s="3">
        <v>45870</v>
      </c>
      <c r="B4170" s="4" t="s">
        <v>11</v>
      </c>
      <c r="C4170" s="3" t="str">
        <f t="shared" si="424"/>
        <v>net sales</v>
      </c>
      <c r="D4170" s="49">
        <v>9.99</v>
      </c>
      <c r="E4170">
        <f t="shared" si="425"/>
        <v>2025</v>
      </c>
      <c r="F4170">
        <f t="shared" si="426"/>
        <v>1</v>
      </c>
      <c r="G4170">
        <f t="shared" si="427"/>
        <v>8</v>
      </c>
      <c r="H4170" s="4" t="str">
        <f t="shared" si="428"/>
        <v>product 1</v>
      </c>
      <c r="I4170" s="5">
        <v>62</v>
      </c>
      <c r="J4170" s="5">
        <v>619.38</v>
      </c>
    </row>
    <row r="4171" spans="1:10" ht="13.2" x14ac:dyDescent="0.25">
      <c r="A4171" s="3">
        <v>45870</v>
      </c>
      <c r="B4171" s="4" t="s">
        <v>12</v>
      </c>
      <c r="C4171" s="3" t="str">
        <f t="shared" si="424"/>
        <v>net sales</v>
      </c>
      <c r="D4171" s="49">
        <v>24.99</v>
      </c>
      <c r="E4171">
        <f t="shared" si="425"/>
        <v>2025</v>
      </c>
      <c r="F4171">
        <f t="shared" si="426"/>
        <v>1</v>
      </c>
      <c r="G4171">
        <f t="shared" si="427"/>
        <v>8</v>
      </c>
      <c r="H4171" s="4" t="str">
        <f t="shared" si="428"/>
        <v>product 2</v>
      </c>
      <c r="I4171" s="5">
        <v>4</v>
      </c>
      <c r="J4171" s="5">
        <v>99.96</v>
      </c>
    </row>
    <row r="4172" spans="1:10" ht="13.2" x14ac:dyDescent="0.25">
      <c r="A4172" s="3">
        <v>45870</v>
      </c>
      <c r="B4172" s="4" t="s">
        <v>13</v>
      </c>
      <c r="C4172" s="3" t="str">
        <f t="shared" si="424"/>
        <v>net sales</v>
      </c>
      <c r="D4172" s="49">
        <v>12.49</v>
      </c>
      <c r="E4172">
        <f t="shared" si="425"/>
        <v>2025</v>
      </c>
      <c r="F4172">
        <f t="shared" si="426"/>
        <v>1</v>
      </c>
      <c r="G4172">
        <f t="shared" si="427"/>
        <v>8</v>
      </c>
      <c r="H4172" s="4" t="str">
        <f t="shared" si="428"/>
        <v>product 3</v>
      </c>
      <c r="I4172" s="5">
        <v>51</v>
      </c>
      <c r="J4172" s="5">
        <v>636.99</v>
      </c>
    </row>
    <row r="4173" spans="1:10" ht="13.2" x14ac:dyDescent="0.25">
      <c r="A4173" s="3">
        <v>45870</v>
      </c>
      <c r="B4173" s="4" t="s">
        <v>14</v>
      </c>
      <c r="C4173" s="3" t="str">
        <f t="shared" si="424"/>
        <v>overhead</v>
      </c>
      <c r="D4173" s="50" t="s">
        <v>6</v>
      </c>
      <c r="E4173">
        <f t="shared" si="425"/>
        <v>2025</v>
      </c>
      <c r="F4173">
        <f t="shared" si="426"/>
        <v>1</v>
      </c>
      <c r="G4173">
        <f t="shared" si="427"/>
        <v>8</v>
      </c>
      <c r="H4173" s="4" t="str">
        <f t="shared" si="428"/>
        <v>N/A</v>
      </c>
      <c r="I4173" s="4" t="s">
        <v>6</v>
      </c>
      <c r="J4173" s="5">
        <v>2000</v>
      </c>
    </row>
    <row r="4174" spans="1:10" ht="13.2" x14ac:dyDescent="0.25">
      <c r="A4174" s="3">
        <v>45870</v>
      </c>
      <c r="B4174" s="4" t="s">
        <v>15</v>
      </c>
      <c r="C4174" s="3" t="str">
        <f t="shared" si="424"/>
        <v>payroll</v>
      </c>
      <c r="D4174" s="50" t="s">
        <v>6</v>
      </c>
      <c r="E4174">
        <f t="shared" si="425"/>
        <v>2025</v>
      </c>
      <c r="F4174">
        <f t="shared" si="426"/>
        <v>1</v>
      </c>
      <c r="G4174">
        <f t="shared" si="427"/>
        <v>8</v>
      </c>
      <c r="H4174" s="4" t="str">
        <f t="shared" si="428"/>
        <v>N/A</v>
      </c>
      <c r="I4174" s="4" t="s">
        <v>6</v>
      </c>
      <c r="J4174" s="5">
        <v>1200</v>
      </c>
    </row>
    <row r="4175" spans="1:10" ht="13.2" x14ac:dyDescent="0.25">
      <c r="A4175" s="3">
        <v>45871</v>
      </c>
      <c r="B4175" s="4" t="s">
        <v>7</v>
      </c>
      <c r="C4175" s="3" t="str">
        <f t="shared" si="424"/>
        <v>cogs</v>
      </c>
      <c r="D4175" s="49">
        <v>5.49</v>
      </c>
      <c r="E4175">
        <f t="shared" si="425"/>
        <v>2025</v>
      </c>
      <c r="F4175">
        <f t="shared" si="426"/>
        <v>2</v>
      </c>
      <c r="G4175">
        <f t="shared" si="427"/>
        <v>8</v>
      </c>
      <c r="H4175" s="4" t="str">
        <f t="shared" si="428"/>
        <v>product 1</v>
      </c>
      <c r="I4175" s="5">
        <v>93</v>
      </c>
      <c r="J4175" s="5">
        <v>510.57</v>
      </c>
    </row>
    <row r="4176" spans="1:10" ht="13.2" x14ac:dyDescent="0.25">
      <c r="A4176" s="3">
        <v>45871</v>
      </c>
      <c r="B4176" s="4" t="s">
        <v>8</v>
      </c>
      <c r="C4176" s="3" t="str">
        <f t="shared" si="424"/>
        <v>cogs</v>
      </c>
      <c r="D4176" s="49">
        <v>19.989999999999998</v>
      </c>
      <c r="E4176">
        <f t="shared" si="425"/>
        <v>2025</v>
      </c>
      <c r="F4176">
        <f t="shared" si="426"/>
        <v>2</v>
      </c>
      <c r="G4176">
        <f t="shared" si="427"/>
        <v>8</v>
      </c>
      <c r="H4176" s="4" t="str">
        <f t="shared" si="428"/>
        <v>product 2</v>
      </c>
      <c r="I4176" s="5">
        <v>1</v>
      </c>
      <c r="J4176" s="5">
        <v>19.989999999999998</v>
      </c>
    </row>
    <row r="4177" spans="1:10" ht="13.2" x14ac:dyDescent="0.25">
      <c r="A4177" s="3">
        <v>45871</v>
      </c>
      <c r="B4177" s="4" t="s">
        <v>9</v>
      </c>
      <c r="C4177" s="3" t="str">
        <f t="shared" si="424"/>
        <v>cogs</v>
      </c>
      <c r="D4177" s="49">
        <v>8.99</v>
      </c>
      <c r="E4177">
        <f t="shared" si="425"/>
        <v>2025</v>
      </c>
      <c r="F4177">
        <f t="shared" si="426"/>
        <v>2</v>
      </c>
      <c r="G4177">
        <f t="shared" si="427"/>
        <v>8</v>
      </c>
      <c r="H4177" s="4" t="str">
        <f t="shared" si="428"/>
        <v>product 3</v>
      </c>
      <c r="I4177" s="5">
        <v>22</v>
      </c>
      <c r="J4177" s="5">
        <v>197.78</v>
      </c>
    </row>
    <row r="4178" spans="1:10" ht="13.2" x14ac:dyDescent="0.25">
      <c r="A4178" s="3">
        <v>45871</v>
      </c>
      <c r="B4178" s="4" t="s">
        <v>10</v>
      </c>
      <c r="C4178" s="3" t="str">
        <f t="shared" si="424"/>
        <v>marketing</v>
      </c>
      <c r="D4178" s="50" t="s">
        <v>6</v>
      </c>
      <c r="E4178">
        <f t="shared" si="425"/>
        <v>2025</v>
      </c>
      <c r="F4178">
        <f t="shared" si="426"/>
        <v>2</v>
      </c>
      <c r="G4178">
        <f t="shared" si="427"/>
        <v>8</v>
      </c>
      <c r="H4178" s="4" t="str">
        <f t="shared" si="428"/>
        <v>N/A</v>
      </c>
      <c r="I4178" s="4" t="s">
        <v>6</v>
      </c>
      <c r="J4178" s="5">
        <v>109.09</v>
      </c>
    </row>
    <row r="4179" spans="1:10" ht="13.2" x14ac:dyDescent="0.25">
      <c r="A4179" s="3">
        <v>45871</v>
      </c>
      <c r="B4179" s="4" t="s">
        <v>11</v>
      </c>
      <c r="C4179" s="3" t="str">
        <f t="shared" si="424"/>
        <v>net sales</v>
      </c>
      <c r="D4179" s="49">
        <v>9.99</v>
      </c>
      <c r="E4179">
        <f t="shared" si="425"/>
        <v>2025</v>
      </c>
      <c r="F4179">
        <f t="shared" si="426"/>
        <v>2</v>
      </c>
      <c r="G4179">
        <f t="shared" si="427"/>
        <v>8</v>
      </c>
      <c r="H4179" s="4" t="str">
        <f t="shared" si="428"/>
        <v>product 1</v>
      </c>
      <c r="I4179" s="5">
        <v>93</v>
      </c>
      <c r="J4179" s="5">
        <v>929.07</v>
      </c>
    </row>
    <row r="4180" spans="1:10" ht="13.2" x14ac:dyDescent="0.25">
      <c r="A4180" s="3">
        <v>45871</v>
      </c>
      <c r="B4180" s="4" t="s">
        <v>12</v>
      </c>
      <c r="C4180" s="3" t="str">
        <f t="shared" si="424"/>
        <v>net sales</v>
      </c>
      <c r="D4180" s="49">
        <v>24.99</v>
      </c>
      <c r="E4180">
        <f t="shared" si="425"/>
        <v>2025</v>
      </c>
      <c r="F4180">
        <f t="shared" si="426"/>
        <v>2</v>
      </c>
      <c r="G4180">
        <f t="shared" si="427"/>
        <v>8</v>
      </c>
      <c r="H4180" s="4" t="str">
        <f t="shared" si="428"/>
        <v>product 2</v>
      </c>
      <c r="I4180" s="5">
        <v>1</v>
      </c>
      <c r="J4180" s="5">
        <v>24.99</v>
      </c>
    </row>
    <row r="4181" spans="1:10" ht="13.2" x14ac:dyDescent="0.25">
      <c r="A4181" s="3">
        <v>45871</v>
      </c>
      <c r="B4181" s="4" t="s">
        <v>13</v>
      </c>
      <c r="C4181" s="3" t="str">
        <f t="shared" si="424"/>
        <v>net sales</v>
      </c>
      <c r="D4181" s="49">
        <v>12.49</v>
      </c>
      <c r="E4181">
        <f t="shared" si="425"/>
        <v>2025</v>
      </c>
      <c r="F4181">
        <f t="shared" si="426"/>
        <v>2</v>
      </c>
      <c r="G4181">
        <f t="shared" si="427"/>
        <v>8</v>
      </c>
      <c r="H4181" s="4" t="str">
        <f t="shared" si="428"/>
        <v>product 3</v>
      </c>
      <c r="I4181" s="5">
        <v>22</v>
      </c>
      <c r="J4181" s="5">
        <v>274.78000000000003</v>
      </c>
    </row>
    <row r="4182" spans="1:10" ht="13.2" x14ac:dyDescent="0.25">
      <c r="A4182" s="3">
        <v>45872</v>
      </c>
      <c r="B4182" s="4" t="s">
        <v>7</v>
      </c>
      <c r="C4182" s="3" t="str">
        <f t="shared" si="424"/>
        <v>cogs</v>
      </c>
      <c r="D4182" s="49">
        <v>5.49</v>
      </c>
      <c r="E4182">
        <f t="shared" si="425"/>
        <v>2025</v>
      </c>
      <c r="F4182">
        <f t="shared" si="426"/>
        <v>3</v>
      </c>
      <c r="G4182">
        <f t="shared" si="427"/>
        <v>8</v>
      </c>
      <c r="H4182" s="4" t="str">
        <f t="shared" si="428"/>
        <v>product 1</v>
      </c>
      <c r="I4182" s="5">
        <v>73</v>
      </c>
      <c r="J4182" s="5">
        <v>400.77000000000004</v>
      </c>
    </row>
    <row r="4183" spans="1:10" ht="13.2" x14ac:dyDescent="0.25">
      <c r="A4183" s="3">
        <v>45872</v>
      </c>
      <c r="B4183" s="4" t="s">
        <v>8</v>
      </c>
      <c r="C4183" s="3" t="str">
        <f t="shared" si="424"/>
        <v>cogs</v>
      </c>
      <c r="D4183" s="49">
        <v>19.989999999999998</v>
      </c>
      <c r="E4183">
        <f t="shared" si="425"/>
        <v>2025</v>
      </c>
      <c r="F4183">
        <f t="shared" si="426"/>
        <v>3</v>
      </c>
      <c r="G4183">
        <f t="shared" si="427"/>
        <v>8</v>
      </c>
      <c r="H4183" s="4" t="str">
        <f t="shared" si="428"/>
        <v>product 2</v>
      </c>
      <c r="I4183" s="5">
        <v>1</v>
      </c>
      <c r="J4183" s="5">
        <v>19.989999999999998</v>
      </c>
    </row>
    <row r="4184" spans="1:10" ht="13.2" x14ac:dyDescent="0.25">
      <c r="A4184" s="3">
        <v>45872</v>
      </c>
      <c r="B4184" s="4" t="s">
        <v>9</v>
      </c>
      <c r="C4184" s="3" t="str">
        <f t="shared" si="424"/>
        <v>cogs</v>
      </c>
      <c r="D4184" s="49">
        <v>8.99</v>
      </c>
      <c r="E4184">
        <f t="shared" si="425"/>
        <v>2025</v>
      </c>
      <c r="F4184">
        <f t="shared" si="426"/>
        <v>3</v>
      </c>
      <c r="G4184">
        <f t="shared" si="427"/>
        <v>8</v>
      </c>
      <c r="H4184" s="4" t="str">
        <f t="shared" si="428"/>
        <v>product 3</v>
      </c>
      <c r="I4184" s="5">
        <v>24</v>
      </c>
      <c r="J4184" s="5">
        <v>215.76</v>
      </c>
    </row>
    <row r="4185" spans="1:10" ht="13.2" x14ac:dyDescent="0.25">
      <c r="A4185" s="3">
        <v>45872</v>
      </c>
      <c r="B4185" s="4" t="s">
        <v>10</v>
      </c>
      <c r="C4185" s="3" t="str">
        <f t="shared" si="424"/>
        <v>marketing</v>
      </c>
      <c r="D4185" s="50" t="s">
        <v>6</v>
      </c>
      <c r="E4185">
        <f t="shared" si="425"/>
        <v>2025</v>
      </c>
      <c r="F4185">
        <f t="shared" si="426"/>
        <v>3</v>
      </c>
      <c r="G4185">
        <f t="shared" si="427"/>
        <v>8</v>
      </c>
      <c r="H4185" s="4" t="str">
        <f t="shared" si="428"/>
        <v>N/A</v>
      </c>
      <c r="I4185" s="4" t="s">
        <v>6</v>
      </c>
      <c r="J4185" s="5">
        <v>107.94</v>
      </c>
    </row>
    <row r="4186" spans="1:10" ht="13.2" x14ac:dyDescent="0.25">
      <c r="A4186" s="3">
        <v>45872</v>
      </c>
      <c r="B4186" s="4" t="s">
        <v>11</v>
      </c>
      <c r="C4186" s="3" t="str">
        <f t="shared" si="424"/>
        <v>net sales</v>
      </c>
      <c r="D4186" s="49">
        <v>9.99</v>
      </c>
      <c r="E4186">
        <f t="shared" si="425"/>
        <v>2025</v>
      </c>
      <c r="F4186">
        <f t="shared" si="426"/>
        <v>3</v>
      </c>
      <c r="G4186">
        <f t="shared" si="427"/>
        <v>8</v>
      </c>
      <c r="H4186" s="4" t="str">
        <f t="shared" si="428"/>
        <v>product 1</v>
      </c>
      <c r="I4186" s="5">
        <v>73</v>
      </c>
      <c r="J4186" s="5">
        <v>729.27</v>
      </c>
    </row>
    <row r="4187" spans="1:10" ht="13.2" x14ac:dyDescent="0.25">
      <c r="A4187" s="3">
        <v>45872</v>
      </c>
      <c r="B4187" s="4" t="s">
        <v>12</v>
      </c>
      <c r="C4187" s="3" t="str">
        <f t="shared" si="424"/>
        <v>net sales</v>
      </c>
      <c r="D4187" s="49">
        <v>24.99</v>
      </c>
      <c r="E4187">
        <f t="shared" si="425"/>
        <v>2025</v>
      </c>
      <c r="F4187">
        <f t="shared" si="426"/>
        <v>3</v>
      </c>
      <c r="G4187">
        <f t="shared" si="427"/>
        <v>8</v>
      </c>
      <c r="H4187" s="4" t="str">
        <f t="shared" si="428"/>
        <v>product 2</v>
      </c>
      <c r="I4187" s="5">
        <v>1</v>
      </c>
      <c r="J4187" s="5">
        <v>24.99</v>
      </c>
    </row>
    <row r="4188" spans="1:10" ht="13.2" x14ac:dyDescent="0.25">
      <c r="A4188" s="3">
        <v>45872</v>
      </c>
      <c r="B4188" s="4" t="s">
        <v>13</v>
      </c>
      <c r="C4188" s="3" t="str">
        <f t="shared" si="424"/>
        <v>net sales</v>
      </c>
      <c r="D4188" s="49">
        <v>12.49</v>
      </c>
      <c r="E4188">
        <f t="shared" si="425"/>
        <v>2025</v>
      </c>
      <c r="F4188">
        <f t="shared" si="426"/>
        <v>3</v>
      </c>
      <c r="G4188">
        <f t="shared" si="427"/>
        <v>8</v>
      </c>
      <c r="H4188" s="4" t="str">
        <f t="shared" si="428"/>
        <v>product 3</v>
      </c>
      <c r="I4188" s="5">
        <v>24</v>
      </c>
      <c r="J4188" s="5">
        <v>299.76</v>
      </c>
    </row>
    <row r="4189" spans="1:10" ht="13.2" x14ac:dyDescent="0.25">
      <c r="A4189" s="3">
        <v>45873</v>
      </c>
      <c r="B4189" s="4" t="s">
        <v>7</v>
      </c>
      <c r="C4189" s="3" t="str">
        <f t="shared" si="424"/>
        <v>cogs</v>
      </c>
      <c r="D4189" s="49">
        <v>5.49</v>
      </c>
      <c r="E4189">
        <f t="shared" si="425"/>
        <v>2025</v>
      </c>
      <c r="F4189">
        <f t="shared" si="426"/>
        <v>4</v>
      </c>
      <c r="G4189">
        <f t="shared" si="427"/>
        <v>8</v>
      </c>
      <c r="H4189" s="4" t="str">
        <f t="shared" si="428"/>
        <v>product 1</v>
      </c>
      <c r="I4189" s="5">
        <v>81</v>
      </c>
      <c r="J4189" s="5">
        <v>444.69</v>
      </c>
    </row>
    <row r="4190" spans="1:10" ht="13.2" x14ac:dyDescent="0.25">
      <c r="A4190" s="3">
        <v>45873</v>
      </c>
      <c r="B4190" s="4" t="s">
        <v>8</v>
      </c>
      <c r="C4190" s="3" t="str">
        <f t="shared" si="424"/>
        <v>cogs</v>
      </c>
      <c r="D4190" s="49">
        <v>19.989999999999998</v>
      </c>
      <c r="E4190">
        <f t="shared" si="425"/>
        <v>2025</v>
      </c>
      <c r="F4190">
        <f t="shared" si="426"/>
        <v>4</v>
      </c>
      <c r="G4190">
        <f t="shared" si="427"/>
        <v>8</v>
      </c>
      <c r="H4190" s="4" t="str">
        <f t="shared" si="428"/>
        <v>product 2</v>
      </c>
      <c r="I4190" s="5">
        <v>7</v>
      </c>
      <c r="J4190" s="5">
        <v>139.92999999999998</v>
      </c>
    </row>
    <row r="4191" spans="1:10" ht="13.2" x14ac:dyDescent="0.25">
      <c r="A4191" s="3">
        <v>45873</v>
      </c>
      <c r="B4191" s="4" t="s">
        <v>9</v>
      </c>
      <c r="C4191" s="3" t="str">
        <f t="shared" si="424"/>
        <v>cogs</v>
      </c>
      <c r="D4191" s="49">
        <v>8.99</v>
      </c>
      <c r="E4191">
        <f t="shared" si="425"/>
        <v>2025</v>
      </c>
      <c r="F4191">
        <f t="shared" si="426"/>
        <v>4</v>
      </c>
      <c r="G4191">
        <f t="shared" si="427"/>
        <v>8</v>
      </c>
      <c r="H4191" s="4" t="str">
        <f t="shared" si="428"/>
        <v>product 3</v>
      </c>
      <c r="I4191" s="5">
        <v>6</v>
      </c>
      <c r="J4191" s="5">
        <v>53.94</v>
      </c>
    </row>
    <row r="4192" spans="1:10" ht="13.2" x14ac:dyDescent="0.25">
      <c r="A4192" s="3">
        <v>45873</v>
      </c>
      <c r="B4192" s="4" t="s">
        <v>10</v>
      </c>
      <c r="C4192" s="3" t="str">
        <f t="shared" si="424"/>
        <v>marketing</v>
      </c>
      <c r="D4192" s="50" t="s">
        <v>6</v>
      </c>
      <c r="E4192">
        <f t="shared" si="425"/>
        <v>2025</v>
      </c>
      <c r="F4192">
        <f t="shared" si="426"/>
        <v>4</v>
      </c>
      <c r="G4192">
        <f t="shared" si="427"/>
        <v>8</v>
      </c>
      <c r="H4192" s="4" t="str">
        <f t="shared" si="428"/>
        <v>N/A</v>
      </c>
      <c r="I4192" s="4" t="s">
        <v>6</v>
      </c>
      <c r="J4192" s="5">
        <v>116.94</v>
      </c>
    </row>
    <row r="4193" spans="1:10" ht="13.2" x14ac:dyDescent="0.25">
      <c r="A4193" s="3">
        <v>45873</v>
      </c>
      <c r="B4193" s="4" t="s">
        <v>11</v>
      </c>
      <c r="C4193" s="3" t="str">
        <f t="shared" si="424"/>
        <v>net sales</v>
      </c>
      <c r="D4193" s="49">
        <v>9.99</v>
      </c>
      <c r="E4193">
        <f t="shared" si="425"/>
        <v>2025</v>
      </c>
      <c r="F4193">
        <f t="shared" si="426"/>
        <v>4</v>
      </c>
      <c r="G4193">
        <f t="shared" si="427"/>
        <v>8</v>
      </c>
      <c r="H4193" s="4" t="str">
        <f t="shared" si="428"/>
        <v>product 1</v>
      </c>
      <c r="I4193" s="5">
        <v>81</v>
      </c>
      <c r="J4193" s="5">
        <v>809.19</v>
      </c>
    </row>
    <row r="4194" spans="1:10" ht="13.2" x14ac:dyDescent="0.25">
      <c r="A4194" s="3">
        <v>45873</v>
      </c>
      <c r="B4194" s="4" t="s">
        <v>12</v>
      </c>
      <c r="C4194" s="3" t="str">
        <f t="shared" si="424"/>
        <v>net sales</v>
      </c>
      <c r="D4194" s="49">
        <v>24.99</v>
      </c>
      <c r="E4194">
        <f t="shared" si="425"/>
        <v>2025</v>
      </c>
      <c r="F4194">
        <f t="shared" si="426"/>
        <v>4</v>
      </c>
      <c r="G4194">
        <f t="shared" si="427"/>
        <v>8</v>
      </c>
      <c r="H4194" s="4" t="str">
        <f t="shared" si="428"/>
        <v>product 2</v>
      </c>
      <c r="I4194" s="5">
        <v>7</v>
      </c>
      <c r="J4194" s="5">
        <v>174.92999999999998</v>
      </c>
    </row>
    <row r="4195" spans="1:10" ht="13.2" x14ac:dyDescent="0.25">
      <c r="A4195" s="3">
        <v>45873</v>
      </c>
      <c r="B4195" s="4" t="s">
        <v>13</v>
      </c>
      <c r="C4195" s="3" t="str">
        <f t="shared" si="424"/>
        <v>net sales</v>
      </c>
      <c r="D4195" s="49">
        <v>12.49</v>
      </c>
      <c r="E4195">
        <f t="shared" si="425"/>
        <v>2025</v>
      </c>
      <c r="F4195">
        <f t="shared" si="426"/>
        <v>4</v>
      </c>
      <c r="G4195">
        <f t="shared" si="427"/>
        <v>8</v>
      </c>
      <c r="H4195" s="4" t="str">
        <f t="shared" si="428"/>
        <v>product 3</v>
      </c>
      <c r="I4195" s="5">
        <v>6</v>
      </c>
      <c r="J4195" s="5">
        <v>74.94</v>
      </c>
    </row>
    <row r="4196" spans="1:10" ht="13.2" x14ac:dyDescent="0.25">
      <c r="A4196" s="3">
        <v>45874</v>
      </c>
      <c r="B4196" s="4" t="s">
        <v>7</v>
      </c>
      <c r="C4196" s="3" t="str">
        <f t="shared" si="424"/>
        <v>cogs</v>
      </c>
      <c r="D4196" s="49">
        <v>5.49</v>
      </c>
      <c r="E4196">
        <f t="shared" si="425"/>
        <v>2025</v>
      </c>
      <c r="F4196">
        <f t="shared" si="426"/>
        <v>5</v>
      </c>
      <c r="G4196">
        <f t="shared" si="427"/>
        <v>8</v>
      </c>
      <c r="H4196" s="4" t="str">
        <f t="shared" si="428"/>
        <v>product 1</v>
      </c>
      <c r="I4196" s="5">
        <v>93</v>
      </c>
      <c r="J4196" s="5">
        <v>510.57</v>
      </c>
    </row>
    <row r="4197" spans="1:10" ht="13.2" x14ac:dyDescent="0.25">
      <c r="A4197" s="3">
        <v>45874</v>
      </c>
      <c r="B4197" s="4" t="s">
        <v>8</v>
      </c>
      <c r="C4197" s="3" t="str">
        <f t="shared" si="424"/>
        <v>cogs</v>
      </c>
      <c r="D4197" s="49">
        <v>19.989999999999998</v>
      </c>
      <c r="E4197">
        <f t="shared" si="425"/>
        <v>2025</v>
      </c>
      <c r="F4197">
        <f t="shared" si="426"/>
        <v>5</v>
      </c>
      <c r="G4197">
        <f t="shared" si="427"/>
        <v>8</v>
      </c>
      <c r="H4197" s="4" t="str">
        <f t="shared" si="428"/>
        <v>product 2</v>
      </c>
      <c r="I4197" s="5">
        <v>9</v>
      </c>
      <c r="J4197" s="5">
        <v>179.91</v>
      </c>
    </row>
    <row r="4198" spans="1:10" ht="13.2" x14ac:dyDescent="0.25">
      <c r="A4198" s="3">
        <v>45874</v>
      </c>
      <c r="B4198" s="4" t="s">
        <v>9</v>
      </c>
      <c r="C4198" s="3" t="str">
        <f t="shared" si="424"/>
        <v>cogs</v>
      </c>
      <c r="D4198" s="49">
        <v>8.99</v>
      </c>
      <c r="E4198">
        <f t="shared" si="425"/>
        <v>2025</v>
      </c>
      <c r="F4198">
        <f t="shared" si="426"/>
        <v>5</v>
      </c>
      <c r="G4198">
        <f t="shared" si="427"/>
        <v>8</v>
      </c>
      <c r="H4198" s="4" t="str">
        <f t="shared" si="428"/>
        <v>product 3</v>
      </c>
      <c r="I4198" s="5">
        <v>0</v>
      </c>
      <c r="J4198" s="4">
        <v>0</v>
      </c>
    </row>
    <row r="4199" spans="1:10" ht="13.2" x14ac:dyDescent="0.25">
      <c r="A4199" s="3">
        <v>45874</v>
      </c>
      <c r="B4199" s="4" t="s">
        <v>10</v>
      </c>
      <c r="C4199" s="3" t="str">
        <f t="shared" si="424"/>
        <v>marketing</v>
      </c>
      <c r="D4199" s="50" t="s">
        <v>6</v>
      </c>
      <c r="E4199">
        <f t="shared" si="425"/>
        <v>2025</v>
      </c>
      <c r="F4199">
        <f t="shared" si="426"/>
        <v>5</v>
      </c>
      <c r="G4199">
        <f t="shared" si="427"/>
        <v>8</v>
      </c>
      <c r="H4199" s="4" t="str">
        <f t="shared" si="428"/>
        <v>N/A</v>
      </c>
      <c r="I4199" s="4" t="s">
        <v>6</v>
      </c>
      <c r="J4199" s="5">
        <v>108.93</v>
      </c>
    </row>
    <row r="4200" spans="1:10" ht="13.2" x14ac:dyDescent="0.25">
      <c r="A4200" s="3">
        <v>45874</v>
      </c>
      <c r="B4200" s="4" t="s">
        <v>11</v>
      </c>
      <c r="C4200" s="3" t="str">
        <f t="shared" si="424"/>
        <v>net sales</v>
      </c>
      <c r="D4200" s="49">
        <v>9.99</v>
      </c>
      <c r="E4200">
        <f t="shared" si="425"/>
        <v>2025</v>
      </c>
      <c r="F4200">
        <f t="shared" si="426"/>
        <v>5</v>
      </c>
      <c r="G4200">
        <f t="shared" si="427"/>
        <v>8</v>
      </c>
      <c r="H4200" s="4" t="str">
        <f t="shared" si="428"/>
        <v>product 1</v>
      </c>
      <c r="I4200" s="5">
        <v>93</v>
      </c>
      <c r="J4200" s="5">
        <v>929.07</v>
      </c>
    </row>
    <row r="4201" spans="1:10" ht="13.2" x14ac:dyDescent="0.25">
      <c r="A4201" s="3">
        <v>45874</v>
      </c>
      <c r="B4201" s="4" t="s">
        <v>12</v>
      </c>
      <c r="C4201" s="3" t="str">
        <f t="shared" si="424"/>
        <v>net sales</v>
      </c>
      <c r="D4201" s="49">
        <v>24.99</v>
      </c>
      <c r="E4201">
        <f t="shared" si="425"/>
        <v>2025</v>
      </c>
      <c r="F4201">
        <f t="shared" si="426"/>
        <v>5</v>
      </c>
      <c r="G4201">
        <f t="shared" si="427"/>
        <v>8</v>
      </c>
      <c r="H4201" s="4" t="str">
        <f t="shared" si="428"/>
        <v>product 2</v>
      </c>
      <c r="I4201" s="5">
        <v>9</v>
      </c>
      <c r="J4201" s="5">
        <v>224.91</v>
      </c>
    </row>
    <row r="4202" spans="1:10" ht="13.2" x14ac:dyDescent="0.25">
      <c r="A4202" s="3">
        <v>45874</v>
      </c>
      <c r="B4202" s="4" t="s">
        <v>13</v>
      </c>
      <c r="C4202" s="3" t="str">
        <f t="shared" si="424"/>
        <v>net sales</v>
      </c>
      <c r="D4202" s="49">
        <v>12.49</v>
      </c>
      <c r="E4202">
        <f t="shared" si="425"/>
        <v>2025</v>
      </c>
      <c r="F4202">
        <f t="shared" si="426"/>
        <v>5</v>
      </c>
      <c r="G4202">
        <f t="shared" si="427"/>
        <v>8</v>
      </c>
      <c r="H4202" s="4" t="str">
        <f t="shared" si="428"/>
        <v>product 3</v>
      </c>
      <c r="I4202" s="5">
        <v>0</v>
      </c>
      <c r="J4202" s="4">
        <v>0</v>
      </c>
    </row>
    <row r="4203" spans="1:10" ht="13.2" x14ac:dyDescent="0.25">
      <c r="A4203" s="3">
        <v>45875</v>
      </c>
      <c r="B4203" s="4" t="s">
        <v>7</v>
      </c>
      <c r="C4203" s="3" t="str">
        <f t="shared" si="424"/>
        <v>cogs</v>
      </c>
      <c r="D4203" s="49">
        <v>5.49</v>
      </c>
      <c r="E4203">
        <f t="shared" si="425"/>
        <v>2025</v>
      </c>
      <c r="F4203">
        <f t="shared" si="426"/>
        <v>6</v>
      </c>
      <c r="G4203">
        <f t="shared" si="427"/>
        <v>8</v>
      </c>
      <c r="H4203" s="4" t="str">
        <f t="shared" si="428"/>
        <v>product 1</v>
      </c>
      <c r="I4203" s="5">
        <v>85</v>
      </c>
      <c r="J4203" s="5">
        <v>466.65000000000003</v>
      </c>
    </row>
    <row r="4204" spans="1:10" ht="13.2" x14ac:dyDescent="0.25">
      <c r="A4204" s="3">
        <v>45875</v>
      </c>
      <c r="B4204" s="4" t="s">
        <v>8</v>
      </c>
      <c r="C4204" s="3" t="str">
        <f t="shared" si="424"/>
        <v>cogs</v>
      </c>
      <c r="D4204" s="49">
        <v>19.989999999999998</v>
      </c>
      <c r="E4204">
        <f t="shared" si="425"/>
        <v>2025</v>
      </c>
      <c r="F4204">
        <f t="shared" si="426"/>
        <v>6</v>
      </c>
      <c r="G4204">
        <f t="shared" si="427"/>
        <v>8</v>
      </c>
      <c r="H4204" s="4" t="str">
        <f t="shared" si="428"/>
        <v>product 2</v>
      </c>
      <c r="I4204" s="5">
        <v>0</v>
      </c>
      <c r="J4204" s="4">
        <v>0</v>
      </c>
    </row>
    <row r="4205" spans="1:10" ht="13.2" x14ac:dyDescent="0.25">
      <c r="A4205" s="3">
        <v>45875</v>
      </c>
      <c r="B4205" s="4" t="s">
        <v>9</v>
      </c>
      <c r="C4205" s="3" t="str">
        <f t="shared" si="424"/>
        <v>cogs</v>
      </c>
      <c r="D4205" s="49">
        <v>8.99</v>
      </c>
      <c r="E4205">
        <f t="shared" si="425"/>
        <v>2025</v>
      </c>
      <c r="F4205">
        <f t="shared" si="426"/>
        <v>6</v>
      </c>
      <c r="G4205">
        <f t="shared" si="427"/>
        <v>8</v>
      </c>
      <c r="H4205" s="4" t="str">
        <f t="shared" si="428"/>
        <v>product 3</v>
      </c>
      <c r="I4205" s="5">
        <v>221</v>
      </c>
      <c r="J4205" s="5">
        <v>1986.79</v>
      </c>
    </row>
    <row r="4206" spans="1:10" ht="13.2" x14ac:dyDescent="0.25">
      <c r="A4206" s="3">
        <v>45875</v>
      </c>
      <c r="B4206" s="4" t="s">
        <v>10</v>
      </c>
      <c r="C4206" s="3" t="str">
        <f t="shared" si="424"/>
        <v>marketing</v>
      </c>
      <c r="D4206" s="50" t="s">
        <v>6</v>
      </c>
      <c r="E4206">
        <f t="shared" si="425"/>
        <v>2025</v>
      </c>
      <c r="F4206">
        <f t="shared" si="426"/>
        <v>6</v>
      </c>
      <c r="G4206">
        <f t="shared" si="427"/>
        <v>8</v>
      </c>
      <c r="H4206" s="4" t="str">
        <f t="shared" si="428"/>
        <v>N/A</v>
      </c>
      <c r="I4206" s="4" t="s">
        <v>6</v>
      </c>
      <c r="J4206" s="5">
        <v>113.91</v>
      </c>
    </row>
    <row r="4207" spans="1:10" ht="13.2" x14ac:dyDescent="0.25">
      <c r="A4207" s="3">
        <v>45875</v>
      </c>
      <c r="B4207" s="4" t="s">
        <v>11</v>
      </c>
      <c r="C4207" s="3" t="str">
        <f t="shared" si="424"/>
        <v>net sales</v>
      </c>
      <c r="D4207" s="49">
        <v>9.99</v>
      </c>
      <c r="E4207">
        <f t="shared" si="425"/>
        <v>2025</v>
      </c>
      <c r="F4207">
        <f t="shared" si="426"/>
        <v>6</v>
      </c>
      <c r="G4207">
        <f t="shared" si="427"/>
        <v>8</v>
      </c>
      <c r="H4207" s="4" t="str">
        <f t="shared" si="428"/>
        <v>product 1</v>
      </c>
      <c r="I4207" s="5">
        <v>85</v>
      </c>
      <c r="J4207" s="5">
        <v>849.15</v>
      </c>
    </row>
    <row r="4208" spans="1:10" ht="13.2" x14ac:dyDescent="0.25">
      <c r="A4208" s="3">
        <v>45875</v>
      </c>
      <c r="B4208" s="4" t="s">
        <v>12</v>
      </c>
      <c r="C4208" s="3" t="str">
        <f t="shared" si="424"/>
        <v>net sales</v>
      </c>
      <c r="D4208" s="49">
        <v>24.99</v>
      </c>
      <c r="E4208">
        <f t="shared" si="425"/>
        <v>2025</v>
      </c>
      <c r="F4208">
        <f t="shared" si="426"/>
        <v>6</v>
      </c>
      <c r="G4208">
        <f t="shared" si="427"/>
        <v>8</v>
      </c>
      <c r="H4208" s="4" t="str">
        <f t="shared" si="428"/>
        <v>product 2</v>
      </c>
      <c r="I4208" s="5">
        <v>0</v>
      </c>
      <c r="J4208" s="4">
        <v>0</v>
      </c>
    </row>
    <row r="4209" spans="1:10" ht="13.2" x14ac:dyDescent="0.25">
      <c r="A4209" s="3">
        <v>45875</v>
      </c>
      <c r="B4209" s="4" t="s">
        <v>13</v>
      </c>
      <c r="C4209" s="3" t="str">
        <f t="shared" si="424"/>
        <v>net sales</v>
      </c>
      <c r="D4209" s="49">
        <v>12.49</v>
      </c>
      <c r="E4209">
        <f t="shared" si="425"/>
        <v>2025</v>
      </c>
      <c r="F4209">
        <f t="shared" si="426"/>
        <v>6</v>
      </c>
      <c r="G4209">
        <f t="shared" si="427"/>
        <v>8</v>
      </c>
      <c r="H4209" s="4" t="str">
        <f t="shared" si="428"/>
        <v>product 3</v>
      </c>
      <c r="I4209" s="5">
        <v>221</v>
      </c>
      <c r="J4209" s="5">
        <v>2760.29</v>
      </c>
    </row>
    <row r="4210" spans="1:10" ht="13.2" x14ac:dyDescent="0.25">
      <c r="A4210" s="3">
        <v>45876</v>
      </c>
      <c r="B4210" s="4" t="s">
        <v>7</v>
      </c>
      <c r="C4210" s="3" t="str">
        <f t="shared" si="424"/>
        <v>cogs</v>
      </c>
      <c r="D4210" s="49">
        <v>5.49</v>
      </c>
      <c r="E4210">
        <f t="shared" si="425"/>
        <v>2025</v>
      </c>
      <c r="F4210">
        <f t="shared" si="426"/>
        <v>7</v>
      </c>
      <c r="G4210">
        <f t="shared" si="427"/>
        <v>8</v>
      </c>
      <c r="H4210" s="4" t="str">
        <f t="shared" si="428"/>
        <v>product 1</v>
      </c>
      <c r="I4210" s="5">
        <v>32</v>
      </c>
      <c r="J4210" s="5">
        <v>175.68</v>
      </c>
    </row>
    <row r="4211" spans="1:10" ht="13.2" x14ac:dyDescent="0.25">
      <c r="A4211" s="3">
        <v>45876</v>
      </c>
      <c r="B4211" s="4" t="s">
        <v>8</v>
      </c>
      <c r="C4211" s="3" t="str">
        <f t="shared" si="424"/>
        <v>cogs</v>
      </c>
      <c r="D4211" s="49">
        <v>19.989999999999998</v>
      </c>
      <c r="E4211">
        <f t="shared" si="425"/>
        <v>2025</v>
      </c>
      <c r="F4211">
        <f t="shared" si="426"/>
        <v>7</v>
      </c>
      <c r="G4211">
        <f t="shared" si="427"/>
        <v>8</v>
      </c>
      <c r="H4211" s="4" t="str">
        <f t="shared" si="428"/>
        <v>product 2</v>
      </c>
      <c r="I4211" s="5">
        <v>4</v>
      </c>
      <c r="J4211" s="5">
        <v>79.959999999999994</v>
      </c>
    </row>
    <row r="4212" spans="1:10" ht="13.2" x14ac:dyDescent="0.25">
      <c r="A4212" s="3">
        <v>45876</v>
      </c>
      <c r="B4212" s="4" t="s">
        <v>9</v>
      </c>
      <c r="C4212" s="3" t="str">
        <f t="shared" si="424"/>
        <v>cogs</v>
      </c>
      <c r="D4212" s="49">
        <v>8.99</v>
      </c>
      <c r="E4212">
        <f t="shared" si="425"/>
        <v>2025</v>
      </c>
      <c r="F4212">
        <f t="shared" si="426"/>
        <v>7</v>
      </c>
      <c r="G4212">
        <f t="shared" si="427"/>
        <v>8</v>
      </c>
      <c r="H4212" s="4" t="str">
        <f t="shared" si="428"/>
        <v>product 3</v>
      </c>
      <c r="I4212" s="5">
        <v>138</v>
      </c>
      <c r="J4212" s="5">
        <v>1240.6200000000001</v>
      </c>
    </row>
    <row r="4213" spans="1:10" ht="13.2" x14ac:dyDescent="0.25">
      <c r="A4213" s="3">
        <v>45876</v>
      </c>
      <c r="B4213" s="4" t="s">
        <v>10</v>
      </c>
      <c r="C4213" s="3" t="str">
        <f t="shared" si="424"/>
        <v>marketing</v>
      </c>
      <c r="D4213" s="50" t="s">
        <v>6</v>
      </c>
      <c r="E4213">
        <f t="shared" si="425"/>
        <v>2025</v>
      </c>
      <c r="F4213">
        <f t="shared" si="426"/>
        <v>7</v>
      </c>
      <c r="G4213">
        <f t="shared" si="427"/>
        <v>8</v>
      </c>
      <c r="H4213" s="4" t="str">
        <f t="shared" si="428"/>
        <v>N/A</v>
      </c>
      <c r="I4213" s="4" t="s">
        <v>6</v>
      </c>
      <c r="J4213" s="5">
        <v>112.94</v>
      </c>
    </row>
    <row r="4214" spans="1:10" ht="13.2" x14ac:dyDescent="0.25">
      <c r="A4214" s="3">
        <v>45876</v>
      </c>
      <c r="B4214" s="4" t="s">
        <v>11</v>
      </c>
      <c r="C4214" s="3" t="str">
        <f t="shared" si="424"/>
        <v>net sales</v>
      </c>
      <c r="D4214" s="49">
        <v>9.99</v>
      </c>
      <c r="E4214">
        <f t="shared" si="425"/>
        <v>2025</v>
      </c>
      <c r="F4214">
        <f t="shared" si="426"/>
        <v>7</v>
      </c>
      <c r="G4214">
        <f t="shared" si="427"/>
        <v>8</v>
      </c>
      <c r="H4214" s="4" t="str">
        <f t="shared" si="428"/>
        <v>product 1</v>
      </c>
      <c r="I4214" s="5">
        <v>32</v>
      </c>
      <c r="J4214" s="5">
        <v>319.68</v>
      </c>
    </row>
    <row r="4215" spans="1:10" ht="13.2" x14ac:dyDescent="0.25">
      <c r="A4215" s="3">
        <v>45876</v>
      </c>
      <c r="B4215" s="4" t="s">
        <v>12</v>
      </c>
      <c r="C4215" s="3" t="str">
        <f t="shared" si="424"/>
        <v>net sales</v>
      </c>
      <c r="D4215" s="49">
        <v>24.99</v>
      </c>
      <c r="E4215">
        <f t="shared" si="425"/>
        <v>2025</v>
      </c>
      <c r="F4215">
        <f t="shared" si="426"/>
        <v>7</v>
      </c>
      <c r="G4215">
        <f t="shared" si="427"/>
        <v>8</v>
      </c>
      <c r="H4215" s="4" t="str">
        <f t="shared" si="428"/>
        <v>product 2</v>
      </c>
      <c r="I4215" s="5">
        <v>4</v>
      </c>
      <c r="J4215" s="5">
        <v>99.96</v>
      </c>
    </row>
    <row r="4216" spans="1:10" ht="13.2" x14ac:dyDescent="0.25">
      <c r="A4216" s="3">
        <v>45876</v>
      </c>
      <c r="B4216" s="4" t="s">
        <v>13</v>
      </c>
      <c r="C4216" s="3" t="str">
        <f t="shared" si="424"/>
        <v>net sales</v>
      </c>
      <c r="D4216" s="49">
        <v>12.49</v>
      </c>
      <c r="E4216">
        <f t="shared" si="425"/>
        <v>2025</v>
      </c>
      <c r="F4216">
        <f t="shared" si="426"/>
        <v>7</v>
      </c>
      <c r="G4216">
        <f t="shared" si="427"/>
        <v>8</v>
      </c>
      <c r="H4216" s="4" t="str">
        <f t="shared" si="428"/>
        <v>product 3</v>
      </c>
      <c r="I4216" s="5">
        <v>138</v>
      </c>
      <c r="J4216" s="5">
        <v>1723.6200000000001</v>
      </c>
    </row>
    <row r="4217" spans="1:10" ht="13.2" x14ac:dyDescent="0.25">
      <c r="A4217" s="3">
        <v>45877</v>
      </c>
      <c r="B4217" s="4" t="s">
        <v>7</v>
      </c>
      <c r="C4217" s="3" t="str">
        <f t="shared" si="424"/>
        <v>cogs</v>
      </c>
      <c r="D4217" s="49">
        <v>5.49</v>
      </c>
      <c r="E4217">
        <f t="shared" si="425"/>
        <v>2025</v>
      </c>
      <c r="F4217">
        <f t="shared" si="426"/>
        <v>8</v>
      </c>
      <c r="G4217">
        <f t="shared" si="427"/>
        <v>8</v>
      </c>
      <c r="H4217" s="4" t="str">
        <f t="shared" si="428"/>
        <v>product 1</v>
      </c>
      <c r="I4217" s="5">
        <v>4</v>
      </c>
      <c r="J4217" s="5">
        <v>21.96</v>
      </c>
    </row>
    <row r="4218" spans="1:10" ht="13.2" x14ac:dyDescent="0.25">
      <c r="A4218" s="3">
        <v>45877</v>
      </c>
      <c r="B4218" s="4" t="s">
        <v>8</v>
      </c>
      <c r="C4218" s="3" t="str">
        <f t="shared" si="424"/>
        <v>cogs</v>
      </c>
      <c r="D4218" s="49">
        <v>19.989999999999998</v>
      </c>
      <c r="E4218">
        <f t="shared" si="425"/>
        <v>2025</v>
      </c>
      <c r="F4218">
        <f t="shared" si="426"/>
        <v>8</v>
      </c>
      <c r="G4218">
        <f t="shared" si="427"/>
        <v>8</v>
      </c>
      <c r="H4218" s="4" t="str">
        <f t="shared" si="428"/>
        <v>product 2</v>
      </c>
      <c r="I4218" s="5">
        <v>6</v>
      </c>
      <c r="J4218" s="5">
        <v>119.94</v>
      </c>
    </row>
    <row r="4219" spans="1:10" ht="13.2" x14ac:dyDescent="0.25">
      <c r="A4219" s="3">
        <v>45877</v>
      </c>
      <c r="B4219" s="4" t="s">
        <v>9</v>
      </c>
      <c r="C4219" s="3" t="str">
        <f t="shared" si="424"/>
        <v>cogs</v>
      </c>
      <c r="D4219" s="49">
        <v>8.99</v>
      </c>
      <c r="E4219">
        <f t="shared" si="425"/>
        <v>2025</v>
      </c>
      <c r="F4219">
        <f t="shared" si="426"/>
        <v>8</v>
      </c>
      <c r="G4219">
        <f t="shared" si="427"/>
        <v>8</v>
      </c>
      <c r="H4219" s="4" t="str">
        <f t="shared" si="428"/>
        <v>product 3</v>
      </c>
      <c r="I4219" s="5">
        <v>226</v>
      </c>
      <c r="J4219" s="5">
        <v>2031.74</v>
      </c>
    </row>
    <row r="4220" spans="1:10" ht="13.2" x14ac:dyDescent="0.25">
      <c r="A4220" s="3">
        <v>45877</v>
      </c>
      <c r="B4220" s="4" t="s">
        <v>10</v>
      </c>
      <c r="C4220" s="3" t="str">
        <f t="shared" si="424"/>
        <v>marketing</v>
      </c>
      <c r="D4220" s="50" t="s">
        <v>6</v>
      </c>
      <c r="E4220">
        <f t="shared" si="425"/>
        <v>2025</v>
      </c>
      <c r="F4220">
        <f t="shared" si="426"/>
        <v>8</v>
      </c>
      <c r="G4220">
        <f t="shared" si="427"/>
        <v>8</v>
      </c>
      <c r="H4220" s="4" t="str">
        <f t="shared" si="428"/>
        <v>N/A</v>
      </c>
      <c r="I4220" s="4" t="s">
        <v>6</v>
      </c>
      <c r="J4220" s="5">
        <v>103.02</v>
      </c>
    </row>
    <row r="4221" spans="1:10" ht="13.2" x14ac:dyDescent="0.25">
      <c r="A4221" s="3">
        <v>45877</v>
      </c>
      <c r="B4221" s="4" t="s">
        <v>11</v>
      </c>
      <c r="C4221" s="3" t="str">
        <f t="shared" si="424"/>
        <v>net sales</v>
      </c>
      <c r="D4221" s="49">
        <v>9.99</v>
      </c>
      <c r="E4221">
        <f t="shared" si="425"/>
        <v>2025</v>
      </c>
      <c r="F4221">
        <f t="shared" si="426"/>
        <v>8</v>
      </c>
      <c r="G4221">
        <f t="shared" si="427"/>
        <v>8</v>
      </c>
      <c r="H4221" s="4" t="str">
        <f t="shared" si="428"/>
        <v>product 1</v>
      </c>
      <c r="I4221" s="5">
        <v>4</v>
      </c>
      <c r="J4221" s="5">
        <v>39.96</v>
      </c>
    </row>
    <row r="4222" spans="1:10" ht="13.2" x14ac:dyDescent="0.25">
      <c r="A4222" s="3">
        <v>45877</v>
      </c>
      <c r="B4222" s="4" t="s">
        <v>12</v>
      </c>
      <c r="C4222" s="3" t="str">
        <f t="shared" si="424"/>
        <v>net sales</v>
      </c>
      <c r="D4222" s="49">
        <v>24.99</v>
      </c>
      <c r="E4222">
        <f t="shared" si="425"/>
        <v>2025</v>
      </c>
      <c r="F4222">
        <f t="shared" si="426"/>
        <v>8</v>
      </c>
      <c r="G4222">
        <f t="shared" si="427"/>
        <v>8</v>
      </c>
      <c r="H4222" s="4" t="str">
        <f t="shared" si="428"/>
        <v>product 2</v>
      </c>
      <c r="I4222" s="5">
        <v>6</v>
      </c>
      <c r="J4222" s="5">
        <v>149.94</v>
      </c>
    </row>
    <row r="4223" spans="1:10" ht="13.2" x14ac:dyDescent="0.25">
      <c r="A4223" s="3">
        <v>45877</v>
      </c>
      <c r="B4223" s="4" t="s">
        <v>13</v>
      </c>
      <c r="C4223" s="3" t="str">
        <f t="shared" si="424"/>
        <v>net sales</v>
      </c>
      <c r="D4223" s="49">
        <v>12.49</v>
      </c>
      <c r="E4223">
        <f t="shared" si="425"/>
        <v>2025</v>
      </c>
      <c r="F4223">
        <f t="shared" si="426"/>
        <v>8</v>
      </c>
      <c r="G4223">
        <f t="shared" si="427"/>
        <v>8</v>
      </c>
      <c r="H4223" s="4" t="str">
        <f t="shared" si="428"/>
        <v>product 3</v>
      </c>
      <c r="I4223" s="5">
        <v>226</v>
      </c>
      <c r="J4223" s="5">
        <v>2822.7400000000002</v>
      </c>
    </row>
    <row r="4224" spans="1:10" ht="13.2" x14ac:dyDescent="0.25">
      <c r="A4224" s="3">
        <v>45878</v>
      </c>
      <c r="B4224" s="4" t="s">
        <v>7</v>
      </c>
      <c r="C4224" s="3" t="str">
        <f t="shared" si="424"/>
        <v>cogs</v>
      </c>
      <c r="D4224" s="49">
        <v>5.49</v>
      </c>
      <c r="E4224">
        <f t="shared" si="425"/>
        <v>2025</v>
      </c>
      <c r="F4224">
        <f t="shared" si="426"/>
        <v>9</v>
      </c>
      <c r="G4224">
        <f t="shared" si="427"/>
        <v>8</v>
      </c>
      <c r="H4224" s="4" t="str">
        <f t="shared" si="428"/>
        <v>product 1</v>
      </c>
      <c r="I4224" s="5">
        <v>86</v>
      </c>
      <c r="J4224" s="5">
        <v>472.14000000000004</v>
      </c>
    </row>
    <row r="4225" spans="1:10" ht="13.2" x14ac:dyDescent="0.25">
      <c r="A4225" s="3">
        <v>45878</v>
      </c>
      <c r="B4225" s="4" t="s">
        <v>8</v>
      </c>
      <c r="C4225" s="3" t="str">
        <f t="shared" si="424"/>
        <v>cogs</v>
      </c>
      <c r="D4225" s="49">
        <v>19.989999999999998</v>
      </c>
      <c r="E4225">
        <f t="shared" si="425"/>
        <v>2025</v>
      </c>
      <c r="F4225">
        <f t="shared" si="426"/>
        <v>9</v>
      </c>
      <c r="G4225">
        <f t="shared" si="427"/>
        <v>8</v>
      </c>
      <c r="H4225" s="4" t="str">
        <f t="shared" si="428"/>
        <v>product 2</v>
      </c>
      <c r="I4225" s="5">
        <v>1</v>
      </c>
      <c r="J4225" s="5">
        <v>19.989999999999998</v>
      </c>
    </row>
    <row r="4226" spans="1:10" ht="13.2" x14ac:dyDescent="0.25">
      <c r="A4226" s="3">
        <v>45878</v>
      </c>
      <c r="B4226" s="4" t="s">
        <v>9</v>
      </c>
      <c r="C4226" s="3" t="str">
        <f t="shared" ref="C4226:C4289" si="429">IFERROR(LEFT(B4226, FIND(":", B4226) -1),B4226)</f>
        <v>cogs</v>
      </c>
      <c r="D4226" s="49">
        <v>8.99</v>
      </c>
      <c r="E4226">
        <f t="shared" ref="E4226:E4289" si="430">YEAR(A4226)</f>
        <v>2025</v>
      </c>
      <c r="F4226">
        <f t="shared" ref="F4226:F4289" si="431">DAY(A4226)</f>
        <v>9</v>
      </c>
      <c r="G4226">
        <f t="shared" ref="G4226:G4289" si="432">MONTH(A4226)</f>
        <v>8</v>
      </c>
      <c r="H4226" s="4" t="str">
        <f t="shared" si="428"/>
        <v>product 3</v>
      </c>
      <c r="I4226" s="5">
        <v>204</v>
      </c>
      <c r="J4226" s="5">
        <v>1833.96</v>
      </c>
    </row>
    <row r="4227" spans="1:10" ht="13.2" x14ac:dyDescent="0.25">
      <c r="A4227" s="3">
        <v>45878</v>
      </c>
      <c r="B4227" s="4" t="s">
        <v>10</v>
      </c>
      <c r="C4227" s="3" t="str">
        <f t="shared" si="429"/>
        <v>marketing</v>
      </c>
      <c r="D4227" s="50" t="s">
        <v>6</v>
      </c>
      <c r="E4227">
        <f t="shared" si="430"/>
        <v>2025</v>
      </c>
      <c r="F4227">
        <f t="shared" si="431"/>
        <v>9</v>
      </c>
      <c r="G4227">
        <f t="shared" si="432"/>
        <v>8</v>
      </c>
      <c r="H4227" s="4" t="str">
        <f t="shared" ref="H4227:H4290" si="433">IFERROR(RIGHT(B4227, LEN(B4227) - FIND(":", B4227)),"N/A")</f>
        <v>N/A</v>
      </c>
      <c r="I4227" s="4" t="s">
        <v>6</v>
      </c>
      <c r="J4227" s="5">
        <v>105.06</v>
      </c>
    </row>
    <row r="4228" spans="1:10" ht="13.2" x14ac:dyDescent="0.25">
      <c r="A4228" s="3">
        <v>45878</v>
      </c>
      <c r="B4228" s="4" t="s">
        <v>11</v>
      </c>
      <c r="C4228" s="3" t="str">
        <f t="shared" si="429"/>
        <v>net sales</v>
      </c>
      <c r="D4228" s="49">
        <v>9.99</v>
      </c>
      <c r="E4228">
        <f t="shared" si="430"/>
        <v>2025</v>
      </c>
      <c r="F4228">
        <f t="shared" si="431"/>
        <v>9</v>
      </c>
      <c r="G4228">
        <f t="shared" si="432"/>
        <v>8</v>
      </c>
      <c r="H4228" s="4" t="str">
        <f t="shared" si="433"/>
        <v>product 1</v>
      </c>
      <c r="I4228" s="5">
        <v>86</v>
      </c>
      <c r="J4228" s="5">
        <v>859.14</v>
      </c>
    </row>
    <row r="4229" spans="1:10" ht="13.2" x14ac:dyDescent="0.25">
      <c r="A4229" s="3">
        <v>45878</v>
      </c>
      <c r="B4229" s="4" t="s">
        <v>12</v>
      </c>
      <c r="C4229" s="3" t="str">
        <f t="shared" si="429"/>
        <v>net sales</v>
      </c>
      <c r="D4229" s="49">
        <v>24.99</v>
      </c>
      <c r="E4229">
        <f t="shared" si="430"/>
        <v>2025</v>
      </c>
      <c r="F4229">
        <f t="shared" si="431"/>
        <v>9</v>
      </c>
      <c r="G4229">
        <f t="shared" si="432"/>
        <v>8</v>
      </c>
      <c r="H4229" s="4" t="str">
        <f t="shared" si="433"/>
        <v>product 2</v>
      </c>
      <c r="I4229" s="5">
        <v>1</v>
      </c>
      <c r="J4229" s="5">
        <v>24.99</v>
      </c>
    </row>
    <row r="4230" spans="1:10" ht="13.2" x14ac:dyDescent="0.25">
      <c r="A4230" s="3">
        <v>45878</v>
      </c>
      <c r="B4230" s="4" t="s">
        <v>13</v>
      </c>
      <c r="C4230" s="3" t="str">
        <f t="shared" si="429"/>
        <v>net sales</v>
      </c>
      <c r="D4230" s="49">
        <v>12.49</v>
      </c>
      <c r="E4230">
        <f t="shared" si="430"/>
        <v>2025</v>
      </c>
      <c r="F4230">
        <f t="shared" si="431"/>
        <v>9</v>
      </c>
      <c r="G4230">
        <f t="shared" si="432"/>
        <v>8</v>
      </c>
      <c r="H4230" s="4" t="str">
        <f t="shared" si="433"/>
        <v>product 3</v>
      </c>
      <c r="I4230" s="5">
        <v>204</v>
      </c>
      <c r="J4230" s="5">
        <v>2547.96</v>
      </c>
    </row>
    <row r="4231" spans="1:10" ht="13.2" x14ac:dyDescent="0.25">
      <c r="A4231" s="3">
        <v>45879</v>
      </c>
      <c r="B4231" s="4" t="s">
        <v>7</v>
      </c>
      <c r="C4231" s="3" t="str">
        <f t="shared" si="429"/>
        <v>cogs</v>
      </c>
      <c r="D4231" s="49">
        <v>5.49</v>
      </c>
      <c r="E4231">
        <f t="shared" si="430"/>
        <v>2025</v>
      </c>
      <c r="F4231">
        <f t="shared" si="431"/>
        <v>10</v>
      </c>
      <c r="G4231">
        <f t="shared" si="432"/>
        <v>8</v>
      </c>
      <c r="H4231" s="4" t="str">
        <f t="shared" si="433"/>
        <v>product 1</v>
      </c>
      <c r="I4231" s="5">
        <v>73</v>
      </c>
      <c r="J4231" s="5">
        <v>400.77000000000004</v>
      </c>
    </row>
    <row r="4232" spans="1:10" ht="13.2" x14ac:dyDescent="0.25">
      <c r="A4232" s="3">
        <v>45879</v>
      </c>
      <c r="B4232" s="4" t="s">
        <v>8</v>
      </c>
      <c r="C4232" s="3" t="str">
        <f t="shared" si="429"/>
        <v>cogs</v>
      </c>
      <c r="D4232" s="49">
        <v>19.989999999999998</v>
      </c>
      <c r="E4232">
        <f t="shared" si="430"/>
        <v>2025</v>
      </c>
      <c r="F4232">
        <f t="shared" si="431"/>
        <v>10</v>
      </c>
      <c r="G4232">
        <f t="shared" si="432"/>
        <v>8</v>
      </c>
      <c r="H4232" s="4" t="str">
        <f t="shared" si="433"/>
        <v>product 2</v>
      </c>
      <c r="I4232" s="5">
        <v>7</v>
      </c>
      <c r="J4232" s="5">
        <v>139.92999999999998</v>
      </c>
    </row>
    <row r="4233" spans="1:10" ht="13.2" x14ac:dyDescent="0.25">
      <c r="A4233" s="3">
        <v>45879</v>
      </c>
      <c r="B4233" s="4" t="s">
        <v>9</v>
      </c>
      <c r="C4233" s="3" t="str">
        <f t="shared" si="429"/>
        <v>cogs</v>
      </c>
      <c r="D4233" s="49">
        <v>8.99</v>
      </c>
      <c r="E4233">
        <f t="shared" si="430"/>
        <v>2025</v>
      </c>
      <c r="F4233">
        <f t="shared" si="431"/>
        <v>10</v>
      </c>
      <c r="G4233">
        <f t="shared" si="432"/>
        <v>8</v>
      </c>
      <c r="H4233" s="4" t="str">
        <f t="shared" si="433"/>
        <v>product 3</v>
      </c>
      <c r="I4233" s="5">
        <v>21</v>
      </c>
      <c r="J4233" s="5">
        <v>188.79</v>
      </c>
    </row>
    <row r="4234" spans="1:10" ht="13.2" x14ac:dyDescent="0.25">
      <c r="A4234" s="3">
        <v>45879</v>
      </c>
      <c r="B4234" s="4" t="s">
        <v>10</v>
      </c>
      <c r="C4234" s="3" t="str">
        <f t="shared" si="429"/>
        <v>marketing</v>
      </c>
      <c r="D4234" s="50" t="s">
        <v>6</v>
      </c>
      <c r="E4234">
        <f t="shared" si="430"/>
        <v>2025</v>
      </c>
      <c r="F4234">
        <f t="shared" si="431"/>
        <v>10</v>
      </c>
      <c r="G4234">
        <f t="shared" si="432"/>
        <v>8</v>
      </c>
      <c r="H4234" s="4" t="str">
        <f t="shared" si="433"/>
        <v>N/A</v>
      </c>
      <c r="I4234" s="4" t="s">
        <v>6</v>
      </c>
      <c r="J4234" s="5">
        <v>102.91</v>
      </c>
    </row>
    <row r="4235" spans="1:10" ht="13.2" x14ac:dyDescent="0.25">
      <c r="A4235" s="3">
        <v>45879</v>
      </c>
      <c r="B4235" s="4" t="s">
        <v>11</v>
      </c>
      <c r="C4235" s="3" t="str">
        <f t="shared" si="429"/>
        <v>net sales</v>
      </c>
      <c r="D4235" s="49">
        <v>9.99</v>
      </c>
      <c r="E4235">
        <f t="shared" si="430"/>
        <v>2025</v>
      </c>
      <c r="F4235">
        <f t="shared" si="431"/>
        <v>10</v>
      </c>
      <c r="G4235">
        <f t="shared" si="432"/>
        <v>8</v>
      </c>
      <c r="H4235" s="4" t="str">
        <f t="shared" si="433"/>
        <v>product 1</v>
      </c>
      <c r="I4235" s="5">
        <v>73</v>
      </c>
      <c r="J4235" s="5">
        <v>729.27</v>
      </c>
    </row>
    <row r="4236" spans="1:10" ht="13.2" x14ac:dyDescent="0.25">
      <c r="A4236" s="3">
        <v>45879</v>
      </c>
      <c r="B4236" s="4" t="s">
        <v>12</v>
      </c>
      <c r="C4236" s="3" t="str">
        <f t="shared" si="429"/>
        <v>net sales</v>
      </c>
      <c r="D4236" s="49">
        <v>24.99</v>
      </c>
      <c r="E4236">
        <f t="shared" si="430"/>
        <v>2025</v>
      </c>
      <c r="F4236">
        <f t="shared" si="431"/>
        <v>10</v>
      </c>
      <c r="G4236">
        <f t="shared" si="432"/>
        <v>8</v>
      </c>
      <c r="H4236" s="4" t="str">
        <f t="shared" si="433"/>
        <v>product 2</v>
      </c>
      <c r="I4236" s="5">
        <v>7</v>
      </c>
      <c r="J4236" s="5">
        <v>174.92999999999998</v>
      </c>
    </row>
    <row r="4237" spans="1:10" ht="13.2" x14ac:dyDescent="0.25">
      <c r="A4237" s="3">
        <v>45879</v>
      </c>
      <c r="B4237" s="4" t="s">
        <v>13</v>
      </c>
      <c r="C4237" s="3" t="str">
        <f t="shared" si="429"/>
        <v>net sales</v>
      </c>
      <c r="D4237" s="49">
        <v>12.49</v>
      </c>
      <c r="E4237">
        <f t="shared" si="430"/>
        <v>2025</v>
      </c>
      <c r="F4237">
        <f t="shared" si="431"/>
        <v>10</v>
      </c>
      <c r="G4237">
        <f t="shared" si="432"/>
        <v>8</v>
      </c>
      <c r="H4237" s="4" t="str">
        <f t="shared" si="433"/>
        <v>product 3</v>
      </c>
      <c r="I4237" s="5">
        <v>21</v>
      </c>
      <c r="J4237" s="5">
        <v>262.29000000000002</v>
      </c>
    </row>
    <row r="4238" spans="1:10" ht="13.2" x14ac:dyDescent="0.25">
      <c r="A4238" s="3">
        <v>45880</v>
      </c>
      <c r="B4238" s="4" t="s">
        <v>7</v>
      </c>
      <c r="C4238" s="3" t="str">
        <f t="shared" si="429"/>
        <v>cogs</v>
      </c>
      <c r="D4238" s="49">
        <v>5.49</v>
      </c>
      <c r="E4238">
        <f t="shared" si="430"/>
        <v>2025</v>
      </c>
      <c r="F4238">
        <f t="shared" si="431"/>
        <v>11</v>
      </c>
      <c r="G4238">
        <f t="shared" si="432"/>
        <v>8</v>
      </c>
      <c r="H4238" s="4" t="str">
        <f t="shared" si="433"/>
        <v>product 1</v>
      </c>
      <c r="I4238" s="5">
        <v>65</v>
      </c>
      <c r="J4238" s="5">
        <v>356.85</v>
      </c>
    </row>
    <row r="4239" spans="1:10" ht="13.2" x14ac:dyDescent="0.25">
      <c r="A4239" s="3">
        <v>45880</v>
      </c>
      <c r="B4239" s="4" t="s">
        <v>8</v>
      </c>
      <c r="C4239" s="3" t="str">
        <f t="shared" si="429"/>
        <v>cogs</v>
      </c>
      <c r="D4239" s="49">
        <v>19.989999999999998</v>
      </c>
      <c r="E4239">
        <f t="shared" si="430"/>
        <v>2025</v>
      </c>
      <c r="F4239">
        <f t="shared" si="431"/>
        <v>11</v>
      </c>
      <c r="G4239">
        <f t="shared" si="432"/>
        <v>8</v>
      </c>
      <c r="H4239" s="4" t="str">
        <f t="shared" si="433"/>
        <v>product 2</v>
      </c>
      <c r="I4239" s="5">
        <v>1</v>
      </c>
      <c r="J4239" s="5">
        <v>19.989999999999998</v>
      </c>
    </row>
    <row r="4240" spans="1:10" ht="13.2" x14ac:dyDescent="0.25">
      <c r="A4240" s="3">
        <v>45880</v>
      </c>
      <c r="B4240" s="4" t="s">
        <v>9</v>
      </c>
      <c r="C4240" s="3" t="str">
        <f t="shared" si="429"/>
        <v>cogs</v>
      </c>
      <c r="D4240" s="49">
        <v>8.99</v>
      </c>
      <c r="E4240">
        <f t="shared" si="430"/>
        <v>2025</v>
      </c>
      <c r="F4240">
        <f t="shared" si="431"/>
        <v>11</v>
      </c>
      <c r="G4240">
        <f t="shared" si="432"/>
        <v>8</v>
      </c>
      <c r="H4240" s="4" t="str">
        <f t="shared" si="433"/>
        <v>product 3</v>
      </c>
      <c r="I4240" s="5">
        <v>94</v>
      </c>
      <c r="J4240" s="5">
        <v>845.06000000000006</v>
      </c>
    </row>
    <row r="4241" spans="1:10" ht="13.2" x14ac:dyDescent="0.25">
      <c r="A4241" s="3">
        <v>45880</v>
      </c>
      <c r="B4241" s="4" t="s">
        <v>10</v>
      </c>
      <c r="C4241" s="3" t="str">
        <f t="shared" si="429"/>
        <v>marketing</v>
      </c>
      <c r="D4241" s="50" t="s">
        <v>6</v>
      </c>
      <c r="E4241">
        <f t="shared" si="430"/>
        <v>2025</v>
      </c>
      <c r="F4241">
        <f t="shared" si="431"/>
        <v>11</v>
      </c>
      <c r="G4241">
        <f t="shared" si="432"/>
        <v>8</v>
      </c>
      <c r="H4241" s="4" t="str">
        <f t="shared" si="433"/>
        <v>N/A</v>
      </c>
      <c r="I4241" s="4" t="s">
        <v>6</v>
      </c>
      <c r="J4241" s="5">
        <v>113</v>
      </c>
    </row>
    <row r="4242" spans="1:10" ht="13.2" x14ac:dyDescent="0.25">
      <c r="A4242" s="3">
        <v>45880</v>
      </c>
      <c r="B4242" s="4" t="s">
        <v>11</v>
      </c>
      <c r="C4242" s="3" t="str">
        <f t="shared" si="429"/>
        <v>net sales</v>
      </c>
      <c r="D4242" s="49">
        <v>9.99</v>
      </c>
      <c r="E4242">
        <f t="shared" si="430"/>
        <v>2025</v>
      </c>
      <c r="F4242">
        <f t="shared" si="431"/>
        <v>11</v>
      </c>
      <c r="G4242">
        <f t="shared" si="432"/>
        <v>8</v>
      </c>
      <c r="H4242" s="4" t="str">
        <f t="shared" si="433"/>
        <v>product 1</v>
      </c>
      <c r="I4242" s="5">
        <v>65</v>
      </c>
      <c r="J4242" s="5">
        <v>649.35</v>
      </c>
    </row>
    <row r="4243" spans="1:10" ht="13.2" x14ac:dyDescent="0.25">
      <c r="A4243" s="3">
        <v>45880</v>
      </c>
      <c r="B4243" s="4" t="s">
        <v>12</v>
      </c>
      <c r="C4243" s="3" t="str">
        <f t="shared" si="429"/>
        <v>net sales</v>
      </c>
      <c r="D4243" s="49">
        <v>24.99</v>
      </c>
      <c r="E4243">
        <f t="shared" si="430"/>
        <v>2025</v>
      </c>
      <c r="F4243">
        <f t="shared" si="431"/>
        <v>11</v>
      </c>
      <c r="G4243">
        <f t="shared" si="432"/>
        <v>8</v>
      </c>
      <c r="H4243" s="4" t="str">
        <f t="shared" si="433"/>
        <v>product 2</v>
      </c>
      <c r="I4243" s="5">
        <v>1</v>
      </c>
      <c r="J4243" s="5">
        <v>24.99</v>
      </c>
    </row>
    <row r="4244" spans="1:10" ht="13.2" x14ac:dyDescent="0.25">
      <c r="A4244" s="3">
        <v>45880</v>
      </c>
      <c r="B4244" s="4" t="s">
        <v>13</v>
      </c>
      <c r="C4244" s="3" t="str">
        <f t="shared" si="429"/>
        <v>net sales</v>
      </c>
      <c r="D4244" s="49">
        <v>12.49</v>
      </c>
      <c r="E4244">
        <f t="shared" si="430"/>
        <v>2025</v>
      </c>
      <c r="F4244">
        <f t="shared" si="431"/>
        <v>11</v>
      </c>
      <c r="G4244">
        <f t="shared" si="432"/>
        <v>8</v>
      </c>
      <c r="H4244" s="4" t="str">
        <f t="shared" si="433"/>
        <v>product 3</v>
      </c>
      <c r="I4244" s="5">
        <v>94</v>
      </c>
      <c r="J4244" s="5">
        <v>1174.06</v>
      </c>
    </row>
    <row r="4245" spans="1:10" ht="13.2" x14ac:dyDescent="0.25">
      <c r="A4245" s="3">
        <v>45881</v>
      </c>
      <c r="B4245" s="4" t="s">
        <v>7</v>
      </c>
      <c r="C4245" s="3" t="str">
        <f t="shared" si="429"/>
        <v>cogs</v>
      </c>
      <c r="D4245" s="49">
        <v>5.49</v>
      </c>
      <c r="E4245">
        <f t="shared" si="430"/>
        <v>2025</v>
      </c>
      <c r="F4245">
        <f t="shared" si="431"/>
        <v>12</v>
      </c>
      <c r="G4245">
        <f t="shared" si="432"/>
        <v>8</v>
      </c>
      <c r="H4245" s="4" t="str">
        <f t="shared" si="433"/>
        <v>product 1</v>
      </c>
      <c r="I4245" s="5">
        <v>66</v>
      </c>
      <c r="J4245" s="5">
        <v>362.34000000000003</v>
      </c>
    </row>
    <row r="4246" spans="1:10" ht="13.2" x14ac:dyDescent="0.25">
      <c r="A4246" s="3">
        <v>45881</v>
      </c>
      <c r="B4246" s="4" t="s">
        <v>8</v>
      </c>
      <c r="C4246" s="3" t="str">
        <f t="shared" si="429"/>
        <v>cogs</v>
      </c>
      <c r="D4246" s="49">
        <v>19.989999999999998</v>
      </c>
      <c r="E4246">
        <f t="shared" si="430"/>
        <v>2025</v>
      </c>
      <c r="F4246">
        <f t="shared" si="431"/>
        <v>12</v>
      </c>
      <c r="G4246">
        <f t="shared" si="432"/>
        <v>8</v>
      </c>
      <c r="H4246" s="4" t="str">
        <f t="shared" si="433"/>
        <v>product 2</v>
      </c>
      <c r="I4246" s="5">
        <v>0</v>
      </c>
      <c r="J4246" s="4">
        <v>0</v>
      </c>
    </row>
    <row r="4247" spans="1:10" ht="13.2" x14ac:dyDescent="0.25">
      <c r="A4247" s="3">
        <v>45881</v>
      </c>
      <c r="B4247" s="4" t="s">
        <v>9</v>
      </c>
      <c r="C4247" s="3" t="str">
        <f t="shared" si="429"/>
        <v>cogs</v>
      </c>
      <c r="D4247" s="49">
        <v>8.99</v>
      </c>
      <c r="E4247">
        <f t="shared" si="430"/>
        <v>2025</v>
      </c>
      <c r="F4247">
        <f t="shared" si="431"/>
        <v>12</v>
      </c>
      <c r="G4247">
        <f t="shared" si="432"/>
        <v>8</v>
      </c>
      <c r="H4247" s="4" t="str">
        <f t="shared" si="433"/>
        <v>product 3</v>
      </c>
      <c r="I4247" s="5">
        <v>92</v>
      </c>
      <c r="J4247" s="5">
        <v>827.08</v>
      </c>
    </row>
    <row r="4248" spans="1:10" ht="13.2" x14ac:dyDescent="0.25">
      <c r="A4248" s="3">
        <v>45881</v>
      </c>
      <c r="B4248" s="4" t="s">
        <v>10</v>
      </c>
      <c r="C4248" s="3" t="str">
        <f t="shared" si="429"/>
        <v>marketing</v>
      </c>
      <c r="D4248" s="50" t="s">
        <v>6</v>
      </c>
      <c r="E4248">
        <f t="shared" si="430"/>
        <v>2025</v>
      </c>
      <c r="F4248">
        <f t="shared" si="431"/>
        <v>12</v>
      </c>
      <c r="G4248">
        <f t="shared" si="432"/>
        <v>8</v>
      </c>
      <c r="H4248" s="4" t="str">
        <f t="shared" si="433"/>
        <v>N/A</v>
      </c>
      <c r="I4248" s="4" t="s">
        <v>6</v>
      </c>
      <c r="J4248" s="5">
        <v>114.91</v>
      </c>
    </row>
    <row r="4249" spans="1:10" ht="13.2" x14ac:dyDescent="0.25">
      <c r="A4249" s="3">
        <v>45881</v>
      </c>
      <c r="B4249" s="4" t="s">
        <v>11</v>
      </c>
      <c r="C4249" s="3" t="str">
        <f t="shared" si="429"/>
        <v>net sales</v>
      </c>
      <c r="D4249" s="49">
        <v>9.99</v>
      </c>
      <c r="E4249">
        <f t="shared" si="430"/>
        <v>2025</v>
      </c>
      <c r="F4249">
        <f t="shared" si="431"/>
        <v>12</v>
      </c>
      <c r="G4249">
        <f t="shared" si="432"/>
        <v>8</v>
      </c>
      <c r="H4249" s="4" t="str">
        <f t="shared" si="433"/>
        <v>product 1</v>
      </c>
      <c r="I4249" s="5">
        <v>66</v>
      </c>
      <c r="J4249" s="5">
        <v>659.34</v>
      </c>
    </row>
    <row r="4250" spans="1:10" ht="13.2" x14ac:dyDescent="0.25">
      <c r="A4250" s="3">
        <v>45881</v>
      </c>
      <c r="B4250" s="4" t="s">
        <v>12</v>
      </c>
      <c r="C4250" s="3" t="str">
        <f t="shared" si="429"/>
        <v>net sales</v>
      </c>
      <c r="D4250" s="49">
        <v>24.99</v>
      </c>
      <c r="E4250">
        <f t="shared" si="430"/>
        <v>2025</v>
      </c>
      <c r="F4250">
        <f t="shared" si="431"/>
        <v>12</v>
      </c>
      <c r="G4250">
        <f t="shared" si="432"/>
        <v>8</v>
      </c>
      <c r="H4250" s="4" t="str">
        <f t="shared" si="433"/>
        <v>product 2</v>
      </c>
      <c r="I4250" s="5">
        <v>0</v>
      </c>
      <c r="J4250" s="4">
        <v>0</v>
      </c>
    </row>
    <row r="4251" spans="1:10" ht="13.2" x14ac:dyDescent="0.25">
      <c r="A4251" s="3">
        <v>45881</v>
      </c>
      <c r="B4251" s="4" t="s">
        <v>13</v>
      </c>
      <c r="C4251" s="3" t="str">
        <f t="shared" si="429"/>
        <v>net sales</v>
      </c>
      <c r="D4251" s="49">
        <v>12.49</v>
      </c>
      <c r="E4251">
        <f t="shared" si="430"/>
        <v>2025</v>
      </c>
      <c r="F4251">
        <f t="shared" si="431"/>
        <v>12</v>
      </c>
      <c r="G4251">
        <f t="shared" si="432"/>
        <v>8</v>
      </c>
      <c r="H4251" s="4" t="str">
        <f t="shared" si="433"/>
        <v>product 3</v>
      </c>
      <c r="I4251" s="5">
        <v>92</v>
      </c>
      <c r="J4251" s="5">
        <v>1149.08</v>
      </c>
    </row>
    <row r="4252" spans="1:10" ht="13.2" x14ac:dyDescent="0.25">
      <c r="A4252" s="3">
        <v>45882</v>
      </c>
      <c r="B4252" s="4" t="s">
        <v>7</v>
      </c>
      <c r="C4252" s="3" t="str">
        <f t="shared" si="429"/>
        <v>cogs</v>
      </c>
      <c r="D4252" s="49">
        <v>5.49</v>
      </c>
      <c r="E4252">
        <f t="shared" si="430"/>
        <v>2025</v>
      </c>
      <c r="F4252">
        <f t="shared" si="431"/>
        <v>13</v>
      </c>
      <c r="G4252">
        <f t="shared" si="432"/>
        <v>8</v>
      </c>
      <c r="H4252" s="4" t="str">
        <f t="shared" si="433"/>
        <v>product 1</v>
      </c>
      <c r="I4252" s="5">
        <v>80</v>
      </c>
      <c r="J4252" s="5">
        <v>439.20000000000005</v>
      </c>
    </row>
    <row r="4253" spans="1:10" ht="13.2" x14ac:dyDescent="0.25">
      <c r="A4253" s="3">
        <v>45882</v>
      </c>
      <c r="B4253" s="4" t="s">
        <v>8</v>
      </c>
      <c r="C4253" s="3" t="str">
        <f t="shared" si="429"/>
        <v>cogs</v>
      </c>
      <c r="D4253" s="49">
        <v>19.989999999999998</v>
      </c>
      <c r="E4253">
        <f t="shared" si="430"/>
        <v>2025</v>
      </c>
      <c r="F4253">
        <f t="shared" si="431"/>
        <v>13</v>
      </c>
      <c r="G4253">
        <f t="shared" si="432"/>
        <v>8</v>
      </c>
      <c r="H4253" s="4" t="str">
        <f t="shared" si="433"/>
        <v>product 2</v>
      </c>
      <c r="I4253" s="5">
        <v>3</v>
      </c>
      <c r="J4253" s="5">
        <v>59.97</v>
      </c>
    </row>
    <row r="4254" spans="1:10" ht="13.2" x14ac:dyDescent="0.25">
      <c r="A4254" s="3">
        <v>45882</v>
      </c>
      <c r="B4254" s="4" t="s">
        <v>9</v>
      </c>
      <c r="C4254" s="3" t="str">
        <f t="shared" si="429"/>
        <v>cogs</v>
      </c>
      <c r="D4254" s="49">
        <v>8.99</v>
      </c>
      <c r="E4254">
        <f t="shared" si="430"/>
        <v>2025</v>
      </c>
      <c r="F4254">
        <f t="shared" si="431"/>
        <v>13</v>
      </c>
      <c r="G4254">
        <f t="shared" si="432"/>
        <v>8</v>
      </c>
      <c r="H4254" s="4" t="str">
        <f t="shared" si="433"/>
        <v>product 3</v>
      </c>
      <c r="I4254" s="5">
        <v>4</v>
      </c>
      <c r="J4254" s="5">
        <v>35.96</v>
      </c>
    </row>
    <row r="4255" spans="1:10" ht="13.2" x14ac:dyDescent="0.25">
      <c r="A4255" s="3">
        <v>45882</v>
      </c>
      <c r="B4255" s="4" t="s">
        <v>10</v>
      </c>
      <c r="C4255" s="3" t="str">
        <f t="shared" si="429"/>
        <v>marketing</v>
      </c>
      <c r="D4255" s="50" t="s">
        <v>6</v>
      </c>
      <c r="E4255">
        <f t="shared" si="430"/>
        <v>2025</v>
      </c>
      <c r="F4255">
        <f t="shared" si="431"/>
        <v>13</v>
      </c>
      <c r="G4255">
        <f t="shared" si="432"/>
        <v>8</v>
      </c>
      <c r="H4255" s="4" t="str">
        <f t="shared" si="433"/>
        <v>N/A</v>
      </c>
      <c r="I4255" s="4" t="s">
        <v>6</v>
      </c>
      <c r="J4255" s="5">
        <v>102.06</v>
      </c>
    </row>
    <row r="4256" spans="1:10" ht="13.2" x14ac:dyDescent="0.25">
      <c r="A4256" s="3">
        <v>45882</v>
      </c>
      <c r="B4256" s="4" t="s">
        <v>11</v>
      </c>
      <c r="C4256" s="3" t="str">
        <f t="shared" si="429"/>
        <v>net sales</v>
      </c>
      <c r="D4256" s="49">
        <v>9.99</v>
      </c>
      <c r="E4256">
        <f t="shared" si="430"/>
        <v>2025</v>
      </c>
      <c r="F4256">
        <f t="shared" si="431"/>
        <v>13</v>
      </c>
      <c r="G4256">
        <f t="shared" si="432"/>
        <v>8</v>
      </c>
      <c r="H4256" s="4" t="str">
        <f t="shared" si="433"/>
        <v>product 1</v>
      </c>
      <c r="I4256" s="5">
        <v>80</v>
      </c>
      <c r="J4256" s="5">
        <v>799.2</v>
      </c>
    </row>
    <row r="4257" spans="1:10" ht="13.2" x14ac:dyDescent="0.25">
      <c r="A4257" s="3">
        <v>45882</v>
      </c>
      <c r="B4257" s="4" t="s">
        <v>12</v>
      </c>
      <c r="C4257" s="3" t="str">
        <f t="shared" si="429"/>
        <v>net sales</v>
      </c>
      <c r="D4257" s="49">
        <v>24.99</v>
      </c>
      <c r="E4257">
        <f t="shared" si="430"/>
        <v>2025</v>
      </c>
      <c r="F4257">
        <f t="shared" si="431"/>
        <v>13</v>
      </c>
      <c r="G4257">
        <f t="shared" si="432"/>
        <v>8</v>
      </c>
      <c r="H4257" s="4" t="str">
        <f t="shared" si="433"/>
        <v>product 2</v>
      </c>
      <c r="I4257" s="5">
        <v>3</v>
      </c>
      <c r="J4257" s="5">
        <v>74.97</v>
      </c>
    </row>
    <row r="4258" spans="1:10" ht="13.2" x14ac:dyDescent="0.25">
      <c r="A4258" s="3">
        <v>45882</v>
      </c>
      <c r="B4258" s="4" t="s">
        <v>13</v>
      </c>
      <c r="C4258" s="3" t="str">
        <f t="shared" si="429"/>
        <v>net sales</v>
      </c>
      <c r="D4258" s="49">
        <v>12.49</v>
      </c>
      <c r="E4258">
        <f t="shared" si="430"/>
        <v>2025</v>
      </c>
      <c r="F4258">
        <f t="shared" si="431"/>
        <v>13</v>
      </c>
      <c r="G4258">
        <f t="shared" si="432"/>
        <v>8</v>
      </c>
      <c r="H4258" s="4" t="str">
        <f t="shared" si="433"/>
        <v>product 3</v>
      </c>
      <c r="I4258" s="5">
        <v>4</v>
      </c>
      <c r="J4258" s="5">
        <v>49.96</v>
      </c>
    </row>
    <row r="4259" spans="1:10" ht="13.2" x14ac:dyDescent="0.25">
      <c r="A4259" s="3">
        <v>45883</v>
      </c>
      <c r="B4259" s="4" t="s">
        <v>7</v>
      </c>
      <c r="C4259" s="3" t="str">
        <f t="shared" si="429"/>
        <v>cogs</v>
      </c>
      <c r="D4259" s="49">
        <v>5.49</v>
      </c>
      <c r="E4259">
        <f t="shared" si="430"/>
        <v>2025</v>
      </c>
      <c r="F4259">
        <f t="shared" si="431"/>
        <v>14</v>
      </c>
      <c r="G4259">
        <f t="shared" si="432"/>
        <v>8</v>
      </c>
      <c r="H4259" s="4" t="str">
        <f t="shared" si="433"/>
        <v>product 1</v>
      </c>
      <c r="I4259" s="5">
        <v>14</v>
      </c>
      <c r="J4259" s="5">
        <v>76.86</v>
      </c>
    </row>
    <row r="4260" spans="1:10" ht="13.2" x14ac:dyDescent="0.25">
      <c r="A4260" s="3">
        <v>45883</v>
      </c>
      <c r="B4260" s="4" t="s">
        <v>8</v>
      </c>
      <c r="C4260" s="3" t="str">
        <f t="shared" si="429"/>
        <v>cogs</v>
      </c>
      <c r="D4260" s="49">
        <v>19.989999999999998</v>
      </c>
      <c r="E4260">
        <f t="shared" si="430"/>
        <v>2025</v>
      </c>
      <c r="F4260">
        <f t="shared" si="431"/>
        <v>14</v>
      </c>
      <c r="G4260">
        <f t="shared" si="432"/>
        <v>8</v>
      </c>
      <c r="H4260" s="4" t="str">
        <f t="shared" si="433"/>
        <v>product 2</v>
      </c>
      <c r="I4260" s="5">
        <v>6</v>
      </c>
      <c r="J4260" s="5">
        <v>119.94</v>
      </c>
    </row>
    <row r="4261" spans="1:10" ht="13.2" x14ac:dyDescent="0.25">
      <c r="A4261" s="3">
        <v>45883</v>
      </c>
      <c r="B4261" s="4" t="s">
        <v>9</v>
      </c>
      <c r="C4261" s="3" t="str">
        <f t="shared" si="429"/>
        <v>cogs</v>
      </c>
      <c r="D4261" s="49">
        <v>8.99</v>
      </c>
      <c r="E4261">
        <f t="shared" si="430"/>
        <v>2025</v>
      </c>
      <c r="F4261">
        <f t="shared" si="431"/>
        <v>14</v>
      </c>
      <c r="G4261">
        <f t="shared" si="432"/>
        <v>8</v>
      </c>
      <c r="H4261" s="4" t="str">
        <f t="shared" si="433"/>
        <v>product 3</v>
      </c>
      <c r="I4261" s="5">
        <v>225</v>
      </c>
      <c r="J4261" s="5">
        <v>2022.75</v>
      </c>
    </row>
    <row r="4262" spans="1:10" ht="13.2" x14ac:dyDescent="0.25">
      <c r="A4262" s="3">
        <v>45883</v>
      </c>
      <c r="B4262" s="4" t="s">
        <v>10</v>
      </c>
      <c r="C4262" s="3" t="str">
        <f t="shared" si="429"/>
        <v>marketing</v>
      </c>
      <c r="D4262" s="50" t="s">
        <v>6</v>
      </c>
      <c r="E4262">
        <f t="shared" si="430"/>
        <v>2025</v>
      </c>
      <c r="F4262">
        <f t="shared" si="431"/>
        <v>14</v>
      </c>
      <c r="G4262">
        <f t="shared" si="432"/>
        <v>8</v>
      </c>
      <c r="H4262" s="4" t="str">
        <f t="shared" si="433"/>
        <v>N/A</v>
      </c>
      <c r="I4262" s="4" t="s">
        <v>6</v>
      </c>
      <c r="J4262" s="5">
        <v>103.07000000000001</v>
      </c>
    </row>
    <row r="4263" spans="1:10" ht="13.2" x14ac:dyDescent="0.25">
      <c r="A4263" s="3">
        <v>45883</v>
      </c>
      <c r="B4263" s="4" t="s">
        <v>11</v>
      </c>
      <c r="C4263" s="3" t="str">
        <f t="shared" si="429"/>
        <v>net sales</v>
      </c>
      <c r="D4263" s="49">
        <v>9.99</v>
      </c>
      <c r="E4263">
        <f t="shared" si="430"/>
        <v>2025</v>
      </c>
      <c r="F4263">
        <f t="shared" si="431"/>
        <v>14</v>
      </c>
      <c r="G4263">
        <f t="shared" si="432"/>
        <v>8</v>
      </c>
      <c r="H4263" s="4" t="str">
        <f t="shared" si="433"/>
        <v>product 1</v>
      </c>
      <c r="I4263" s="5">
        <v>14</v>
      </c>
      <c r="J4263" s="5">
        <v>139.86000000000001</v>
      </c>
    </row>
    <row r="4264" spans="1:10" ht="13.2" x14ac:dyDescent="0.25">
      <c r="A4264" s="3">
        <v>45883</v>
      </c>
      <c r="B4264" s="4" t="s">
        <v>12</v>
      </c>
      <c r="C4264" s="3" t="str">
        <f t="shared" si="429"/>
        <v>net sales</v>
      </c>
      <c r="D4264" s="49">
        <v>24.99</v>
      </c>
      <c r="E4264">
        <f t="shared" si="430"/>
        <v>2025</v>
      </c>
      <c r="F4264">
        <f t="shared" si="431"/>
        <v>14</v>
      </c>
      <c r="G4264">
        <f t="shared" si="432"/>
        <v>8</v>
      </c>
      <c r="H4264" s="4" t="str">
        <f t="shared" si="433"/>
        <v>product 2</v>
      </c>
      <c r="I4264" s="5">
        <v>6</v>
      </c>
      <c r="J4264" s="5">
        <v>149.94</v>
      </c>
    </row>
    <row r="4265" spans="1:10" ht="13.2" x14ac:dyDescent="0.25">
      <c r="A4265" s="3">
        <v>45883</v>
      </c>
      <c r="B4265" s="4" t="s">
        <v>13</v>
      </c>
      <c r="C4265" s="3" t="str">
        <f t="shared" si="429"/>
        <v>net sales</v>
      </c>
      <c r="D4265" s="49">
        <v>12.49</v>
      </c>
      <c r="E4265">
        <f t="shared" si="430"/>
        <v>2025</v>
      </c>
      <c r="F4265">
        <f t="shared" si="431"/>
        <v>14</v>
      </c>
      <c r="G4265">
        <f t="shared" si="432"/>
        <v>8</v>
      </c>
      <c r="H4265" s="4" t="str">
        <f t="shared" si="433"/>
        <v>product 3</v>
      </c>
      <c r="I4265" s="5">
        <v>225</v>
      </c>
      <c r="J4265" s="5">
        <v>2810.25</v>
      </c>
    </row>
    <row r="4266" spans="1:10" ht="13.2" x14ac:dyDescent="0.25">
      <c r="A4266" s="3">
        <v>45884</v>
      </c>
      <c r="B4266" s="4" t="s">
        <v>7</v>
      </c>
      <c r="C4266" s="3" t="str">
        <f t="shared" si="429"/>
        <v>cogs</v>
      </c>
      <c r="D4266" s="49">
        <v>5.49</v>
      </c>
      <c r="E4266">
        <f t="shared" si="430"/>
        <v>2025</v>
      </c>
      <c r="F4266">
        <f t="shared" si="431"/>
        <v>15</v>
      </c>
      <c r="G4266">
        <f t="shared" si="432"/>
        <v>8</v>
      </c>
      <c r="H4266" s="4" t="str">
        <f t="shared" si="433"/>
        <v>product 1</v>
      </c>
      <c r="I4266" s="5">
        <v>81</v>
      </c>
      <c r="J4266" s="5">
        <v>444.69</v>
      </c>
    </row>
    <row r="4267" spans="1:10" ht="13.2" x14ac:dyDescent="0.25">
      <c r="A4267" s="3">
        <v>45884</v>
      </c>
      <c r="B4267" s="4" t="s">
        <v>8</v>
      </c>
      <c r="C4267" s="3" t="str">
        <f t="shared" si="429"/>
        <v>cogs</v>
      </c>
      <c r="D4267" s="49">
        <v>19.989999999999998</v>
      </c>
      <c r="E4267">
        <f t="shared" si="430"/>
        <v>2025</v>
      </c>
      <c r="F4267">
        <f t="shared" si="431"/>
        <v>15</v>
      </c>
      <c r="G4267">
        <f t="shared" si="432"/>
        <v>8</v>
      </c>
      <c r="H4267" s="4" t="str">
        <f t="shared" si="433"/>
        <v>product 2</v>
      </c>
      <c r="I4267" s="5">
        <v>1</v>
      </c>
      <c r="J4267" s="5">
        <v>19.989999999999998</v>
      </c>
    </row>
    <row r="4268" spans="1:10" ht="13.2" x14ac:dyDescent="0.25">
      <c r="A4268" s="3">
        <v>45884</v>
      </c>
      <c r="B4268" s="4" t="s">
        <v>9</v>
      </c>
      <c r="C4268" s="3" t="str">
        <f t="shared" si="429"/>
        <v>cogs</v>
      </c>
      <c r="D4268" s="49">
        <v>8.99</v>
      </c>
      <c r="E4268">
        <f t="shared" si="430"/>
        <v>2025</v>
      </c>
      <c r="F4268">
        <f t="shared" si="431"/>
        <v>15</v>
      </c>
      <c r="G4268">
        <f t="shared" si="432"/>
        <v>8</v>
      </c>
      <c r="H4268" s="4" t="str">
        <f t="shared" si="433"/>
        <v>product 3</v>
      </c>
      <c r="I4268" s="5">
        <v>124</v>
      </c>
      <c r="J4268" s="5">
        <v>1114.76</v>
      </c>
    </row>
    <row r="4269" spans="1:10" ht="13.2" x14ac:dyDescent="0.25">
      <c r="A4269" s="3">
        <v>45884</v>
      </c>
      <c r="B4269" s="4" t="s">
        <v>16</v>
      </c>
      <c r="C4269" s="3" t="str">
        <f t="shared" si="429"/>
        <v>interest</v>
      </c>
      <c r="D4269" s="50" t="s">
        <v>6</v>
      </c>
      <c r="E4269">
        <f t="shared" si="430"/>
        <v>2025</v>
      </c>
      <c r="F4269">
        <f t="shared" si="431"/>
        <v>15</v>
      </c>
      <c r="G4269">
        <f t="shared" si="432"/>
        <v>8</v>
      </c>
      <c r="H4269" s="4" t="str">
        <f t="shared" si="433"/>
        <v>N/A</v>
      </c>
      <c r="I4269" s="4" t="s">
        <v>6</v>
      </c>
      <c r="J4269" s="5">
        <v>1256.4000000000001</v>
      </c>
    </row>
    <row r="4270" spans="1:10" ht="13.2" x14ac:dyDescent="0.25">
      <c r="A4270" s="3">
        <v>45884</v>
      </c>
      <c r="B4270" s="4" t="s">
        <v>10</v>
      </c>
      <c r="C4270" s="3" t="str">
        <f t="shared" si="429"/>
        <v>marketing</v>
      </c>
      <c r="D4270" s="50" t="s">
        <v>6</v>
      </c>
      <c r="E4270">
        <f t="shared" si="430"/>
        <v>2025</v>
      </c>
      <c r="F4270">
        <f t="shared" si="431"/>
        <v>15</v>
      </c>
      <c r="G4270">
        <f t="shared" si="432"/>
        <v>8</v>
      </c>
      <c r="H4270" s="4" t="str">
        <f t="shared" si="433"/>
        <v>N/A</v>
      </c>
      <c r="I4270" s="4" t="s">
        <v>6</v>
      </c>
      <c r="J4270" s="5">
        <v>117.92</v>
      </c>
    </row>
    <row r="4271" spans="1:10" ht="13.2" x14ac:dyDescent="0.25">
      <c r="A4271" s="3">
        <v>45884</v>
      </c>
      <c r="B4271" s="4" t="s">
        <v>11</v>
      </c>
      <c r="C4271" s="3" t="str">
        <f t="shared" si="429"/>
        <v>net sales</v>
      </c>
      <c r="D4271" s="49">
        <v>9.99</v>
      </c>
      <c r="E4271">
        <f t="shared" si="430"/>
        <v>2025</v>
      </c>
      <c r="F4271">
        <f t="shared" si="431"/>
        <v>15</v>
      </c>
      <c r="G4271">
        <f t="shared" si="432"/>
        <v>8</v>
      </c>
      <c r="H4271" s="4" t="str">
        <f t="shared" si="433"/>
        <v>product 1</v>
      </c>
      <c r="I4271" s="5">
        <v>81</v>
      </c>
      <c r="J4271" s="5">
        <v>809.19</v>
      </c>
    </row>
    <row r="4272" spans="1:10" ht="13.2" x14ac:dyDescent="0.25">
      <c r="A4272" s="3">
        <v>45884</v>
      </c>
      <c r="B4272" s="4" t="s">
        <v>12</v>
      </c>
      <c r="C4272" s="3" t="str">
        <f t="shared" si="429"/>
        <v>net sales</v>
      </c>
      <c r="D4272" s="49">
        <v>24.99</v>
      </c>
      <c r="E4272">
        <f t="shared" si="430"/>
        <v>2025</v>
      </c>
      <c r="F4272">
        <f t="shared" si="431"/>
        <v>15</v>
      </c>
      <c r="G4272">
        <f t="shared" si="432"/>
        <v>8</v>
      </c>
      <c r="H4272" s="4" t="str">
        <f t="shared" si="433"/>
        <v>product 2</v>
      </c>
      <c r="I4272" s="5">
        <v>1</v>
      </c>
      <c r="J4272" s="5">
        <v>24.99</v>
      </c>
    </row>
    <row r="4273" spans="1:10" ht="13.2" x14ac:dyDescent="0.25">
      <c r="A4273" s="3">
        <v>45884</v>
      </c>
      <c r="B4273" s="4" t="s">
        <v>13</v>
      </c>
      <c r="C4273" s="3" t="str">
        <f t="shared" si="429"/>
        <v>net sales</v>
      </c>
      <c r="D4273" s="49">
        <v>12.49</v>
      </c>
      <c r="E4273">
        <f t="shared" si="430"/>
        <v>2025</v>
      </c>
      <c r="F4273">
        <f t="shared" si="431"/>
        <v>15</v>
      </c>
      <c r="G4273">
        <f t="shared" si="432"/>
        <v>8</v>
      </c>
      <c r="H4273" s="4" t="str">
        <f t="shared" si="433"/>
        <v>product 3</v>
      </c>
      <c r="I4273" s="5">
        <v>124</v>
      </c>
      <c r="J4273" s="5">
        <v>1548.76</v>
      </c>
    </row>
    <row r="4274" spans="1:10" ht="13.2" x14ac:dyDescent="0.25">
      <c r="A4274" s="3">
        <v>45884</v>
      </c>
      <c r="B4274" s="4" t="s">
        <v>14</v>
      </c>
      <c r="C4274" s="3" t="str">
        <f t="shared" si="429"/>
        <v>overhead</v>
      </c>
      <c r="D4274" s="50" t="s">
        <v>6</v>
      </c>
      <c r="E4274">
        <f t="shared" si="430"/>
        <v>2025</v>
      </c>
      <c r="F4274">
        <f t="shared" si="431"/>
        <v>15</v>
      </c>
      <c r="G4274">
        <f t="shared" si="432"/>
        <v>8</v>
      </c>
      <c r="H4274" s="4" t="str">
        <f t="shared" si="433"/>
        <v>N/A</v>
      </c>
      <c r="I4274" s="4" t="s">
        <v>6</v>
      </c>
      <c r="J4274" s="5">
        <v>321.61</v>
      </c>
    </row>
    <row r="4275" spans="1:10" ht="13.2" x14ac:dyDescent="0.25">
      <c r="A4275" s="3">
        <v>45884</v>
      </c>
      <c r="B4275" s="4" t="s">
        <v>15</v>
      </c>
      <c r="C4275" s="3" t="str">
        <f t="shared" si="429"/>
        <v>payroll</v>
      </c>
      <c r="D4275" s="50" t="s">
        <v>6</v>
      </c>
      <c r="E4275">
        <f t="shared" si="430"/>
        <v>2025</v>
      </c>
      <c r="F4275">
        <f t="shared" si="431"/>
        <v>15</v>
      </c>
      <c r="G4275">
        <f t="shared" si="432"/>
        <v>8</v>
      </c>
      <c r="H4275" s="4" t="str">
        <f t="shared" si="433"/>
        <v>N/A</v>
      </c>
      <c r="I4275" s="4" t="s">
        <v>6</v>
      </c>
      <c r="J4275" s="5">
        <v>1200</v>
      </c>
    </row>
    <row r="4276" spans="1:10" ht="13.2" x14ac:dyDescent="0.25">
      <c r="A4276" s="3">
        <v>45885</v>
      </c>
      <c r="B4276" s="4" t="s">
        <v>7</v>
      </c>
      <c r="C4276" s="3" t="str">
        <f t="shared" si="429"/>
        <v>cogs</v>
      </c>
      <c r="D4276" s="49">
        <v>5.49</v>
      </c>
      <c r="E4276">
        <f t="shared" si="430"/>
        <v>2025</v>
      </c>
      <c r="F4276">
        <f t="shared" si="431"/>
        <v>16</v>
      </c>
      <c r="G4276">
        <f t="shared" si="432"/>
        <v>8</v>
      </c>
      <c r="H4276" s="4" t="str">
        <f t="shared" si="433"/>
        <v>product 1</v>
      </c>
      <c r="I4276" s="5">
        <v>17</v>
      </c>
      <c r="J4276" s="5">
        <v>93.33</v>
      </c>
    </row>
    <row r="4277" spans="1:10" ht="13.2" x14ac:dyDescent="0.25">
      <c r="A4277" s="3">
        <v>45885</v>
      </c>
      <c r="B4277" s="4" t="s">
        <v>8</v>
      </c>
      <c r="C4277" s="3" t="str">
        <f t="shared" si="429"/>
        <v>cogs</v>
      </c>
      <c r="D4277" s="49">
        <v>19.989999999999998</v>
      </c>
      <c r="E4277">
        <f t="shared" si="430"/>
        <v>2025</v>
      </c>
      <c r="F4277">
        <f t="shared" si="431"/>
        <v>16</v>
      </c>
      <c r="G4277">
        <f t="shared" si="432"/>
        <v>8</v>
      </c>
      <c r="H4277" s="4" t="str">
        <f t="shared" si="433"/>
        <v>product 2</v>
      </c>
      <c r="I4277" s="5">
        <v>7</v>
      </c>
      <c r="J4277" s="5">
        <v>139.92999999999998</v>
      </c>
    </row>
    <row r="4278" spans="1:10" ht="13.2" x14ac:dyDescent="0.25">
      <c r="A4278" s="3">
        <v>45885</v>
      </c>
      <c r="B4278" s="4" t="s">
        <v>9</v>
      </c>
      <c r="C4278" s="3" t="str">
        <f t="shared" si="429"/>
        <v>cogs</v>
      </c>
      <c r="D4278" s="49">
        <v>8.99</v>
      </c>
      <c r="E4278">
        <f t="shared" si="430"/>
        <v>2025</v>
      </c>
      <c r="F4278">
        <f t="shared" si="431"/>
        <v>16</v>
      </c>
      <c r="G4278">
        <f t="shared" si="432"/>
        <v>8</v>
      </c>
      <c r="H4278" s="4" t="str">
        <f t="shared" si="433"/>
        <v>product 3</v>
      </c>
      <c r="I4278" s="5">
        <v>8</v>
      </c>
      <c r="J4278" s="5">
        <v>71.92</v>
      </c>
    </row>
    <row r="4279" spans="1:10" ht="13.2" x14ac:dyDescent="0.25">
      <c r="A4279" s="3">
        <v>45885</v>
      </c>
      <c r="B4279" s="4" t="s">
        <v>10</v>
      </c>
      <c r="C4279" s="3" t="str">
        <f t="shared" si="429"/>
        <v>marketing</v>
      </c>
      <c r="D4279" s="50" t="s">
        <v>6</v>
      </c>
      <c r="E4279">
        <f t="shared" si="430"/>
        <v>2025</v>
      </c>
      <c r="F4279">
        <f t="shared" si="431"/>
        <v>16</v>
      </c>
      <c r="G4279">
        <f t="shared" si="432"/>
        <v>8</v>
      </c>
      <c r="H4279" s="4" t="str">
        <f t="shared" si="433"/>
        <v>N/A</v>
      </c>
      <c r="I4279" s="4" t="s">
        <v>6</v>
      </c>
      <c r="J4279" s="5">
        <v>117.94</v>
      </c>
    </row>
    <row r="4280" spans="1:10" ht="13.2" x14ac:dyDescent="0.25">
      <c r="A4280" s="3">
        <v>45885</v>
      </c>
      <c r="B4280" s="4" t="s">
        <v>11</v>
      </c>
      <c r="C4280" s="3" t="str">
        <f t="shared" si="429"/>
        <v>net sales</v>
      </c>
      <c r="D4280" s="49">
        <v>9.99</v>
      </c>
      <c r="E4280">
        <f t="shared" si="430"/>
        <v>2025</v>
      </c>
      <c r="F4280">
        <f t="shared" si="431"/>
        <v>16</v>
      </c>
      <c r="G4280">
        <f t="shared" si="432"/>
        <v>8</v>
      </c>
      <c r="H4280" s="4" t="str">
        <f t="shared" si="433"/>
        <v>product 1</v>
      </c>
      <c r="I4280" s="5">
        <v>17</v>
      </c>
      <c r="J4280" s="5">
        <v>169.83</v>
      </c>
    </row>
    <row r="4281" spans="1:10" ht="13.2" x14ac:dyDescent="0.25">
      <c r="A4281" s="3">
        <v>45885</v>
      </c>
      <c r="B4281" s="4" t="s">
        <v>12</v>
      </c>
      <c r="C4281" s="3" t="str">
        <f t="shared" si="429"/>
        <v>net sales</v>
      </c>
      <c r="D4281" s="49">
        <v>24.99</v>
      </c>
      <c r="E4281">
        <f t="shared" si="430"/>
        <v>2025</v>
      </c>
      <c r="F4281">
        <f t="shared" si="431"/>
        <v>16</v>
      </c>
      <c r="G4281">
        <f t="shared" si="432"/>
        <v>8</v>
      </c>
      <c r="H4281" s="4" t="str">
        <f t="shared" si="433"/>
        <v>product 2</v>
      </c>
      <c r="I4281" s="5">
        <v>7</v>
      </c>
      <c r="J4281" s="5">
        <v>174.92999999999998</v>
      </c>
    </row>
    <row r="4282" spans="1:10" ht="13.2" x14ac:dyDescent="0.25">
      <c r="A4282" s="3">
        <v>45885</v>
      </c>
      <c r="B4282" s="4" t="s">
        <v>13</v>
      </c>
      <c r="C4282" s="3" t="str">
        <f t="shared" si="429"/>
        <v>net sales</v>
      </c>
      <c r="D4282" s="49">
        <v>12.49</v>
      </c>
      <c r="E4282">
        <f t="shared" si="430"/>
        <v>2025</v>
      </c>
      <c r="F4282">
        <f t="shared" si="431"/>
        <v>16</v>
      </c>
      <c r="G4282">
        <f t="shared" si="432"/>
        <v>8</v>
      </c>
      <c r="H4282" s="4" t="str">
        <f t="shared" si="433"/>
        <v>product 3</v>
      </c>
      <c r="I4282" s="5">
        <v>8</v>
      </c>
      <c r="J4282" s="5">
        <v>99.92</v>
      </c>
    </row>
    <row r="4283" spans="1:10" ht="13.2" x14ac:dyDescent="0.25">
      <c r="A4283" s="3">
        <v>45886</v>
      </c>
      <c r="B4283" s="4" t="s">
        <v>7</v>
      </c>
      <c r="C4283" s="3" t="str">
        <f t="shared" si="429"/>
        <v>cogs</v>
      </c>
      <c r="D4283" s="49">
        <v>5.49</v>
      </c>
      <c r="E4283">
        <f t="shared" si="430"/>
        <v>2025</v>
      </c>
      <c r="F4283">
        <f t="shared" si="431"/>
        <v>17</v>
      </c>
      <c r="G4283">
        <f t="shared" si="432"/>
        <v>8</v>
      </c>
      <c r="H4283" s="4" t="str">
        <f t="shared" si="433"/>
        <v>product 1</v>
      </c>
      <c r="I4283" s="5">
        <v>22</v>
      </c>
      <c r="J4283" s="5">
        <v>120.78</v>
      </c>
    </row>
    <row r="4284" spans="1:10" ht="13.2" x14ac:dyDescent="0.25">
      <c r="A4284" s="3">
        <v>45886</v>
      </c>
      <c r="B4284" s="4" t="s">
        <v>8</v>
      </c>
      <c r="C4284" s="3" t="str">
        <f t="shared" si="429"/>
        <v>cogs</v>
      </c>
      <c r="D4284" s="49">
        <v>19.989999999999998</v>
      </c>
      <c r="E4284">
        <f t="shared" si="430"/>
        <v>2025</v>
      </c>
      <c r="F4284">
        <f t="shared" si="431"/>
        <v>17</v>
      </c>
      <c r="G4284">
        <f t="shared" si="432"/>
        <v>8</v>
      </c>
      <c r="H4284" s="4" t="str">
        <f t="shared" si="433"/>
        <v>product 2</v>
      </c>
      <c r="I4284" s="5">
        <v>2</v>
      </c>
      <c r="J4284" s="5">
        <v>39.979999999999997</v>
      </c>
    </row>
    <row r="4285" spans="1:10" ht="13.2" x14ac:dyDescent="0.25">
      <c r="A4285" s="3">
        <v>45886</v>
      </c>
      <c r="B4285" s="4" t="s">
        <v>9</v>
      </c>
      <c r="C4285" s="3" t="str">
        <f t="shared" si="429"/>
        <v>cogs</v>
      </c>
      <c r="D4285" s="49">
        <v>8.99</v>
      </c>
      <c r="E4285">
        <f t="shared" si="430"/>
        <v>2025</v>
      </c>
      <c r="F4285">
        <f t="shared" si="431"/>
        <v>17</v>
      </c>
      <c r="G4285">
        <f t="shared" si="432"/>
        <v>8</v>
      </c>
      <c r="H4285" s="4" t="str">
        <f t="shared" si="433"/>
        <v>product 3</v>
      </c>
      <c r="I4285" s="5">
        <v>196</v>
      </c>
      <c r="J4285" s="5">
        <v>1762.04</v>
      </c>
    </row>
    <row r="4286" spans="1:10" ht="13.2" x14ac:dyDescent="0.25">
      <c r="A4286" s="3">
        <v>45886</v>
      </c>
      <c r="B4286" s="4" t="s">
        <v>10</v>
      </c>
      <c r="C4286" s="3" t="str">
        <f t="shared" si="429"/>
        <v>marketing</v>
      </c>
      <c r="D4286" s="50" t="s">
        <v>6</v>
      </c>
      <c r="E4286">
        <f t="shared" si="430"/>
        <v>2025</v>
      </c>
      <c r="F4286">
        <f t="shared" si="431"/>
        <v>17</v>
      </c>
      <c r="G4286">
        <f t="shared" si="432"/>
        <v>8</v>
      </c>
      <c r="H4286" s="4" t="str">
        <f t="shared" si="433"/>
        <v>N/A</v>
      </c>
      <c r="I4286" s="4" t="s">
        <v>6</v>
      </c>
      <c r="J4286" s="5">
        <v>105.06</v>
      </c>
    </row>
    <row r="4287" spans="1:10" ht="13.2" x14ac:dyDescent="0.25">
      <c r="A4287" s="3">
        <v>45886</v>
      </c>
      <c r="B4287" s="4" t="s">
        <v>11</v>
      </c>
      <c r="C4287" s="3" t="str">
        <f t="shared" si="429"/>
        <v>net sales</v>
      </c>
      <c r="D4287" s="49">
        <v>9.99</v>
      </c>
      <c r="E4287">
        <f t="shared" si="430"/>
        <v>2025</v>
      </c>
      <c r="F4287">
        <f t="shared" si="431"/>
        <v>17</v>
      </c>
      <c r="G4287">
        <f t="shared" si="432"/>
        <v>8</v>
      </c>
      <c r="H4287" s="4" t="str">
        <f t="shared" si="433"/>
        <v>product 1</v>
      </c>
      <c r="I4287" s="5">
        <v>22</v>
      </c>
      <c r="J4287" s="5">
        <v>219.78</v>
      </c>
    </row>
    <row r="4288" spans="1:10" ht="13.2" x14ac:dyDescent="0.25">
      <c r="A4288" s="3">
        <v>45886</v>
      </c>
      <c r="B4288" s="4" t="s">
        <v>12</v>
      </c>
      <c r="C4288" s="3" t="str">
        <f t="shared" si="429"/>
        <v>net sales</v>
      </c>
      <c r="D4288" s="49">
        <v>24.99</v>
      </c>
      <c r="E4288">
        <f t="shared" si="430"/>
        <v>2025</v>
      </c>
      <c r="F4288">
        <f t="shared" si="431"/>
        <v>17</v>
      </c>
      <c r="G4288">
        <f t="shared" si="432"/>
        <v>8</v>
      </c>
      <c r="H4288" s="4" t="str">
        <f t="shared" si="433"/>
        <v>product 2</v>
      </c>
      <c r="I4288" s="5">
        <v>2</v>
      </c>
      <c r="J4288" s="5">
        <v>49.98</v>
      </c>
    </row>
    <row r="4289" spans="1:10" ht="13.2" x14ac:dyDescent="0.25">
      <c r="A4289" s="3">
        <v>45886</v>
      </c>
      <c r="B4289" s="4" t="s">
        <v>13</v>
      </c>
      <c r="C4289" s="3" t="str">
        <f t="shared" si="429"/>
        <v>net sales</v>
      </c>
      <c r="D4289" s="49">
        <v>12.49</v>
      </c>
      <c r="E4289">
        <f t="shared" si="430"/>
        <v>2025</v>
      </c>
      <c r="F4289">
        <f t="shared" si="431"/>
        <v>17</v>
      </c>
      <c r="G4289">
        <f t="shared" si="432"/>
        <v>8</v>
      </c>
      <c r="H4289" s="4" t="str">
        <f t="shared" si="433"/>
        <v>product 3</v>
      </c>
      <c r="I4289" s="5">
        <v>196</v>
      </c>
      <c r="J4289" s="5">
        <v>2448.04</v>
      </c>
    </row>
    <row r="4290" spans="1:10" ht="13.2" x14ac:dyDescent="0.25">
      <c r="A4290" s="3">
        <v>45887</v>
      </c>
      <c r="B4290" s="4" t="s">
        <v>7</v>
      </c>
      <c r="C4290" s="3" t="str">
        <f t="shared" ref="C4290:C4353" si="434">IFERROR(LEFT(B4290, FIND(":", B4290) -1),B4290)</f>
        <v>cogs</v>
      </c>
      <c r="D4290" s="49">
        <v>5.49</v>
      </c>
      <c r="E4290">
        <f t="shared" ref="E4290:E4353" si="435">YEAR(A4290)</f>
        <v>2025</v>
      </c>
      <c r="F4290">
        <f t="shared" ref="F4290:F4353" si="436">DAY(A4290)</f>
        <v>18</v>
      </c>
      <c r="G4290">
        <f t="shared" ref="G4290:G4353" si="437">MONTH(A4290)</f>
        <v>8</v>
      </c>
      <c r="H4290" s="4" t="str">
        <f t="shared" si="433"/>
        <v>product 1</v>
      </c>
      <c r="I4290" s="5">
        <v>70</v>
      </c>
      <c r="J4290" s="5">
        <v>384.3</v>
      </c>
    </row>
    <row r="4291" spans="1:10" ht="13.2" x14ac:dyDescent="0.25">
      <c r="A4291" s="3">
        <v>45887</v>
      </c>
      <c r="B4291" s="4" t="s">
        <v>8</v>
      </c>
      <c r="C4291" s="3" t="str">
        <f t="shared" si="434"/>
        <v>cogs</v>
      </c>
      <c r="D4291" s="49">
        <v>19.989999999999998</v>
      </c>
      <c r="E4291">
        <f t="shared" si="435"/>
        <v>2025</v>
      </c>
      <c r="F4291">
        <f t="shared" si="436"/>
        <v>18</v>
      </c>
      <c r="G4291">
        <f t="shared" si="437"/>
        <v>8</v>
      </c>
      <c r="H4291" s="4" t="str">
        <f t="shared" ref="H4291:H4354" si="438">IFERROR(RIGHT(B4291, LEN(B4291) - FIND(":", B4291)),"N/A")</f>
        <v>product 2</v>
      </c>
      <c r="I4291" s="5">
        <v>7</v>
      </c>
      <c r="J4291" s="5">
        <v>139.92999999999998</v>
      </c>
    </row>
    <row r="4292" spans="1:10" ht="13.2" x14ac:dyDescent="0.25">
      <c r="A4292" s="3">
        <v>45887</v>
      </c>
      <c r="B4292" s="4" t="s">
        <v>9</v>
      </c>
      <c r="C4292" s="3" t="str">
        <f t="shared" si="434"/>
        <v>cogs</v>
      </c>
      <c r="D4292" s="49">
        <v>8.99</v>
      </c>
      <c r="E4292">
        <f t="shared" si="435"/>
        <v>2025</v>
      </c>
      <c r="F4292">
        <f t="shared" si="436"/>
        <v>18</v>
      </c>
      <c r="G4292">
        <f t="shared" si="437"/>
        <v>8</v>
      </c>
      <c r="H4292" s="4" t="str">
        <f t="shared" si="438"/>
        <v>product 3</v>
      </c>
      <c r="I4292" s="5">
        <v>95</v>
      </c>
      <c r="J4292" s="5">
        <v>854.05000000000007</v>
      </c>
    </row>
    <row r="4293" spans="1:10" ht="13.2" x14ac:dyDescent="0.25">
      <c r="A4293" s="3">
        <v>45887</v>
      </c>
      <c r="B4293" s="4" t="s">
        <v>10</v>
      </c>
      <c r="C4293" s="3" t="str">
        <f t="shared" si="434"/>
        <v>marketing</v>
      </c>
      <c r="D4293" s="50" t="s">
        <v>6</v>
      </c>
      <c r="E4293">
        <f t="shared" si="435"/>
        <v>2025</v>
      </c>
      <c r="F4293">
        <f t="shared" si="436"/>
        <v>18</v>
      </c>
      <c r="G4293">
        <f t="shared" si="437"/>
        <v>8</v>
      </c>
      <c r="H4293" s="4" t="str">
        <f t="shared" si="438"/>
        <v>N/A</v>
      </c>
      <c r="I4293" s="4" t="s">
        <v>6</v>
      </c>
      <c r="J4293" s="5">
        <v>108.05</v>
      </c>
    </row>
    <row r="4294" spans="1:10" ht="13.2" x14ac:dyDescent="0.25">
      <c r="A4294" s="3">
        <v>45887</v>
      </c>
      <c r="B4294" s="4" t="s">
        <v>11</v>
      </c>
      <c r="C4294" s="3" t="str">
        <f t="shared" si="434"/>
        <v>net sales</v>
      </c>
      <c r="D4294" s="49">
        <v>9.99</v>
      </c>
      <c r="E4294">
        <f t="shared" si="435"/>
        <v>2025</v>
      </c>
      <c r="F4294">
        <f t="shared" si="436"/>
        <v>18</v>
      </c>
      <c r="G4294">
        <f t="shared" si="437"/>
        <v>8</v>
      </c>
      <c r="H4294" s="4" t="str">
        <f t="shared" si="438"/>
        <v>product 1</v>
      </c>
      <c r="I4294" s="5">
        <v>70</v>
      </c>
      <c r="J4294" s="5">
        <v>699.30000000000007</v>
      </c>
    </row>
    <row r="4295" spans="1:10" ht="13.2" x14ac:dyDescent="0.25">
      <c r="A4295" s="3">
        <v>45887</v>
      </c>
      <c r="B4295" s="4" t="s">
        <v>12</v>
      </c>
      <c r="C4295" s="3" t="str">
        <f t="shared" si="434"/>
        <v>net sales</v>
      </c>
      <c r="D4295" s="49">
        <v>24.99</v>
      </c>
      <c r="E4295">
        <f t="shared" si="435"/>
        <v>2025</v>
      </c>
      <c r="F4295">
        <f t="shared" si="436"/>
        <v>18</v>
      </c>
      <c r="G4295">
        <f t="shared" si="437"/>
        <v>8</v>
      </c>
      <c r="H4295" s="4" t="str">
        <f t="shared" si="438"/>
        <v>product 2</v>
      </c>
      <c r="I4295" s="5">
        <v>7</v>
      </c>
      <c r="J4295" s="5">
        <v>174.92999999999998</v>
      </c>
    </row>
    <row r="4296" spans="1:10" ht="13.2" x14ac:dyDescent="0.25">
      <c r="A4296" s="3">
        <v>45887</v>
      </c>
      <c r="B4296" s="4" t="s">
        <v>13</v>
      </c>
      <c r="C4296" s="3" t="str">
        <f t="shared" si="434"/>
        <v>net sales</v>
      </c>
      <c r="D4296" s="49">
        <v>12.49</v>
      </c>
      <c r="E4296">
        <f t="shared" si="435"/>
        <v>2025</v>
      </c>
      <c r="F4296">
        <f t="shared" si="436"/>
        <v>18</v>
      </c>
      <c r="G4296">
        <f t="shared" si="437"/>
        <v>8</v>
      </c>
      <c r="H4296" s="4" t="str">
        <f t="shared" si="438"/>
        <v>product 3</v>
      </c>
      <c r="I4296" s="5">
        <v>95</v>
      </c>
      <c r="J4296" s="5">
        <v>1186.55</v>
      </c>
    </row>
    <row r="4297" spans="1:10" ht="13.2" x14ac:dyDescent="0.25">
      <c r="A4297" s="3">
        <v>45888</v>
      </c>
      <c r="B4297" s="4" t="s">
        <v>7</v>
      </c>
      <c r="C4297" s="3" t="str">
        <f t="shared" si="434"/>
        <v>cogs</v>
      </c>
      <c r="D4297" s="49">
        <v>5.49</v>
      </c>
      <c r="E4297">
        <f t="shared" si="435"/>
        <v>2025</v>
      </c>
      <c r="F4297">
        <f t="shared" si="436"/>
        <v>19</v>
      </c>
      <c r="G4297">
        <f t="shared" si="437"/>
        <v>8</v>
      </c>
      <c r="H4297" s="4" t="str">
        <f t="shared" si="438"/>
        <v>product 1</v>
      </c>
      <c r="I4297" s="5">
        <v>23</v>
      </c>
      <c r="J4297" s="5">
        <v>126.27000000000001</v>
      </c>
    </row>
    <row r="4298" spans="1:10" ht="13.2" x14ac:dyDescent="0.25">
      <c r="A4298" s="3">
        <v>45888</v>
      </c>
      <c r="B4298" s="4" t="s">
        <v>8</v>
      </c>
      <c r="C4298" s="3" t="str">
        <f t="shared" si="434"/>
        <v>cogs</v>
      </c>
      <c r="D4298" s="49">
        <v>19.989999999999998</v>
      </c>
      <c r="E4298">
        <f t="shared" si="435"/>
        <v>2025</v>
      </c>
      <c r="F4298">
        <f t="shared" si="436"/>
        <v>19</v>
      </c>
      <c r="G4298">
        <f t="shared" si="437"/>
        <v>8</v>
      </c>
      <c r="H4298" s="4" t="str">
        <f t="shared" si="438"/>
        <v>product 2</v>
      </c>
      <c r="I4298" s="5">
        <v>2</v>
      </c>
      <c r="J4298" s="5">
        <v>39.979999999999997</v>
      </c>
    </row>
    <row r="4299" spans="1:10" ht="13.2" x14ac:dyDescent="0.25">
      <c r="A4299" s="3">
        <v>45888</v>
      </c>
      <c r="B4299" s="4" t="s">
        <v>9</v>
      </c>
      <c r="C4299" s="3" t="str">
        <f t="shared" si="434"/>
        <v>cogs</v>
      </c>
      <c r="D4299" s="49">
        <v>8.99</v>
      </c>
      <c r="E4299">
        <f t="shared" si="435"/>
        <v>2025</v>
      </c>
      <c r="F4299">
        <f t="shared" si="436"/>
        <v>19</v>
      </c>
      <c r="G4299">
        <f t="shared" si="437"/>
        <v>8</v>
      </c>
      <c r="H4299" s="4" t="str">
        <f t="shared" si="438"/>
        <v>product 3</v>
      </c>
      <c r="I4299" s="5">
        <v>225</v>
      </c>
      <c r="J4299" s="5">
        <v>2022.75</v>
      </c>
    </row>
    <row r="4300" spans="1:10" ht="13.2" x14ac:dyDescent="0.25">
      <c r="A4300" s="3">
        <v>45888</v>
      </c>
      <c r="B4300" s="4" t="s">
        <v>10</v>
      </c>
      <c r="C4300" s="3" t="str">
        <f t="shared" si="434"/>
        <v>marketing</v>
      </c>
      <c r="D4300" s="50" t="s">
        <v>6</v>
      </c>
      <c r="E4300">
        <f t="shared" si="435"/>
        <v>2025</v>
      </c>
      <c r="F4300">
        <f t="shared" si="436"/>
        <v>19</v>
      </c>
      <c r="G4300">
        <f t="shared" si="437"/>
        <v>8</v>
      </c>
      <c r="H4300" s="4" t="str">
        <f t="shared" si="438"/>
        <v>N/A</v>
      </c>
      <c r="I4300" s="4" t="s">
        <v>6</v>
      </c>
      <c r="J4300" s="5">
        <v>114.03</v>
      </c>
    </row>
    <row r="4301" spans="1:10" ht="13.2" x14ac:dyDescent="0.25">
      <c r="A4301" s="3">
        <v>45888</v>
      </c>
      <c r="B4301" s="4" t="s">
        <v>11</v>
      </c>
      <c r="C4301" s="3" t="str">
        <f t="shared" si="434"/>
        <v>net sales</v>
      </c>
      <c r="D4301" s="49">
        <v>9.99</v>
      </c>
      <c r="E4301">
        <f t="shared" si="435"/>
        <v>2025</v>
      </c>
      <c r="F4301">
        <f t="shared" si="436"/>
        <v>19</v>
      </c>
      <c r="G4301">
        <f t="shared" si="437"/>
        <v>8</v>
      </c>
      <c r="H4301" s="4" t="str">
        <f t="shared" si="438"/>
        <v>product 1</v>
      </c>
      <c r="I4301" s="5">
        <v>23</v>
      </c>
      <c r="J4301" s="5">
        <v>229.77</v>
      </c>
    </row>
    <row r="4302" spans="1:10" ht="13.2" x14ac:dyDescent="0.25">
      <c r="A4302" s="3">
        <v>45888</v>
      </c>
      <c r="B4302" s="4" t="s">
        <v>12</v>
      </c>
      <c r="C4302" s="3" t="str">
        <f t="shared" si="434"/>
        <v>net sales</v>
      </c>
      <c r="D4302" s="49">
        <v>24.99</v>
      </c>
      <c r="E4302">
        <f t="shared" si="435"/>
        <v>2025</v>
      </c>
      <c r="F4302">
        <f t="shared" si="436"/>
        <v>19</v>
      </c>
      <c r="G4302">
        <f t="shared" si="437"/>
        <v>8</v>
      </c>
      <c r="H4302" s="4" t="str">
        <f t="shared" si="438"/>
        <v>product 2</v>
      </c>
      <c r="I4302" s="5">
        <v>2</v>
      </c>
      <c r="J4302" s="5">
        <v>49.98</v>
      </c>
    </row>
    <row r="4303" spans="1:10" ht="13.2" x14ac:dyDescent="0.25">
      <c r="A4303" s="3">
        <v>45888</v>
      </c>
      <c r="B4303" s="4" t="s">
        <v>13</v>
      </c>
      <c r="C4303" s="3" t="str">
        <f t="shared" si="434"/>
        <v>net sales</v>
      </c>
      <c r="D4303" s="49">
        <v>12.49</v>
      </c>
      <c r="E4303">
        <f t="shared" si="435"/>
        <v>2025</v>
      </c>
      <c r="F4303">
        <f t="shared" si="436"/>
        <v>19</v>
      </c>
      <c r="G4303">
        <f t="shared" si="437"/>
        <v>8</v>
      </c>
      <c r="H4303" s="4" t="str">
        <f t="shared" si="438"/>
        <v>product 3</v>
      </c>
      <c r="I4303" s="5">
        <v>225</v>
      </c>
      <c r="J4303" s="5">
        <v>2810.25</v>
      </c>
    </row>
    <row r="4304" spans="1:10" ht="13.2" x14ac:dyDescent="0.25">
      <c r="A4304" s="3">
        <v>45889</v>
      </c>
      <c r="B4304" s="4" t="s">
        <v>7</v>
      </c>
      <c r="C4304" s="3" t="str">
        <f t="shared" si="434"/>
        <v>cogs</v>
      </c>
      <c r="D4304" s="49">
        <v>5.49</v>
      </c>
      <c r="E4304">
        <f t="shared" si="435"/>
        <v>2025</v>
      </c>
      <c r="F4304">
        <f t="shared" si="436"/>
        <v>20</v>
      </c>
      <c r="G4304">
        <f t="shared" si="437"/>
        <v>8</v>
      </c>
      <c r="H4304" s="4" t="str">
        <f t="shared" si="438"/>
        <v>product 1</v>
      </c>
      <c r="I4304" s="5">
        <v>5</v>
      </c>
      <c r="J4304" s="5">
        <v>27.450000000000003</v>
      </c>
    </row>
    <row r="4305" spans="1:10" ht="13.2" x14ac:dyDescent="0.25">
      <c r="A4305" s="3">
        <v>45889</v>
      </c>
      <c r="B4305" s="4" t="s">
        <v>8</v>
      </c>
      <c r="C4305" s="3" t="str">
        <f t="shared" si="434"/>
        <v>cogs</v>
      </c>
      <c r="D4305" s="49">
        <v>19.989999999999998</v>
      </c>
      <c r="E4305">
        <f t="shared" si="435"/>
        <v>2025</v>
      </c>
      <c r="F4305">
        <f t="shared" si="436"/>
        <v>20</v>
      </c>
      <c r="G4305">
        <f t="shared" si="437"/>
        <v>8</v>
      </c>
      <c r="H4305" s="4" t="str">
        <f t="shared" si="438"/>
        <v>product 2</v>
      </c>
      <c r="I4305" s="5">
        <v>3</v>
      </c>
      <c r="J4305" s="5">
        <v>59.97</v>
      </c>
    </row>
    <row r="4306" spans="1:10" ht="13.2" x14ac:dyDescent="0.25">
      <c r="A4306" s="3">
        <v>45889</v>
      </c>
      <c r="B4306" s="4" t="s">
        <v>9</v>
      </c>
      <c r="C4306" s="3" t="str">
        <f t="shared" si="434"/>
        <v>cogs</v>
      </c>
      <c r="D4306" s="49">
        <v>8.99</v>
      </c>
      <c r="E4306">
        <f t="shared" si="435"/>
        <v>2025</v>
      </c>
      <c r="F4306">
        <f t="shared" si="436"/>
        <v>20</v>
      </c>
      <c r="G4306">
        <f t="shared" si="437"/>
        <v>8</v>
      </c>
      <c r="H4306" s="4" t="str">
        <f t="shared" si="438"/>
        <v>product 3</v>
      </c>
      <c r="I4306" s="5">
        <v>94</v>
      </c>
      <c r="J4306" s="5">
        <v>845.06000000000006</v>
      </c>
    </row>
    <row r="4307" spans="1:10" ht="13.2" x14ac:dyDescent="0.25">
      <c r="A4307" s="3">
        <v>45889</v>
      </c>
      <c r="B4307" s="4" t="s">
        <v>10</v>
      </c>
      <c r="C4307" s="3" t="str">
        <f t="shared" si="434"/>
        <v>marketing</v>
      </c>
      <c r="D4307" s="50" t="s">
        <v>6</v>
      </c>
      <c r="E4307">
        <f t="shared" si="435"/>
        <v>2025</v>
      </c>
      <c r="F4307">
        <f t="shared" si="436"/>
        <v>20</v>
      </c>
      <c r="G4307">
        <f t="shared" si="437"/>
        <v>8</v>
      </c>
      <c r="H4307" s="4" t="str">
        <f t="shared" si="438"/>
        <v>N/A</v>
      </c>
      <c r="I4307" s="4" t="s">
        <v>6</v>
      </c>
      <c r="J4307" s="5">
        <v>107.01</v>
      </c>
    </row>
    <row r="4308" spans="1:10" ht="13.2" x14ac:dyDescent="0.25">
      <c r="A4308" s="3">
        <v>45889</v>
      </c>
      <c r="B4308" s="4" t="s">
        <v>11</v>
      </c>
      <c r="C4308" s="3" t="str">
        <f t="shared" si="434"/>
        <v>net sales</v>
      </c>
      <c r="D4308" s="49">
        <v>9.99</v>
      </c>
      <c r="E4308">
        <f t="shared" si="435"/>
        <v>2025</v>
      </c>
      <c r="F4308">
        <f t="shared" si="436"/>
        <v>20</v>
      </c>
      <c r="G4308">
        <f t="shared" si="437"/>
        <v>8</v>
      </c>
      <c r="H4308" s="4" t="str">
        <f t="shared" si="438"/>
        <v>product 1</v>
      </c>
      <c r="I4308" s="5">
        <v>5</v>
      </c>
      <c r="J4308" s="5">
        <v>49.95</v>
      </c>
    </row>
    <row r="4309" spans="1:10" ht="13.2" x14ac:dyDescent="0.25">
      <c r="A4309" s="3">
        <v>45889</v>
      </c>
      <c r="B4309" s="4" t="s">
        <v>12</v>
      </c>
      <c r="C4309" s="3" t="str">
        <f t="shared" si="434"/>
        <v>net sales</v>
      </c>
      <c r="D4309" s="49">
        <v>24.99</v>
      </c>
      <c r="E4309">
        <f t="shared" si="435"/>
        <v>2025</v>
      </c>
      <c r="F4309">
        <f t="shared" si="436"/>
        <v>20</v>
      </c>
      <c r="G4309">
        <f t="shared" si="437"/>
        <v>8</v>
      </c>
      <c r="H4309" s="4" t="str">
        <f t="shared" si="438"/>
        <v>product 2</v>
      </c>
      <c r="I4309" s="5">
        <v>3</v>
      </c>
      <c r="J4309" s="5">
        <v>74.97</v>
      </c>
    </row>
    <row r="4310" spans="1:10" ht="13.2" x14ac:dyDescent="0.25">
      <c r="A4310" s="3">
        <v>45889</v>
      </c>
      <c r="B4310" s="4" t="s">
        <v>13</v>
      </c>
      <c r="C4310" s="3" t="str">
        <f t="shared" si="434"/>
        <v>net sales</v>
      </c>
      <c r="D4310" s="49">
        <v>12.49</v>
      </c>
      <c r="E4310">
        <f t="shared" si="435"/>
        <v>2025</v>
      </c>
      <c r="F4310">
        <f t="shared" si="436"/>
        <v>20</v>
      </c>
      <c r="G4310">
        <f t="shared" si="437"/>
        <v>8</v>
      </c>
      <c r="H4310" s="4" t="str">
        <f t="shared" si="438"/>
        <v>product 3</v>
      </c>
      <c r="I4310" s="5">
        <v>94</v>
      </c>
      <c r="J4310" s="5">
        <v>1174.06</v>
      </c>
    </row>
    <row r="4311" spans="1:10" ht="13.2" x14ac:dyDescent="0.25">
      <c r="A4311" s="3">
        <v>45890</v>
      </c>
      <c r="B4311" s="4" t="s">
        <v>7</v>
      </c>
      <c r="C4311" s="3" t="str">
        <f t="shared" si="434"/>
        <v>cogs</v>
      </c>
      <c r="D4311" s="49">
        <v>5.49</v>
      </c>
      <c r="E4311">
        <f t="shared" si="435"/>
        <v>2025</v>
      </c>
      <c r="F4311">
        <f t="shared" si="436"/>
        <v>21</v>
      </c>
      <c r="G4311">
        <f t="shared" si="437"/>
        <v>8</v>
      </c>
      <c r="H4311" s="4" t="str">
        <f t="shared" si="438"/>
        <v>product 1</v>
      </c>
      <c r="I4311" s="5">
        <v>48</v>
      </c>
      <c r="J4311" s="5">
        <v>263.52</v>
      </c>
    </row>
    <row r="4312" spans="1:10" ht="13.2" x14ac:dyDescent="0.25">
      <c r="A4312" s="3">
        <v>45890</v>
      </c>
      <c r="B4312" s="4" t="s">
        <v>8</v>
      </c>
      <c r="C4312" s="3" t="str">
        <f t="shared" si="434"/>
        <v>cogs</v>
      </c>
      <c r="D4312" s="49">
        <v>19.989999999999998</v>
      </c>
      <c r="E4312">
        <f t="shared" si="435"/>
        <v>2025</v>
      </c>
      <c r="F4312">
        <f t="shared" si="436"/>
        <v>21</v>
      </c>
      <c r="G4312">
        <f t="shared" si="437"/>
        <v>8</v>
      </c>
      <c r="H4312" s="4" t="str">
        <f t="shared" si="438"/>
        <v>product 2</v>
      </c>
      <c r="I4312" s="5">
        <v>2</v>
      </c>
      <c r="J4312" s="5">
        <v>39.979999999999997</v>
      </c>
    </row>
    <row r="4313" spans="1:10" ht="13.2" x14ac:dyDescent="0.25">
      <c r="A4313" s="3">
        <v>45890</v>
      </c>
      <c r="B4313" s="4" t="s">
        <v>9</v>
      </c>
      <c r="C4313" s="3" t="str">
        <f t="shared" si="434"/>
        <v>cogs</v>
      </c>
      <c r="D4313" s="49">
        <v>8.99</v>
      </c>
      <c r="E4313">
        <f t="shared" si="435"/>
        <v>2025</v>
      </c>
      <c r="F4313">
        <f t="shared" si="436"/>
        <v>21</v>
      </c>
      <c r="G4313">
        <f t="shared" si="437"/>
        <v>8</v>
      </c>
      <c r="H4313" s="4" t="str">
        <f t="shared" si="438"/>
        <v>product 3</v>
      </c>
      <c r="I4313" s="5">
        <v>241</v>
      </c>
      <c r="J4313" s="5">
        <v>2166.59</v>
      </c>
    </row>
    <row r="4314" spans="1:10" ht="13.2" x14ac:dyDescent="0.25">
      <c r="A4314" s="3">
        <v>45890</v>
      </c>
      <c r="B4314" s="4" t="s">
        <v>10</v>
      </c>
      <c r="C4314" s="3" t="str">
        <f t="shared" si="434"/>
        <v>marketing</v>
      </c>
      <c r="D4314" s="50" t="s">
        <v>6</v>
      </c>
      <c r="E4314">
        <f t="shared" si="435"/>
        <v>2025</v>
      </c>
      <c r="F4314">
        <f t="shared" si="436"/>
        <v>21</v>
      </c>
      <c r="G4314">
        <f t="shared" si="437"/>
        <v>8</v>
      </c>
      <c r="H4314" s="4" t="str">
        <f t="shared" si="438"/>
        <v>N/A</v>
      </c>
      <c r="I4314" s="4" t="s">
        <v>6</v>
      </c>
      <c r="J4314" s="5">
        <v>116.99000000000001</v>
      </c>
    </row>
    <row r="4315" spans="1:10" ht="13.2" x14ac:dyDescent="0.25">
      <c r="A4315" s="3">
        <v>45890</v>
      </c>
      <c r="B4315" s="4" t="s">
        <v>11</v>
      </c>
      <c r="C4315" s="3" t="str">
        <f t="shared" si="434"/>
        <v>net sales</v>
      </c>
      <c r="D4315" s="49">
        <v>9.99</v>
      </c>
      <c r="E4315">
        <f t="shared" si="435"/>
        <v>2025</v>
      </c>
      <c r="F4315">
        <f t="shared" si="436"/>
        <v>21</v>
      </c>
      <c r="G4315">
        <f t="shared" si="437"/>
        <v>8</v>
      </c>
      <c r="H4315" s="4" t="str">
        <f t="shared" si="438"/>
        <v>product 1</v>
      </c>
      <c r="I4315" s="5">
        <v>48</v>
      </c>
      <c r="J4315" s="5">
        <v>479.52</v>
      </c>
    </row>
    <row r="4316" spans="1:10" ht="13.2" x14ac:dyDescent="0.25">
      <c r="A4316" s="3">
        <v>45890</v>
      </c>
      <c r="B4316" s="4" t="s">
        <v>12</v>
      </c>
      <c r="C4316" s="3" t="str">
        <f t="shared" si="434"/>
        <v>net sales</v>
      </c>
      <c r="D4316" s="49">
        <v>24.99</v>
      </c>
      <c r="E4316">
        <f t="shared" si="435"/>
        <v>2025</v>
      </c>
      <c r="F4316">
        <f t="shared" si="436"/>
        <v>21</v>
      </c>
      <c r="G4316">
        <f t="shared" si="437"/>
        <v>8</v>
      </c>
      <c r="H4316" s="4" t="str">
        <f t="shared" si="438"/>
        <v>product 2</v>
      </c>
      <c r="I4316" s="5">
        <v>2</v>
      </c>
      <c r="J4316" s="5">
        <v>49.98</v>
      </c>
    </row>
    <row r="4317" spans="1:10" ht="13.2" x14ac:dyDescent="0.25">
      <c r="A4317" s="3">
        <v>45890</v>
      </c>
      <c r="B4317" s="4" t="s">
        <v>13</v>
      </c>
      <c r="C4317" s="3" t="str">
        <f t="shared" si="434"/>
        <v>net sales</v>
      </c>
      <c r="D4317" s="49">
        <v>12.49</v>
      </c>
      <c r="E4317">
        <f t="shared" si="435"/>
        <v>2025</v>
      </c>
      <c r="F4317">
        <f t="shared" si="436"/>
        <v>21</v>
      </c>
      <c r="G4317">
        <f t="shared" si="437"/>
        <v>8</v>
      </c>
      <c r="H4317" s="4" t="str">
        <f t="shared" si="438"/>
        <v>product 3</v>
      </c>
      <c r="I4317" s="5">
        <v>241</v>
      </c>
      <c r="J4317" s="5">
        <v>3010.09</v>
      </c>
    </row>
    <row r="4318" spans="1:10" ht="13.2" x14ac:dyDescent="0.25">
      <c r="A4318" s="3">
        <v>45891</v>
      </c>
      <c r="B4318" s="4" t="s">
        <v>7</v>
      </c>
      <c r="C4318" s="3" t="str">
        <f t="shared" si="434"/>
        <v>cogs</v>
      </c>
      <c r="D4318" s="49">
        <v>5.49</v>
      </c>
      <c r="E4318">
        <f t="shared" si="435"/>
        <v>2025</v>
      </c>
      <c r="F4318">
        <f t="shared" si="436"/>
        <v>22</v>
      </c>
      <c r="G4318">
        <f t="shared" si="437"/>
        <v>8</v>
      </c>
      <c r="H4318" s="4" t="str">
        <f t="shared" si="438"/>
        <v>product 1</v>
      </c>
      <c r="I4318" s="5">
        <v>49</v>
      </c>
      <c r="J4318" s="5">
        <v>269.01</v>
      </c>
    </row>
    <row r="4319" spans="1:10" ht="13.2" x14ac:dyDescent="0.25">
      <c r="A4319" s="3">
        <v>45891</v>
      </c>
      <c r="B4319" s="4" t="s">
        <v>8</v>
      </c>
      <c r="C4319" s="3" t="str">
        <f t="shared" si="434"/>
        <v>cogs</v>
      </c>
      <c r="D4319" s="49">
        <v>19.989999999999998</v>
      </c>
      <c r="E4319">
        <f t="shared" si="435"/>
        <v>2025</v>
      </c>
      <c r="F4319">
        <f t="shared" si="436"/>
        <v>22</v>
      </c>
      <c r="G4319">
        <f t="shared" si="437"/>
        <v>8</v>
      </c>
      <c r="H4319" s="4" t="str">
        <f t="shared" si="438"/>
        <v>product 2</v>
      </c>
      <c r="I4319" s="5">
        <v>0</v>
      </c>
      <c r="J4319" s="4">
        <v>0</v>
      </c>
    </row>
    <row r="4320" spans="1:10" ht="13.2" x14ac:dyDescent="0.25">
      <c r="A4320" s="3">
        <v>45891</v>
      </c>
      <c r="B4320" s="4" t="s">
        <v>9</v>
      </c>
      <c r="C4320" s="3" t="str">
        <f t="shared" si="434"/>
        <v>cogs</v>
      </c>
      <c r="D4320" s="49">
        <v>8.99</v>
      </c>
      <c r="E4320">
        <f t="shared" si="435"/>
        <v>2025</v>
      </c>
      <c r="F4320">
        <f t="shared" si="436"/>
        <v>22</v>
      </c>
      <c r="G4320">
        <f t="shared" si="437"/>
        <v>8</v>
      </c>
      <c r="H4320" s="4" t="str">
        <f t="shared" si="438"/>
        <v>product 3</v>
      </c>
      <c r="I4320" s="5">
        <v>6</v>
      </c>
      <c r="J4320" s="5">
        <v>53.94</v>
      </c>
    </row>
    <row r="4321" spans="1:10" ht="13.2" x14ac:dyDescent="0.25">
      <c r="A4321" s="3">
        <v>45891</v>
      </c>
      <c r="B4321" s="4" t="s">
        <v>10</v>
      </c>
      <c r="C4321" s="3" t="str">
        <f t="shared" si="434"/>
        <v>marketing</v>
      </c>
      <c r="D4321" s="50" t="s">
        <v>6</v>
      </c>
      <c r="E4321">
        <f t="shared" si="435"/>
        <v>2025</v>
      </c>
      <c r="F4321">
        <f t="shared" si="436"/>
        <v>22</v>
      </c>
      <c r="G4321">
        <f t="shared" si="437"/>
        <v>8</v>
      </c>
      <c r="H4321" s="4" t="str">
        <f t="shared" si="438"/>
        <v>N/A</v>
      </c>
      <c r="I4321" s="4" t="s">
        <v>6</v>
      </c>
      <c r="J4321" s="5">
        <v>117.02</v>
      </c>
    </row>
    <row r="4322" spans="1:10" ht="13.2" x14ac:dyDescent="0.25">
      <c r="A4322" s="3">
        <v>45891</v>
      </c>
      <c r="B4322" s="4" t="s">
        <v>11</v>
      </c>
      <c r="C4322" s="3" t="str">
        <f t="shared" si="434"/>
        <v>net sales</v>
      </c>
      <c r="D4322" s="49">
        <v>9.99</v>
      </c>
      <c r="E4322">
        <f t="shared" si="435"/>
        <v>2025</v>
      </c>
      <c r="F4322">
        <f t="shared" si="436"/>
        <v>22</v>
      </c>
      <c r="G4322">
        <f t="shared" si="437"/>
        <v>8</v>
      </c>
      <c r="H4322" s="4" t="str">
        <f t="shared" si="438"/>
        <v>product 1</v>
      </c>
      <c r="I4322" s="5">
        <v>49</v>
      </c>
      <c r="J4322" s="5">
        <v>489.51</v>
      </c>
    </row>
    <row r="4323" spans="1:10" ht="13.2" x14ac:dyDescent="0.25">
      <c r="A4323" s="3">
        <v>45891</v>
      </c>
      <c r="B4323" s="4" t="s">
        <v>12</v>
      </c>
      <c r="C4323" s="3" t="str">
        <f t="shared" si="434"/>
        <v>net sales</v>
      </c>
      <c r="D4323" s="49">
        <v>24.99</v>
      </c>
      <c r="E4323">
        <f t="shared" si="435"/>
        <v>2025</v>
      </c>
      <c r="F4323">
        <f t="shared" si="436"/>
        <v>22</v>
      </c>
      <c r="G4323">
        <f t="shared" si="437"/>
        <v>8</v>
      </c>
      <c r="H4323" s="4" t="str">
        <f t="shared" si="438"/>
        <v>product 2</v>
      </c>
      <c r="I4323" s="5">
        <v>0</v>
      </c>
      <c r="J4323" s="4">
        <v>0</v>
      </c>
    </row>
    <row r="4324" spans="1:10" ht="13.2" x14ac:dyDescent="0.25">
      <c r="A4324" s="3">
        <v>45891</v>
      </c>
      <c r="B4324" s="4" t="s">
        <v>13</v>
      </c>
      <c r="C4324" s="3" t="str">
        <f t="shared" si="434"/>
        <v>net sales</v>
      </c>
      <c r="D4324" s="49">
        <v>12.49</v>
      </c>
      <c r="E4324">
        <f t="shared" si="435"/>
        <v>2025</v>
      </c>
      <c r="F4324">
        <f t="shared" si="436"/>
        <v>22</v>
      </c>
      <c r="G4324">
        <f t="shared" si="437"/>
        <v>8</v>
      </c>
      <c r="H4324" s="4" t="str">
        <f t="shared" si="438"/>
        <v>product 3</v>
      </c>
      <c r="I4324" s="5">
        <v>6</v>
      </c>
      <c r="J4324" s="5">
        <v>74.94</v>
      </c>
    </row>
    <row r="4325" spans="1:10" ht="13.2" x14ac:dyDescent="0.25">
      <c r="A4325" s="3">
        <v>45892</v>
      </c>
      <c r="B4325" s="4" t="s">
        <v>7</v>
      </c>
      <c r="C4325" s="3" t="str">
        <f t="shared" si="434"/>
        <v>cogs</v>
      </c>
      <c r="D4325" s="49">
        <v>5.49</v>
      </c>
      <c r="E4325">
        <f t="shared" si="435"/>
        <v>2025</v>
      </c>
      <c r="F4325">
        <f t="shared" si="436"/>
        <v>23</v>
      </c>
      <c r="G4325">
        <f t="shared" si="437"/>
        <v>8</v>
      </c>
      <c r="H4325" s="4" t="str">
        <f t="shared" si="438"/>
        <v>product 1</v>
      </c>
      <c r="I4325" s="5">
        <v>89</v>
      </c>
      <c r="J4325" s="5">
        <v>488.61</v>
      </c>
    </row>
    <row r="4326" spans="1:10" ht="13.2" x14ac:dyDescent="0.25">
      <c r="A4326" s="3">
        <v>45892</v>
      </c>
      <c r="B4326" s="4" t="s">
        <v>8</v>
      </c>
      <c r="C4326" s="3" t="str">
        <f t="shared" si="434"/>
        <v>cogs</v>
      </c>
      <c r="D4326" s="49">
        <v>19.989999999999998</v>
      </c>
      <c r="E4326">
        <f t="shared" si="435"/>
        <v>2025</v>
      </c>
      <c r="F4326">
        <f t="shared" si="436"/>
        <v>23</v>
      </c>
      <c r="G4326">
        <f t="shared" si="437"/>
        <v>8</v>
      </c>
      <c r="H4326" s="4" t="str">
        <f t="shared" si="438"/>
        <v>product 2</v>
      </c>
      <c r="I4326" s="5">
        <v>3</v>
      </c>
      <c r="J4326" s="5">
        <v>59.97</v>
      </c>
    </row>
    <row r="4327" spans="1:10" ht="13.2" x14ac:dyDescent="0.25">
      <c r="A4327" s="3">
        <v>45892</v>
      </c>
      <c r="B4327" s="4" t="s">
        <v>9</v>
      </c>
      <c r="C4327" s="3" t="str">
        <f t="shared" si="434"/>
        <v>cogs</v>
      </c>
      <c r="D4327" s="49">
        <v>8.99</v>
      </c>
      <c r="E4327">
        <f t="shared" si="435"/>
        <v>2025</v>
      </c>
      <c r="F4327">
        <f t="shared" si="436"/>
        <v>23</v>
      </c>
      <c r="G4327">
        <f t="shared" si="437"/>
        <v>8</v>
      </c>
      <c r="H4327" s="4" t="str">
        <f t="shared" si="438"/>
        <v>product 3</v>
      </c>
      <c r="I4327" s="5">
        <v>65</v>
      </c>
      <c r="J4327" s="5">
        <v>584.35</v>
      </c>
    </row>
    <row r="4328" spans="1:10" ht="13.2" x14ac:dyDescent="0.25">
      <c r="A4328" s="3">
        <v>45892</v>
      </c>
      <c r="B4328" s="4" t="s">
        <v>10</v>
      </c>
      <c r="C4328" s="3" t="str">
        <f t="shared" si="434"/>
        <v>marketing</v>
      </c>
      <c r="D4328" s="50" t="s">
        <v>6</v>
      </c>
      <c r="E4328">
        <f t="shared" si="435"/>
        <v>2025</v>
      </c>
      <c r="F4328">
        <f t="shared" si="436"/>
        <v>23</v>
      </c>
      <c r="G4328">
        <f t="shared" si="437"/>
        <v>8</v>
      </c>
      <c r="H4328" s="4" t="str">
        <f t="shared" si="438"/>
        <v>N/A</v>
      </c>
      <c r="I4328" s="4" t="s">
        <v>6</v>
      </c>
      <c r="J4328" s="5">
        <v>113.98</v>
      </c>
    </row>
    <row r="4329" spans="1:10" ht="13.2" x14ac:dyDescent="0.25">
      <c r="A4329" s="3">
        <v>45892</v>
      </c>
      <c r="B4329" s="4" t="s">
        <v>11</v>
      </c>
      <c r="C4329" s="3" t="str">
        <f t="shared" si="434"/>
        <v>net sales</v>
      </c>
      <c r="D4329" s="49">
        <v>9.99</v>
      </c>
      <c r="E4329">
        <f t="shared" si="435"/>
        <v>2025</v>
      </c>
      <c r="F4329">
        <f t="shared" si="436"/>
        <v>23</v>
      </c>
      <c r="G4329">
        <f t="shared" si="437"/>
        <v>8</v>
      </c>
      <c r="H4329" s="4" t="str">
        <f t="shared" si="438"/>
        <v>product 1</v>
      </c>
      <c r="I4329" s="5">
        <v>89</v>
      </c>
      <c r="J4329" s="5">
        <v>889.11</v>
      </c>
    </row>
    <row r="4330" spans="1:10" ht="13.2" x14ac:dyDescent="0.25">
      <c r="A4330" s="3">
        <v>45892</v>
      </c>
      <c r="B4330" s="4" t="s">
        <v>12</v>
      </c>
      <c r="C4330" s="3" t="str">
        <f t="shared" si="434"/>
        <v>net sales</v>
      </c>
      <c r="D4330" s="49">
        <v>24.99</v>
      </c>
      <c r="E4330">
        <f t="shared" si="435"/>
        <v>2025</v>
      </c>
      <c r="F4330">
        <f t="shared" si="436"/>
        <v>23</v>
      </c>
      <c r="G4330">
        <f t="shared" si="437"/>
        <v>8</v>
      </c>
      <c r="H4330" s="4" t="str">
        <f t="shared" si="438"/>
        <v>product 2</v>
      </c>
      <c r="I4330" s="5">
        <v>3</v>
      </c>
      <c r="J4330" s="5">
        <v>74.97</v>
      </c>
    </row>
    <row r="4331" spans="1:10" ht="13.2" x14ac:dyDescent="0.25">
      <c r="A4331" s="3">
        <v>45892</v>
      </c>
      <c r="B4331" s="4" t="s">
        <v>13</v>
      </c>
      <c r="C4331" s="3" t="str">
        <f t="shared" si="434"/>
        <v>net sales</v>
      </c>
      <c r="D4331" s="49">
        <v>12.49</v>
      </c>
      <c r="E4331">
        <f t="shared" si="435"/>
        <v>2025</v>
      </c>
      <c r="F4331">
        <f t="shared" si="436"/>
        <v>23</v>
      </c>
      <c r="G4331">
        <f t="shared" si="437"/>
        <v>8</v>
      </c>
      <c r="H4331" s="4" t="str">
        <f t="shared" si="438"/>
        <v>product 3</v>
      </c>
      <c r="I4331" s="5">
        <v>65</v>
      </c>
      <c r="J4331" s="5">
        <v>811.85</v>
      </c>
    </row>
    <row r="4332" spans="1:10" ht="13.2" x14ac:dyDescent="0.25">
      <c r="A4332" s="3">
        <v>45893</v>
      </c>
      <c r="B4332" s="4" t="s">
        <v>7</v>
      </c>
      <c r="C4332" s="3" t="str">
        <f t="shared" si="434"/>
        <v>cogs</v>
      </c>
      <c r="D4332" s="49">
        <v>5.49</v>
      </c>
      <c r="E4332">
        <f t="shared" si="435"/>
        <v>2025</v>
      </c>
      <c r="F4332">
        <f t="shared" si="436"/>
        <v>24</v>
      </c>
      <c r="G4332">
        <f t="shared" si="437"/>
        <v>8</v>
      </c>
      <c r="H4332" s="4" t="str">
        <f t="shared" si="438"/>
        <v>product 1</v>
      </c>
      <c r="I4332" s="5">
        <v>78</v>
      </c>
      <c r="J4332" s="5">
        <v>428.22</v>
      </c>
    </row>
    <row r="4333" spans="1:10" ht="13.2" x14ac:dyDescent="0.25">
      <c r="A4333" s="3">
        <v>45893</v>
      </c>
      <c r="B4333" s="4" t="s">
        <v>8</v>
      </c>
      <c r="C4333" s="3" t="str">
        <f t="shared" si="434"/>
        <v>cogs</v>
      </c>
      <c r="D4333" s="49">
        <v>19.989999999999998</v>
      </c>
      <c r="E4333">
        <f t="shared" si="435"/>
        <v>2025</v>
      </c>
      <c r="F4333">
        <f t="shared" si="436"/>
        <v>24</v>
      </c>
      <c r="G4333">
        <f t="shared" si="437"/>
        <v>8</v>
      </c>
      <c r="H4333" s="4" t="str">
        <f t="shared" si="438"/>
        <v>product 2</v>
      </c>
      <c r="I4333" s="5">
        <v>9</v>
      </c>
      <c r="J4333" s="5">
        <v>179.91</v>
      </c>
    </row>
    <row r="4334" spans="1:10" ht="13.2" x14ac:dyDescent="0.25">
      <c r="A4334" s="3">
        <v>45893</v>
      </c>
      <c r="B4334" s="4" t="s">
        <v>9</v>
      </c>
      <c r="C4334" s="3" t="str">
        <f t="shared" si="434"/>
        <v>cogs</v>
      </c>
      <c r="D4334" s="49">
        <v>8.99</v>
      </c>
      <c r="E4334">
        <f t="shared" si="435"/>
        <v>2025</v>
      </c>
      <c r="F4334">
        <f t="shared" si="436"/>
        <v>24</v>
      </c>
      <c r="G4334">
        <f t="shared" si="437"/>
        <v>8</v>
      </c>
      <c r="H4334" s="4" t="str">
        <f t="shared" si="438"/>
        <v>product 3</v>
      </c>
      <c r="I4334" s="5">
        <v>207</v>
      </c>
      <c r="J4334" s="5">
        <v>1860.93</v>
      </c>
    </row>
    <row r="4335" spans="1:10" ht="13.2" x14ac:dyDescent="0.25">
      <c r="A4335" s="3">
        <v>45893</v>
      </c>
      <c r="B4335" s="4" t="s">
        <v>10</v>
      </c>
      <c r="C4335" s="3" t="str">
        <f t="shared" si="434"/>
        <v>marketing</v>
      </c>
      <c r="D4335" s="50" t="s">
        <v>6</v>
      </c>
      <c r="E4335">
        <f t="shared" si="435"/>
        <v>2025</v>
      </c>
      <c r="F4335">
        <f t="shared" si="436"/>
        <v>24</v>
      </c>
      <c r="G4335">
        <f t="shared" si="437"/>
        <v>8</v>
      </c>
      <c r="H4335" s="4" t="str">
        <f t="shared" si="438"/>
        <v>N/A</v>
      </c>
      <c r="I4335" s="4" t="s">
        <v>6</v>
      </c>
      <c r="J4335" s="5">
        <v>118.98</v>
      </c>
    </row>
    <row r="4336" spans="1:10" ht="13.2" x14ac:dyDescent="0.25">
      <c r="A4336" s="3">
        <v>45893</v>
      </c>
      <c r="B4336" s="4" t="s">
        <v>11</v>
      </c>
      <c r="C4336" s="3" t="str">
        <f t="shared" si="434"/>
        <v>net sales</v>
      </c>
      <c r="D4336" s="49">
        <v>9.99</v>
      </c>
      <c r="E4336">
        <f t="shared" si="435"/>
        <v>2025</v>
      </c>
      <c r="F4336">
        <f t="shared" si="436"/>
        <v>24</v>
      </c>
      <c r="G4336">
        <f t="shared" si="437"/>
        <v>8</v>
      </c>
      <c r="H4336" s="4" t="str">
        <f t="shared" si="438"/>
        <v>product 1</v>
      </c>
      <c r="I4336" s="5">
        <v>78</v>
      </c>
      <c r="J4336" s="5">
        <v>779.22</v>
      </c>
    </row>
    <row r="4337" spans="1:10" ht="13.2" x14ac:dyDescent="0.25">
      <c r="A4337" s="3">
        <v>45893</v>
      </c>
      <c r="B4337" s="4" t="s">
        <v>12</v>
      </c>
      <c r="C4337" s="3" t="str">
        <f t="shared" si="434"/>
        <v>net sales</v>
      </c>
      <c r="D4337" s="49">
        <v>24.99</v>
      </c>
      <c r="E4337">
        <f t="shared" si="435"/>
        <v>2025</v>
      </c>
      <c r="F4337">
        <f t="shared" si="436"/>
        <v>24</v>
      </c>
      <c r="G4337">
        <f t="shared" si="437"/>
        <v>8</v>
      </c>
      <c r="H4337" s="4" t="str">
        <f t="shared" si="438"/>
        <v>product 2</v>
      </c>
      <c r="I4337" s="5">
        <v>9</v>
      </c>
      <c r="J4337" s="5">
        <v>224.91</v>
      </c>
    </row>
    <row r="4338" spans="1:10" ht="13.2" x14ac:dyDescent="0.25">
      <c r="A4338" s="3">
        <v>45893</v>
      </c>
      <c r="B4338" s="4" t="s">
        <v>13</v>
      </c>
      <c r="C4338" s="3" t="str">
        <f t="shared" si="434"/>
        <v>net sales</v>
      </c>
      <c r="D4338" s="49">
        <v>12.49</v>
      </c>
      <c r="E4338">
        <f t="shared" si="435"/>
        <v>2025</v>
      </c>
      <c r="F4338">
        <f t="shared" si="436"/>
        <v>24</v>
      </c>
      <c r="G4338">
        <f t="shared" si="437"/>
        <v>8</v>
      </c>
      <c r="H4338" s="4" t="str">
        <f t="shared" si="438"/>
        <v>product 3</v>
      </c>
      <c r="I4338" s="5">
        <v>207</v>
      </c>
      <c r="J4338" s="5">
        <v>2585.4299999999998</v>
      </c>
    </row>
    <row r="4339" spans="1:10" ht="13.2" x14ac:dyDescent="0.25">
      <c r="A4339" s="3">
        <v>45894</v>
      </c>
      <c r="B4339" s="4" t="s">
        <v>7</v>
      </c>
      <c r="C4339" s="3" t="str">
        <f t="shared" si="434"/>
        <v>cogs</v>
      </c>
      <c r="D4339" s="49">
        <v>5.49</v>
      </c>
      <c r="E4339">
        <f t="shared" si="435"/>
        <v>2025</v>
      </c>
      <c r="F4339">
        <f t="shared" si="436"/>
        <v>25</v>
      </c>
      <c r="G4339">
        <f t="shared" si="437"/>
        <v>8</v>
      </c>
      <c r="H4339" s="4" t="str">
        <f t="shared" si="438"/>
        <v>product 1</v>
      </c>
      <c r="I4339" s="5">
        <v>92</v>
      </c>
      <c r="J4339" s="5">
        <v>505.08000000000004</v>
      </c>
    </row>
    <row r="4340" spans="1:10" ht="13.2" x14ac:dyDescent="0.25">
      <c r="A4340" s="3">
        <v>45894</v>
      </c>
      <c r="B4340" s="4" t="s">
        <v>8</v>
      </c>
      <c r="C4340" s="3" t="str">
        <f t="shared" si="434"/>
        <v>cogs</v>
      </c>
      <c r="D4340" s="49">
        <v>19.989999999999998</v>
      </c>
      <c r="E4340">
        <f t="shared" si="435"/>
        <v>2025</v>
      </c>
      <c r="F4340">
        <f t="shared" si="436"/>
        <v>25</v>
      </c>
      <c r="G4340">
        <f t="shared" si="437"/>
        <v>8</v>
      </c>
      <c r="H4340" s="4" t="str">
        <f t="shared" si="438"/>
        <v>product 2</v>
      </c>
      <c r="I4340" s="5">
        <v>8</v>
      </c>
      <c r="J4340" s="5">
        <v>159.91999999999999</v>
      </c>
    </row>
    <row r="4341" spans="1:10" ht="13.2" x14ac:dyDescent="0.25">
      <c r="A4341" s="3">
        <v>45894</v>
      </c>
      <c r="B4341" s="4" t="s">
        <v>9</v>
      </c>
      <c r="C4341" s="3" t="str">
        <f t="shared" si="434"/>
        <v>cogs</v>
      </c>
      <c r="D4341" s="49">
        <v>8.99</v>
      </c>
      <c r="E4341">
        <f t="shared" si="435"/>
        <v>2025</v>
      </c>
      <c r="F4341">
        <f t="shared" si="436"/>
        <v>25</v>
      </c>
      <c r="G4341">
        <f t="shared" si="437"/>
        <v>8</v>
      </c>
      <c r="H4341" s="4" t="str">
        <f t="shared" si="438"/>
        <v>product 3</v>
      </c>
      <c r="I4341" s="5">
        <v>2</v>
      </c>
      <c r="J4341" s="5">
        <v>17.98</v>
      </c>
    </row>
    <row r="4342" spans="1:10" ht="13.2" x14ac:dyDescent="0.25">
      <c r="A4342" s="3">
        <v>45894</v>
      </c>
      <c r="B4342" s="4" t="s">
        <v>10</v>
      </c>
      <c r="C4342" s="3" t="str">
        <f t="shared" si="434"/>
        <v>marketing</v>
      </c>
      <c r="D4342" s="50" t="s">
        <v>6</v>
      </c>
      <c r="E4342">
        <f t="shared" si="435"/>
        <v>2025</v>
      </c>
      <c r="F4342">
        <f t="shared" si="436"/>
        <v>25</v>
      </c>
      <c r="G4342">
        <f t="shared" si="437"/>
        <v>8</v>
      </c>
      <c r="H4342" s="4" t="str">
        <f t="shared" si="438"/>
        <v>N/A</v>
      </c>
      <c r="I4342" s="4" t="s">
        <v>6</v>
      </c>
      <c r="J4342" s="5">
        <v>110.93</v>
      </c>
    </row>
    <row r="4343" spans="1:10" ht="13.2" x14ac:dyDescent="0.25">
      <c r="A4343" s="3">
        <v>45894</v>
      </c>
      <c r="B4343" s="4" t="s">
        <v>11</v>
      </c>
      <c r="C4343" s="3" t="str">
        <f t="shared" si="434"/>
        <v>net sales</v>
      </c>
      <c r="D4343" s="49">
        <v>9.99</v>
      </c>
      <c r="E4343">
        <f t="shared" si="435"/>
        <v>2025</v>
      </c>
      <c r="F4343">
        <f t="shared" si="436"/>
        <v>25</v>
      </c>
      <c r="G4343">
        <f t="shared" si="437"/>
        <v>8</v>
      </c>
      <c r="H4343" s="4" t="str">
        <f t="shared" si="438"/>
        <v>product 1</v>
      </c>
      <c r="I4343" s="5">
        <v>92</v>
      </c>
      <c r="J4343" s="5">
        <v>919.08</v>
      </c>
    </row>
    <row r="4344" spans="1:10" ht="13.2" x14ac:dyDescent="0.25">
      <c r="A4344" s="3">
        <v>45894</v>
      </c>
      <c r="B4344" s="4" t="s">
        <v>12</v>
      </c>
      <c r="C4344" s="3" t="str">
        <f t="shared" si="434"/>
        <v>net sales</v>
      </c>
      <c r="D4344" s="49">
        <v>24.99</v>
      </c>
      <c r="E4344">
        <f t="shared" si="435"/>
        <v>2025</v>
      </c>
      <c r="F4344">
        <f t="shared" si="436"/>
        <v>25</v>
      </c>
      <c r="G4344">
        <f t="shared" si="437"/>
        <v>8</v>
      </c>
      <c r="H4344" s="4" t="str">
        <f t="shared" si="438"/>
        <v>product 2</v>
      </c>
      <c r="I4344" s="5">
        <v>8</v>
      </c>
      <c r="J4344" s="5">
        <v>199.92</v>
      </c>
    </row>
    <row r="4345" spans="1:10" ht="13.2" x14ac:dyDescent="0.25">
      <c r="A4345" s="3">
        <v>45894</v>
      </c>
      <c r="B4345" s="4" t="s">
        <v>13</v>
      </c>
      <c r="C4345" s="3" t="str">
        <f t="shared" si="434"/>
        <v>net sales</v>
      </c>
      <c r="D4345" s="49">
        <v>12.49</v>
      </c>
      <c r="E4345">
        <f t="shared" si="435"/>
        <v>2025</v>
      </c>
      <c r="F4345">
        <f t="shared" si="436"/>
        <v>25</v>
      </c>
      <c r="G4345">
        <f t="shared" si="437"/>
        <v>8</v>
      </c>
      <c r="H4345" s="4" t="str">
        <f t="shared" si="438"/>
        <v>product 3</v>
      </c>
      <c r="I4345" s="5">
        <v>2</v>
      </c>
      <c r="J4345" s="5">
        <v>24.98</v>
      </c>
    </row>
    <row r="4346" spans="1:10" ht="13.2" x14ac:dyDescent="0.25">
      <c r="A4346" s="3">
        <v>45895</v>
      </c>
      <c r="B4346" s="4" t="s">
        <v>7</v>
      </c>
      <c r="C4346" s="3" t="str">
        <f t="shared" si="434"/>
        <v>cogs</v>
      </c>
      <c r="D4346" s="49">
        <v>5.49</v>
      </c>
      <c r="E4346">
        <f t="shared" si="435"/>
        <v>2025</v>
      </c>
      <c r="F4346">
        <f t="shared" si="436"/>
        <v>26</v>
      </c>
      <c r="G4346">
        <f t="shared" si="437"/>
        <v>8</v>
      </c>
      <c r="H4346" s="4" t="str">
        <f t="shared" si="438"/>
        <v>product 1</v>
      </c>
      <c r="I4346" s="5">
        <v>82</v>
      </c>
      <c r="J4346" s="5">
        <v>450.18</v>
      </c>
    </row>
    <row r="4347" spans="1:10" ht="13.2" x14ac:dyDescent="0.25">
      <c r="A4347" s="3">
        <v>45895</v>
      </c>
      <c r="B4347" s="4" t="s">
        <v>8</v>
      </c>
      <c r="C4347" s="3" t="str">
        <f t="shared" si="434"/>
        <v>cogs</v>
      </c>
      <c r="D4347" s="49">
        <v>19.989999999999998</v>
      </c>
      <c r="E4347">
        <f t="shared" si="435"/>
        <v>2025</v>
      </c>
      <c r="F4347">
        <f t="shared" si="436"/>
        <v>26</v>
      </c>
      <c r="G4347">
        <f t="shared" si="437"/>
        <v>8</v>
      </c>
      <c r="H4347" s="4" t="str">
        <f t="shared" si="438"/>
        <v>product 2</v>
      </c>
      <c r="I4347" s="5">
        <v>2</v>
      </c>
      <c r="J4347" s="5">
        <v>39.979999999999997</v>
      </c>
    </row>
    <row r="4348" spans="1:10" ht="13.2" x14ac:dyDescent="0.25">
      <c r="A4348" s="3">
        <v>45895</v>
      </c>
      <c r="B4348" s="4" t="s">
        <v>9</v>
      </c>
      <c r="C4348" s="3" t="str">
        <f t="shared" si="434"/>
        <v>cogs</v>
      </c>
      <c r="D4348" s="49">
        <v>8.99</v>
      </c>
      <c r="E4348">
        <f t="shared" si="435"/>
        <v>2025</v>
      </c>
      <c r="F4348">
        <f t="shared" si="436"/>
        <v>26</v>
      </c>
      <c r="G4348">
        <f t="shared" si="437"/>
        <v>8</v>
      </c>
      <c r="H4348" s="4" t="str">
        <f t="shared" si="438"/>
        <v>product 3</v>
      </c>
      <c r="I4348" s="5">
        <v>133</v>
      </c>
      <c r="J4348" s="5">
        <v>1195.67</v>
      </c>
    </row>
    <row r="4349" spans="1:10" ht="13.2" x14ac:dyDescent="0.25">
      <c r="A4349" s="3">
        <v>45895</v>
      </c>
      <c r="B4349" s="4" t="s">
        <v>10</v>
      </c>
      <c r="C4349" s="3" t="str">
        <f t="shared" si="434"/>
        <v>marketing</v>
      </c>
      <c r="D4349" s="50" t="s">
        <v>6</v>
      </c>
      <c r="E4349">
        <f t="shared" si="435"/>
        <v>2025</v>
      </c>
      <c r="F4349">
        <f t="shared" si="436"/>
        <v>26</v>
      </c>
      <c r="G4349">
        <f t="shared" si="437"/>
        <v>8</v>
      </c>
      <c r="H4349" s="4" t="str">
        <f t="shared" si="438"/>
        <v>N/A</v>
      </c>
      <c r="I4349" s="4" t="s">
        <v>6</v>
      </c>
      <c r="J4349" s="5">
        <v>113.94</v>
      </c>
    </row>
    <row r="4350" spans="1:10" ht="13.2" x14ac:dyDescent="0.25">
      <c r="A4350" s="3">
        <v>45895</v>
      </c>
      <c r="B4350" s="4" t="s">
        <v>11</v>
      </c>
      <c r="C4350" s="3" t="str">
        <f t="shared" si="434"/>
        <v>net sales</v>
      </c>
      <c r="D4350" s="49">
        <v>9.99</v>
      </c>
      <c r="E4350">
        <f t="shared" si="435"/>
        <v>2025</v>
      </c>
      <c r="F4350">
        <f t="shared" si="436"/>
        <v>26</v>
      </c>
      <c r="G4350">
        <f t="shared" si="437"/>
        <v>8</v>
      </c>
      <c r="H4350" s="4" t="str">
        <f t="shared" si="438"/>
        <v>product 1</v>
      </c>
      <c r="I4350" s="5">
        <v>82</v>
      </c>
      <c r="J4350" s="5">
        <v>819.18000000000006</v>
      </c>
    </row>
    <row r="4351" spans="1:10" ht="13.2" x14ac:dyDescent="0.25">
      <c r="A4351" s="3">
        <v>45895</v>
      </c>
      <c r="B4351" s="4" t="s">
        <v>12</v>
      </c>
      <c r="C4351" s="3" t="str">
        <f t="shared" si="434"/>
        <v>net sales</v>
      </c>
      <c r="D4351" s="49">
        <v>24.99</v>
      </c>
      <c r="E4351">
        <f t="shared" si="435"/>
        <v>2025</v>
      </c>
      <c r="F4351">
        <f t="shared" si="436"/>
        <v>26</v>
      </c>
      <c r="G4351">
        <f t="shared" si="437"/>
        <v>8</v>
      </c>
      <c r="H4351" s="4" t="str">
        <f t="shared" si="438"/>
        <v>product 2</v>
      </c>
      <c r="I4351" s="5">
        <v>2</v>
      </c>
      <c r="J4351" s="5">
        <v>49.98</v>
      </c>
    </row>
    <row r="4352" spans="1:10" ht="13.2" x14ac:dyDescent="0.25">
      <c r="A4352" s="3">
        <v>45895</v>
      </c>
      <c r="B4352" s="4" t="s">
        <v>13</v>
      </c>
      <c r="C4352" s="3" t="str">
        <f t="shared" si="434"/>
        <v>net sales</v>
      </c>
      <c r="D4352" s="49">
        <v>12.49</v>
      </c>
      <c r="E4352">
        <f t="shared" si="435"/>
        <v>2025</v>
      </c>
      <c r="F4352">
        <f t="shared" si="436"/>
        <v>26</v>
      </c>
      <c r="G4352">
        <f t="shared" si="437"/>
        <v>8</v>
      </c>
      <c r="H4352" s="4" t="str">
        <f t="shared" si="438"/>
        <v>product 3</v>
      </c>
      <c r="I4352" s="5">
        <v>133</v>
      </c>
      <c r="J4352" s="5">
        <v>1661.17</v>
      </c>
    </row>
    <row r="4353" spans="1:10" ht="13.2" x14ac:dyDescent="0.25">
      <c r="A4353" s="3">
        <v>45896</v>
      </c>
      <c r="B4353" s="4" t="s">
        <v>7</v>
      </c>
      <c r="C4353" s="3" t="str">
        <f t="shared" si="434"/>
        <v>cogs</v>
      </c>
      <c r="D4353" s="49">
        <v>5.49</v>
      </c>
      <c r="E4353">
        <f t="shared" si="435"/>
        <v>2025</v>
      </c>
      <c r="F4353">
        <f t="shared" si="436"/>
        <v>27</v>
      </c>
      <c r="G4353">
        <f t="shared" si="437"/>
        <v>8</v>
      </c>
      <c r="H4353" s="4" t="str">
        <f t="shared" si="438"/>
        <v>product 1</v>
      </c>
      <c r="I4353" s="5">
        <v>71</v>
      </c>
      <c r="J4353" s="5">
        <v>389.79</v>
      </c>
    </row>
    <row r="4354" spans="1:10" ht="13.2" x14ac:dyDescent="0.25">
      <c r="A4354" s="3">
        <v>45896</v>
      </c>
      <c r="B4354" s="4" t="s">
        <v>8</v>
      </c>
      <c r="C4354" s="3" t="str">
        <f t="shared" ref="C4354:C4417" si="439">IFERROR(LEFT(B4354, FIND(":", B4354) -1),B4354)</f>
        <v>cogs</v>
      </c>
      <c r="D4354" s="49">
        <v>19.989999999999998</v>
      </c>
      <c r="E4354">
        <f t="shared" ref="E4354:E4417" si="440">YEAR(A4354)</f>
        <v>2025</v>
      </c>
      <c r="F4354">
        <f t="shared" ref="F4354:F4417" si="441">DAY(A4354)</f>
        <v>27</v>
      </c>
      <c r="G4354">
        <f t="shared" ref="G4354:G4417" si="442">MONTH(A4354)</f>
        <v>8</v>
      </c>
      <c r="H4354" s="4" t="str">
        <f t="shared" si="438"/>
        <v>product 2</v>
      </c>
      <c r="I4354" s="5">
        <v>0</v>
      </c>
      <c r="J4354" s="4">
        <v>0</v>
      </c>
    </row>
    <row r="4355" spans="1:10" ht="13.2" x14ac:dyDescent="0.25">
      <c r="A4355" s="3">
        <v>45896</v>
      </c>
      <c r="B4355" s="4" t="s">
        <v>9</v>
      </c>
      <c r="C4355" s="3" t="str">
        <f t="shared" si="439"/>
        <v>cogs</v>
      </c>
      <c r="D4355" s="49">
        <v>8.99</v>
      </c>
      <c r="E4355">
        <f t="shared" si="440"/>
        <v>2025</v>
      </c>
      <c r="F4355">
        <f t="shared" si="441"/>
        <v>27</v>
      </c>
      <c r="G4355">
        <f t="shared" si="442"/>
        <v>8</v>
      </c>
      <c r="H4355" s="4" t="str">
        <f t="shared" ref="H4355:H4418" si="443">IFERROR(RIGHT(B4355, LEN(B4355) - FIND(":", B4355)),"N/A")</f>
        <v>product 3</v>
      </c>
      <c r="I4355" s="5">
        <v>108</v>
      </c>
      <c r="J4355" s="5">
        <v>970.92000000000007</v>
      </c>
    </row>
    <row r="4356" spans="1:10" ht="13.2" x14ac:dyDescent="0.25">
      <c r="A4356" s="3">
        <v>45896</v>
      </c>
      <c r="B4356" s="4" t="s">
        <v>10</v>
      </c>
      <c r="C4356" s="3" t="str">
        <f t="shared" si="439"/>
        <v>marketing</v>
      </c>
      <c r="D4356" s="50" t="s">
        <v>6</v>
      </c>
      <c r="E4356">
        <f t="shared" si="440"/>
        <v>2025</v>
      </c>
      <c r="F4356">
        <f t="shared" si="441"/>
        <v>27</v>
      </c>
      <c r="G4356">
        <f t="shared" si="442"/>
        <v>8</v>
      </c>
      <c r="H4356" s="4" t="str">
        <f t="shared" si="443"/>
        <v>N/A</v>
      </c>
      <c r="I4356" s="4" t="s">
        <v>6</v>
      </c>
      <c r="J4356" s="5">
        <v>119.94</v>
      </c>
    </row>
    <row r="4357" spans="1:10" ht="13.2" x14ac:dyDescent="0.25">
      <c r="A4357" s="3">
        <v>45896</v>
      </c>
      <c r="B4357" s="4" t="s">
        <v>11</v>
      </c>
      <c r="C4357" s="3" t="str">
        <f t="shared" si="439"/>
        <v>net sales</v>
      </c>
      <c r="D4357" s="49">
        <v>9.99</v>
      </c>
      <c r="E4357">
        <f t="shared" si="440"/>
        <v>2025</v>
      </c>
      <c r="F4357">
        <f t="shared" si="441"/>
        <v>27</v>
      </c>
      <c r="G4357">
        <f t="shared" si="442"/>
        <v>8</v>
      </c>
      <c r="H4357" s="4" t="str">
        <f t="shared" si="443"/>
        <v>product 1</v>
      </c>
      <c r="I4357" s="5">
        <v>71</v>
      </c>
      <c r="J4357" s="5">
        <v>709.29</v>
      </c>
    </row>
    <row r="4358" spans="1:10" ht="13.2" x14ac:dyDescent="0.25">
      <c r="A4358" s="3">
        <v>45896</v>
      </c>
      <c r="B4358" s="4" t="s">
        <v>12</v>
      </c>
      <c r="C4358" s="3" t="str">
        <f t="shared" si="439"/>
        <v>net sales</v>
      </c>
      <c r="D4358" s="49">
        <v>24.99</v>
      </c>
      <c r="E4358">
        <f t="shared" si="440"/>
        <v>2025</v>
      </c>
      <c r="F4358">
        <f t="shared" si="441"/>
        <v>27</v>
      </c>
      <c r="G4358">
        <f t="shared" si="442"/>
        <v>8</v>
      </c>
      <c r="H4358" s="4" t="str">
        <f t="shared" si="443"/>
        <v>product 2</v>
      </c>
      <c r="I4358" s="5">
        <v>0</v>
      </c>
      <c r="J4358" s="4">
        <v>0</v>
      </c>
    </row>
    <row r="4359" spans="1:10" ht="13.2" x14ac:dyDescent="0.25">
      <c r="A4359" s="3">
        <v>45896</v>
      </c>
      <c r="B4359" s="4" t="s">
        <v>13</v>
      </c>
      <c r="C4359" s="3" t="str">
        <f t="shared" si="439"/>
        <v>net sales</v>
      </c>
      <c r="D4359" s="49">
        <v>12.49</v>
      </c>
      <c r="E4359">
        <f t="shared" si="440"/>
        <v>2025</v>
      </c>
      <c r="F4359">
        <f t="shared" si="441"/>
        <v>27</v>
      </c>
      <c r="G4359">
        <f t="shared" si="442"/>
        <v>8</v>
      </c>
      <c r="H4359" s="4" t="str">
        <f t="shared" si="443"/>
        <v>product 3</v>
      </c>
      <c r="I4359" s="5">
        <v>108</v>
      </c>
      <c r="J4359" s="5">
        <v>1348.92</v>
      </c>
    </row>
    <row r="4360" spans="1:10" ht="13.2" x14ac:dyDescent="0.25">
      <c r="A4360" s="3">
        <v>45897</v>
      </c>
      <c r="B4360" s="4" t="s">
        <v>7</v>
      </c>
      <c r="C4360" s="3" t="str">
        <f t="shared" si="439"/>
        <v>cogs</v>
      </c>
      <c r="D4360" s="49">
        <v>5.49</v>
      </c>
      <c r="E4360">
        <f t="shared" si="440"/>
        <v>2025</v>
      </c>
      <c r="F4360">
        <f t="shared" si="441"/>
        <v>28</v>
      </c>
      <c r="G4360">
        <f t="shared" si="442"/>
        <v>8</v>
      </c>
      <c r="H4360" s="4" t="str">
        <f t="shared" si="443"/>
        <v>product 1</v>
      </c>
      <c r="I4360" s="5">
        <v>14</v>
      </c>
      <c r="J4360" s="5">
        <v>76.86</v>
      </c>
    </row>
    <row r="4361" spans="1:10" ht="13.2" x14ac:dyDescent="0.25">
      <c r="A4361" s="3">
        <v>45897</v>
      </c>
      <c r="B4361" s="4" t="s">
        <v>8</v>
      </c>
      <c r="C4361" s="3" t="str">
        <f t="shared" si="439"/>
        <v>cogs</v>
      </c>
      <c r="D4361" s="49">
        <v>19.989999999999998</v>
      </c>
      <c r="E4361">
        <f t="shared" si="440"/>
        <v>2025</v>
      </c>
      <c r="F4361">
        <f t="shared" si="441"/>
        <v>28</v>
      </c>
      <c r="G4361">
        <f t="shared" si="442"/>
        <v>8</v>
      </c>
      <c r="H4361" s="4" t="str">
        <f t="shared" si="443"/>
        <v>product 2</v>
      </c>
      <c r="I4361" s="5">
        <v>2</v>
      </c>
      <c r="J4361" s="5">
        <v>39.979999999999997</v>
      </c>
    </row>
    <row r="4362" spans="1:10" ht="13.2" x14ac:dyDescent="0.25">
      <c r="A4362" s="3">
        <v>45897</v>
      </c>
      <c r="B4362" s="4" t="s">
        <v>9</v>
      </c>
      <c r="C4362" s="3" t="str">
        <f t="shared" si="439"/>
        <v>cogs</v>
      </c>
      <c r="D4362" s="49">
        <v>8.99</v>
      </c>
      <c r="E4362">
        <f t="shared" si="440"/>
        <v>2025</v>
      </c>
      <c r="F4362">
        <f t="shared" si="441"/>
        <v>28</v>
      </c>
      <c r="G4362">
        <f t="shared" si="442"/>
        <v>8</v>
      </c>
      <c r="H4362" s="4" t="str">
        <f t="shared" si="443"/>
        <v>product 3</v>
      </c>
      <c r="I4362" s="5">
        <v>231</v>
      </c>
      <c r="J4362" s="5">
        <v>2076.69</v>
      </c>
    </row>
    <row r="4363" spans="1:10" ht="13.2" x14ac:dyDescent="0.25">
      <c r="A4363" s="3">
        <v>45897</v>
      </c>
      <c r="B4363" s="4" t="s">
        <v>10</v>
      </c>
      <c r="C4363" s="3" t="str">
        <f t="shared" si="439"/>
        <v>marketing</v>
      </c>
      <c r="D4363" s="50" t="s">
        <v>6</v>
      </c>
      <c r="E4363">
        <f t="shared" si="440"/>
        <v>2025</v>
      </c>
      <c r="F4363">
        <f t="shared" si="441"/>
        <v>28</v>
      </c>
      <c r="G4363">
        <f t="shared" si="442"/>
        <v>8</v>
      </c>
      <c r="H4363" s="4" t="str">
        <f t="shared" si="443"/>
        <v>N/A</v>
      </c>
      <c r="I4363" s="4" t="s">
        <v>6</v>
      </c>
      <c r="J4363" s="5">
        <v>103.01</v>
      </c>
    </row>
    <row r="4364" spans="1:10" ht="13.2" x14ac:dyDescent="0.25">
      <c r="A4364" s="3">
        <v>45897</v>
      </c>
      <c r="B4364" s="4" t="s">
        <v>11</v>
      </c>
      <c r="C4364" s="3" t="str">
        <f t="shared" si="439"/>
        <v>net sales</v>
      </c>
      <c r="D4364" s="49">
        <v>9.99</v>
      </c>
      <c r="E4364">
        <f t="shared" si="440"/>
        <v>2025</v>
      </c>
      <c r="F4364">
        <f t="shared" si="441"/>
        <v>28</v>
      </c>
      <c r="G4364">
        <f t="shared" si="442"/>
        <v>8</v>
      </c>
      <c r="H4364" s="4" t="str">
        <f t="shared" si="443"/>
        <v>product 1</v>
      </c>
      <c r="I4364" s="5">
        <v>14</v>
      </c>
      <c r="J4364" s="5">
        <v>139.86000000000001</v>
      </c>
    </row>
    <row r="4365" spans="1:10" ht="13.2" x14ac:dyDescent="0.25">
      <c r="A4365" s="3">
        <v>45897</v>
      </c>
      <c r="B4365" s="4" t="s">
        <v>12</v>
      </c>
      <c r="C4365" s="3" t="str">
        <f t="shared" si="439"/>
        <v>net sales</v>
      </c>
      <c r="D4365" s="49">
        <v>24.99</v>
      </c>
      <c r="E4365">
        <f t="shared" si="440"/>
        <v>2025</v>
      </c>
      <c r="F4365">
        <f t="shared" si="441"/>
        <v>28</v>
      </c>
      <c r="G4365">
        <f t="shared" si="442"/>
        <v>8</v>
      </c>
      <c r="H4365" s="4" t="str">
        <f t="shared" si="443"/>
        <v>product 2</v>
      </c>
      <c r="I4365" s="5">
        <v>2</v>
      </c>
      <c r="J4365" s="5">
        <v>49.98</v>
      </c>
    </row>
    <row r="4366" spans="1:10" ht="13.2" x14ac:dyDescent="0.25">
      <c r="A4366" s="3">
        <v>45897</v>
      </c>
      <c r="B4366" s="4" t="s">
        <v>13</v>
      </c>
      <c r="C4366" s="3" t="str">
        <f t="shared" si="439"/>
        <v>net sales</v>
      </c>
      <c r="D4366" s="49">
        <v>12.49</v>
      </c>
      <c r="E4366">
        <f t="shared" si="440"/>
        <v>2025</v>
      </c>
      <c r="F4366">
        <f t="shared" si="441"/>
        <v>28</v>
      </c>
      <c r="G4366">
        <f t="shared" si="442"/>
        <v>8</v>
      </c>
      <c r="H4366" s="4" t="str">
        <f t="shared" si="443"/>
        <v>product 3</v>
      </c>
      <c r="I4366" s="5">
        <v>231</v>
      </c>
      <c r="J4366" s="5">
        <v>2885.19</v>
      </c>
    </row>
    <row r="4367" spans="1:10" ht="13.2" x14ac:dyDescent="0.25">
      <c r="A4367" s="3">
        <v>45898</v>
      </c>
      <c r="B4367" s="4" t="s">
        <v>7</v>
      </c>
      <c r="C4367" s="3" t="str">
        <f t="shared" si="439"/>
        <v>cogs</v>
      </c>
      <c r="D4367" s="49">
        <v>5.49</v>
      </c>
      <c r="E4367">
        <f t="shared" si="440"/>
        <v>2025</v>
      </c>
      <c r="F4367">
        <f t="shared" si="441"/>
        <v>29</v>
      </c>
      <c r="G4367">
        <f t="shared" si="442"/>
        <v>8</v>
      </c>
      <c r="H4367" s="4" t="str">
        <f t="shared" si="443"/>
        <v>product 1</v>
      </c>
      <c r="I4367" s="5">
        <v>37</v>
      </c>
      <c r="J4367" s="5">
        <v>203.13</v>
      </c>
    </row>
    <row r="4368" spans="1:10" ht="13.2" x14ac:dyDescent="0.25">
      <c r="A4368" s="3">
        <v>45898</v>
      </c>
      <c r="B4368" s="4" t="s">
        <v>8</v>
      </c>
      <c r="C4368" s="3" t="str">
        <f t="shared" si="439"/>
        <v>cogs</v>
      </c>
      <c r="D4368" s="49">
        <v>19.989999999999998</v>
      </c>
      <c r="E4368">
        <f t="shared" si="440"/>
        <v>2025</v>
      </c>
      <c r="F4368">
        <f t="shared" si="441"/>
        <v>29</v>
      </c>
      <c r="G4368">
        <f t="shared" si="442"/>
        <v>8</v>
      </c>
      <c r="H4368" s="4" t="str">
        <f t="shared" si="443"/>
        <v>product 2</v>
      </c>
      <c r="I4368" s="5">
        <v>3</v>
      </c>
      <c r="J4368" s="5">
        <v>59.97</v>
      </c>
    </row>
    <row r="4369" spans="1:10" ht="13.2" x14ac:dyDescent="0.25">
      <c r="A4369" s="3">
        <v>45898</v>
      </c>
      <c r="B4369" s="4" t="s">
        <v>9</v>
      </c>
      <c r="C4369" s="3" t="str">
        <f t="shared" si="439"/>
        <v>cogs</v>
      </c>
      <c r="D4369" s="49">
        <v>8.99</v>
      </c>
      <c r="E4369">
        <f t="shared" si="440"/>
        <v>2025</v>
      </c>
      <c r="F4369">
        <f t="shared" si="441"/>
        <v>29</v>
      </c>
      <c r="G4369">
        <f t="shared" si="442"/>
        <v>8</v>
      </c>
      <c r="H4369" s="4" t="str">
        <f t="shared" si="443"/>
        <v>product 3</v>
      </c>
      <c r="I4369" s="5">
        <v>110</v>
      </c>
      <c r="J4369" s="5">
        <v>988.9</v>
      </c>
    </row>
    <row r="4370" spans="1:10" ht="13.2" x14ac:dyDescent="0.25">
      <c r="A4370" s="3">
        <v>45898</v>
      </c>
      <c r="B4370" s="4" t="s">
        <v>10</v>
      </c>
      <c r="C4370" s="3" t="str">
        <f t="shared" si="439"/>
        <v>marketing</v>
      </c>
      <c r="D4370" s="50" t="s">
        <v>6</v>
      </c>
      <c r="E4370">
        <f t="shared" si="440"/>
        <v>2025</v>
      </c>
      <c r="F4370">
        <f t="shared" si="441"/>
        <v>29</v>
      </c>
      <c r="G4370">
        <f t="shared" si="442"/>
        <v>8</v>
      </c>
      <c r="H4370" s="4" t="str">
        <f t="shared" si="443"/>
        <v>N/A</v>
      </c>
      <c r="I4370" s="4" t="s">
        <v>6</v>
      </c>
      <c r="J4370" s="5">
        <v>108.92</v>
      </c>
    </row>
    <row r="4371" spans="1:10" ht="13.2" x14ac:dyDescent="0.25">
      <c r="A4371" s="3">
        <v>45898</v>
      </c>
      <c r="B4371" s="4" t="s">
        <v>11</v>
      </c>
      <c r="C4371" s="3" t="str">
        <f t="shared" si="439"/>
        <v>net sales</v>
      </c>
      <c r="D4371" s="49">
        <v>9.99</v>
      </c>
      <c r="E4371">
        <f t="shared" si="440"/>
        <v>2025</v>
      </c>
      <c r="F4371">
        <f t="shared" si="441"/>
        <v>29</v>
      </c>
      <c r="G4371">
        <f t="shared" si="442"/>
        <v>8</v>
      </c>
      <c r="H4371" s="4" t="str">
        <f t="shared" si="443"/>
        <v>product 1</v>
      </c>
      <c r="I4371" s="5">
        <v>37</v>
      </c>
      <c r="J4371" s="5">
        <v>369.63</v>
      </c>
    </row>
    <row r="4372" spans="1:10" ht="13.2" x14ac:dyDescent="0.25">
      <c r="A4372" s="3">
        <v>45898</v>
      </c>
      <c r="B4372" s="4" t="s">
        <v>12</v>
      </c>
      <c r="C4372" s="3" t="str">
        <f t="shared" si="439"/>
        <v>net sales</v>
      </c>
      <c r="D4372" s="49">
        <v>24.99</v>
      </c>
      <c r="E4372">
        <f t="shared" si="440"/>
        <v>2025</v>
      </c>
      <c r="F4372">
        <f t="shared" si="441"/>
        <v>29</v>
      </c>
      <c r="G4372">
        <f t="shared" si="442"/>
        <v>8</v>
      </c>
      <c r="H4372" s="4" t="str">
        <f t="shared" si="443"/>
        <v>product 2</v>
      </c>
      <c r="I4372" s="5">
        <v>3</v>
      </c>
      <c r="J4372" s="5">
        <v>74.97</v>
      </c>
    </row>
    <row r="4373" spans="1:10" ht="13.2" x14ac:dyDescent="0.25">
      <c r="A4373" s="3">
        <v>45898</v>
      </c>
      <c r="B4373" s="4" t="s">
        <v>13</v>
      </c>
      <c r="C4373" s="3" t="str">
        <f t="shared" si="439"/>
        <v>net sales</v>
      </c>
      <c r="D4373" s="49">
        <v>12.49</v>
      </c>
      <c r="E4373">
        <f t="shared" si="440"/>
        <v>2025</v>
      </c>
      <c r="F4373">
        <f t="shared" si="441"/>
        <v>29</v>
      </c>
      <c r="G4373">
        <f t="shared" si="442"/>
        <v>8</v>
      </c>
      <c r="H4373" s="4" t="str">
        <f t="shared" si="443"/>
        <v>product 3</v>
      </c>
      <c r="I4373" s="5">
        <v>110</v>
      </c>
      <c r="J4373" s="5">
        <v>1373.9</v>
      </c>
    </row>
    <row r="4374" spans="1:10" ht="13.2" x14ac:dyDescent="0.25">
      <c r="A4374" s="3">
        <v>45898</v>
      </c>
      <c r="B4374" s="4" t="s">
        <v>15</v>
      </c>
      <c r="C4374" s="3" t="str">
        <f t="shared" si="439"/>
        <v>payroll</v>
      </c>
      <c r="D4374" s="50" t="s">
        <v>6</v>
      </c>
      <c r="E4374">
        <f t="shared" si="440"/>
        <v>2025</v>
      </c>
      <c r="F4374">
        <f t="shared" si="441"/>
        <v>29</v>
      </c>
      <c r="G4374">
        <f t="shared" si="442"/>
        <v>8</v>
      </c>
      <c r="H4374" s="4" t="str">
        <f t="shared" si="443"/>
        <v>N/A</v>
      </c>
      <c r="I4374" s="4" t="s">
        <v>6</v>
      </c>
      <c r="J4374" s="5">
        <v>1200</v>
      </c>
    </row>
    <row r="4375" spans="1:10" ht="13.2" x14ac:dyDescent="0.25">
      <c r="A4375" s="3">
        <v>45899</v>
      </c>
      <c r="B4375" s="4" t="s">
        <v>7</v>
      </c>
      <c r="C4375" s="3" t="str">
        <f t="shared" si="439"/>
        <v>cogs</v>
      </c>
      <c r="D4375" s="49">
        <v>5.49</v>
      </c>
      <c r="E4375">
        <f t="shared" si="440"/>
        <v>2025</v>
      </c>
      <c r="F4375">
        <f t="shared" si="441"/>
        <v>30</v>
      </c>
      <c r="G4375">
        <f t="shared" si="442"/>
        <v>8</v>
      </c>
      <c r="H4375" s="4" t="str">
        <f t="shared" si="443"/>
        <v>product 1</v>
      </c>
      <c r="I4375" s="5">
        <v>79</v>
      </c>
      <c r="J4375" s="5">
        <v>433.71000000000004</v>
      </c>
    </row>
    <row r="4376" spans="1:10" ht="13.2" x14ac:dyDescent="0.25">
      <c r="A4376" s="3">
        <v>45899</v>
      </c>
      <c r="B4376" s="4" t="s">
        <v>8</v>
      </c>
      <c r="C4376" s="3" t="str">
        <f t="shared" si="439"/>
        <v>cogs</v>
      </c>
      <c r="D4376" s="49">
        <v>19.989999999999998</v>
      </c>
      <c r="E4376">
        <f t="shared" si="440"/>
        <v>2025</v>
      </c>
      <c r="F4376">
        <f t="shared" si="441"/>
        <v>30</v>
      </c>
      <c r="G4376">
        <f t="shared" si="442"/>
        <v>8</v>
      </c>
      <c r="H4376" s="4" t="str">
        <f t="shared" si="443"/>
        <v>product 2</v>
      </c>
      <c r="I4376" s="5">
        <v>5</v>
      </c>
      <c r="J4376" s="5">
        <v>99.949999999999989</v>
      </c>
    </row>
    <row r="4377" spans="1:10" ht="13.2" x14ac:dyDescent="0.25">
      <c r="A4377" s="3">
        <v>45899</v>
      </c>
      <c r="B4377" s="4" t="s">
        <v>9</v>
      </c>
      <c r="C4377" s="3" t="str">
        <f t="shared" si="439"/>
        <v>cogs</v>
      </c>
      <c r="D4377" s="49">
        <v>8.99</v>
      </c>
      <c r="E4377">
        <f t="shared" si="440"/>
        <v>2025</v>
      </c>
      <c r="F4377">
        <f t="shared" si="441"/>
        <v>30</v>
      </c>
      <c r="G4377">
        <f t="shared" si="442"/>
        <v>8</v>
      </c>
      <c r="H4377" s="4" t="str">
        <f t="shared" si="443"/>
        <v>product 3</v>
      </c>
      <c r="I4377" s="5">
        <v>0</v>
      </c>
      <c r="J4377" s="4">
        <v>0</v>
      </c>
    </row>
    <row r="4378" spans="1:10" ht="13.2" x14ac:dyDescent="0.25">
      <c r="A4378" s="3">
        <v>45899</v>
      </c>
      <c r="B4378" s="4" t="s">
        <v>10</v>
      </c>
      <c r="C4378" s="3" t="str">
        <f t="shared" si="439"/>
        <v>marketing</v>
      </c>
      <c r="D4378" s="50" t="s">
        <v>6</v>
      </c>
      <c r="E4378">
        <f t="shared" si="440"/>
        <v>2025</v>
      </c>
      <c r="F4378">
        <f t="shared" si="441"/>
        <v>30</v>
      </c>
      <c r="G4378">
        <f t="shared" si="442"/>
        <v>8</v>
      </c>
      <c r="H4378" s="4" t="str">
        <f t="shared" si="443"/>
        <v>N/A</v>
      </c>
      <c r="I4378" s="4" t="s">
        <v>6</v>
      </c>
      <c r="J4378" s="5">
        <v>111.97</v>
      </c>
    </row>
    <row r="4379" spans="1:10" ht="13.2" x14ac:dyDescent="0.25">
      <c r="A4379" s="3">
        <v>45899</v>
      </c>
      <c r="B4379" s="4" t="s">
        <v>11</v>
      </c>
      <c r="C4379" s="3" t="str">
        <f t="shared" si="439"/>
        <v>net sales</v>
      </c>
      <c r="D4379" s="49">
        <v>9.99</v>
      </c>
      <c r="E4379">
        <f t="shared" si="440"/>
        <v>2025</v>
      </c>
      <c r="F4379">
        <f t="shared" si="441"/>
        <v>30</v>
      </c>
      <c r="G4379">
        <f t="shared" si="442"/>
        <v>8</v>
      </c>
      <c r="H4379" s="4" t="str">
        <f t="shared" si="443"/>
        <v>product 1</v>
      </c>
      <c r="I4379" s="5">
        <v>79</v>
      </c>
      <c r="J4379" s="5">
        <v>789.21</v>
      </c>
    </row>
    <row r="4380" spans="1:10" ht="13.2" x14ac:dyDescent="0.25">
      <c r="A4380" s="3">
        <v>45899</v>
      </c>
      <c r="B4380" s="4" t="s">
        <v>12</v>
      </c>
      <c r="C4380" s="3" t="str">
        <f t="shared" si="439"/>
        <v>net sales</v>
      </c>
      <c r="D4380" s="49">
        <v>24.99</v>
      </c>
      <c r="E4380">
        <f t="shared" si="440"/>
        <v>2025</v>
      </c>
      <c r="F4380">
        <f t="shared" si="441"/>
        <v>30</v>
      </c>
      <c r="G4380">
        <f t="shared" si="442"/>
        <v>8</v>
      </c>
      <c r="H4380" s="4" t="str">
        <f t="shared" si="443"/>
        <v>product 2</v>
      </c>
      <c r="I4380" s="5">
        <v>5</v>
      </c>
      <c r="J4380" s="5">
        <v>124.94999999999999</v>
      </c>
    </row>
    <row r="4381" spans="1:10" ht="13.2" x14ac:dyDescent="0.25">
      <c r="A4381" s="3">
        <v>45899</v>
      </c>
      <c r="B4381" s="4" t="s">
        <v>13</v>
      </c>
      <c r="C4381" s="3" t="str">
        <f t="shared" si="439"/>
        <v>net sales</v>
      </c>
      <c r="D4381" s="49">
        <v>12.49</v>
      </c>
      <c r="E4381">
        <f t="shared" si="440"/>
        <v>2025</v>
      </c>
      <c r="F4381">
        <f t="shared" si="441"/>
        <v>30</v>
      </c>
      <c r="G4381">
        <f t="shared" si="442"/>
        <v>8</v>
      </c>
      <c r="H4381" s="4" t="str">
        <f t="shared" si="443"/>
        <v>product 3</v>
      </c>
      <c r="I4381" s="5">
        <v>0</v>
      </c>
      <c r="J4381" s="4">
        <v>0</v>
      </c>
    </row>
    <row r="4382" spans="1:10" ht="13.2" x14ac:dyDescent="0.25">
      <c r="A4382" s="3">
        <v>45900</v>
      </c>
      <c r="B4382" s="4" t="s">
        <v>7</v>
      </c>
      <c r="C4382" s="3" t="str">
        <f t="shared" si="439"/>
        <v>cogs</v>
      </c>
      <c r="D4382" s="49">
        <v>5.49</v>
      </c>
      <c r="E4382">
        <f t="shared" si="440"/>
        <v>2025</v>
      </c>
      <c r="F4382">
        <f t="shared" si="441"/>
        <v>31</v>
      </c>
      <c r="G4382">
        <f t="shared" si="442"/>
        <v>8</v>
      </c>
      <c r="H4382" s="4" t="str">
        <f t="shared" si="443"/>
        <v>product 1</v>
      </c>
      <c r="I4382" s="5">
        <v>52</v>
      </c>
      <c r="J4382" s="5">
        <v>285.48</v>
      </c>
    </row>
    <row r="4383" spans="1:10" ht="13.2" x14ac:dyDescent="0.25">
      <c r="A4383" s="3">
        <v>45900</v>
      </c>
      <c r="B4383" s="4" t="s">
        <v>8</v>
      </c>
      <c r="C4383" s="3" t="str">
        <f t="shared" si="439"/>
        <v>cogs</v>
      </c>
      <c r="D4383" s="49">
        <v>19.989999999999998</v>
      </c>
      <c r="E4383">
        <f t="shared" si="440"/>
        <v>2025</v>
      </c>
      <c r="F4383">
        <f t="shared" si="441"/>
        <v>31</v>
      </c>
      <c r="G4383">
        <f t="shared" si="442"/>
        <v>8</v>
      </c>
      <c r="H4383" s="4" t="str">
        <f t="shared" si="443"/>
        <v>product 2</v>
      </c>
      <c r="I4383" s="5">
        <v>3</v>
      </c>
      <c r="J4383" s="5">
        <v>59.97</v>
      </c>
    </row>
    <row r="4384" spans="1:10" ht="13.2" x14ac:dyDescent="0.25">
      <c r="A4384" s="3">
        <v>45900</v>
      </c>
      <c r="B4384" s="4" t="s">
        <v>9</v>
      </c>
      <c r="C4384" s="3" t="str">
        <f t="shared" si="439"/>
        <v>cogs</v>
      </c>
      <c r="D4384" s="49">
        <v>8.99</v>
      </c>
      <c r="E4384">
        <f t="shared" si="440"/>
        <v>2025</v>
      </c>
      <c r="F4384">
        <f t="shared" si="441"/>
        <v>31</v>
      </c>
      <c r="G4384">
        <f t="shared" si="442"/>
        <v>8</v>
      </c>
      <c r="H4384" s="4" t="str">
        <f t="shared" si="443"/>
        <v>product 3</v>
      </c>
      <c r="I4384" s="5">
        <v>125</v>
      </c>
      <c r="J4384" s="5">
        <v>1123.75</v>
      </c>
    </row>
    <row r="4385" spans="1:10" ht="13.2" x14ac:dyDescent="0.25">
      <c r="A4385" s="3">
        <v>45900</v>
      </c>
      <c r="B4385" s="4" t="s">
        <v>10</v>
      </c>
      <c r="C4385" s="3" t="str">
        <f t="shared" si="439"/>
        <v>marketing</v>
      </c>
      <c r="D4385" s="50" t="s">
        <v>6</v>
      </c>
      <c r="E4385">
        <f t="shared" si="440"/>
        <v>2025</v>
      </c>
      <c r="F4385">
        <f t="shared" si="441"/>
        <v>31</v>
      </c>
      <c r="G4385">
        <f t="shared" si="442"/>
        <v>8</v>
      </c>
      <c r="H4385" s="4" t="str">
        <f t="shared" si="443"/>
        <v>N/A</v>
      </c>
      <c r="I4385" s="4" t="s">
        <v>6</v>
      </c>
      <c r="J4385" s="5">
        <v>117.99000000000001</v>
      </c>
    </row>
    <row r="4386" spans="1:10" ht="13.2" x14ac:dyDescent="0.25">
      <c r="A4386" s="3">
        <v>45900</v>
      </c>
      <c r="B4386" s="4" t="s">
        <v>11</v>
      </c>
      <c r="C4386" s="3" t="str">
        <f t="shared" si="439"/>
        <v>net sales</v>
      </c>
      <c r="D4386" s="49">
        <v>9.99</v>
      </c>
      <c r="E4386">
        <f t="shared" si="440"/>
        <v>2025</v>
      </c>
      <c r="F4386">
        <f t="shared" si="441"/>
        <v>31</v>
      </c>
      <c r="G4386">
        <f t="shared" si="442"/>
        <v>8</v>
      </c>
      <c r="H4386" s="4" t="str">
        <f t="shared" si="443"/>
        <v>product 1</v>
      </c>
      <c r="I4386" s="5">
        <v>52</v>
      </c>
      <c r="J4386" s="5">
        <v>519.48</v>
      </c>
    </row>
    <row r="4387" spans="1:10" ht="13.2" x14ac:dyDescent="0.25">
      <c r="A4387" s="3">
        <v>45900</v>
      </c>
      <c r="B4387" s="4" t="s">
        <v>12</v>
      </c>
      <c r="C4387" s="3" t="str">
        <f t="shared" si="439"/>
        <v>net sales</v>
      </c>
      <c r="D4387" s="49">
        <v>24.99</v>
      </c>
      <c r="E4387">
        <f t="shared" si="440"/>
        <v>2025</v>
      </c>
      <c r="F4387">
        <f t="shared" si="441"/>
        <v>31</v>
      </c>
      <c r="G4387">
        <f t="shared" si="442"/>
        <v>8</v>
      </c>
      <c r="H4387" s="4" t="str">
        <f t="shared" si="443"/>
        <v>product 2</v>
      </c>
      <c r="I4387" s="5">
        <v>3</v>
      </c>
      <c r="J4387" s="5">
        <v>74.97</v>
      </c>
    </row>
    <row r="4388" spans="1:10" ht="13.2" x14ac:dyDescent="0.25">
      <c r="A4388" s="3">
        <v>45900</v>
      </c>
      <c r="B4388" s="4" t="s">
        <v>13</v>
      </c>
      <c r="C4388" s="3" t="str">
        <f t="shared" si="439"/>
        <v>net sales</v>
      </c>
      <c r="D4388" s="49">
        <v>12.49</v>
      </c>
      <c r="E4388">
        <f t="shared" si="440"/>
        <v>2025</v>
      </c>
      <c r="F4388">
        <f t="shared" si="441"/>
        <v>31</v>
      </c>
      <c r="G4388">
        <f t="shared" si="442"/>
        <v>8</v>
      </c>
      <c r="H4388" s="4" t="str">
        <f t="shared" si="443"/>
        <v>product 3</v>
      </c>
      <c r="I4388" s="5">
        <v>125</v>
      </c>
      <c r="J4388" s="5">
        <v>1561.25</v>
      </c>
    </row>
    <row r="4389" spans="1:10" ht="13.2" x14ac:dyDescent="0.25">
      <c r="A4389" s="3">
        <v>45901</v>
      </c>
      <c r="B4389" s="4" t="s">
        <v>5</v>
      </c>
      <c r="C4389" s="3" t="str">
        <f t="shared" si="439"/>
        <v>amortization</v>
      </c>
      <c r="D4389" s="50" t="s">
        <v>6</v>
      </c>
      <c r="E4389">
        <f t="shared" si="440"/>
        <v>2025</v>
      </c>
      <c r="F4389">
        <f t="shared" si="441"/>
        <v>1</v>
      </c>
      <c r="G4389">
        <f t="shared" si="442"/>
        <v>9</v>
      </c>
      <c r="H4389" s="4" t="str">
        <f t="shared" si="443"/>
        <v>N/A</v>
      </c>
      <c r="I4389" s="4" t="s">
        <v>6</v>
      </c>
      <c r="J4389" s="5">
        <v>50</v>
      </c>
    </row>
    <row r="4390" spans="1:10" ht="13.2" x14ac:dyDescent="0.25">
      <c r="A4390" s="3">
        <v>45901</v>
      </c>
      <c r="B4390" s="4" t="s">
        <v>7</v>
      </c>
      <c r="C4390" s="3" t="str">
        <f t="shared" si="439"/>
        <v>cogs</v>
      </c>
      <c r="D4390" s="49">
        <v>5.49</v>
      </c>
      <c r="E4390">
        <f t="shared" si="440"/>
        <v>2025</v>
      </c>
      <c r="F4390">
        <f t="shared" si="441"/>
        <v>1</v>
      </c>
      <c r="G4390">
        <f t="shared" si="442"/>
        <v>9</v>
      </c>
      <c r="H4390" s="4" t="str">
        <f t="shared" si="443"/>
        <v>product 1</v>
      </c>
      <c r="I4390" s="5">
        <v>45</v>
      </c>
      <c r="J4390" s="5">
        <v>247.05</v>
      </c>
    </row>
    <row r="4391" spans="1:10" ht="13.2" x14ac:dyDescent="0.25">
      <c r="A4391" s="3">
        <v>45901</v>
      </c>
      <c r="B4391" s="4" t="s">
        <v>8</v>
      </c>
      <c r="C4391" s="3" t="str">
        <f t="shared" si="439"/>
        <v>cogs</v>
      </c>
      <c r="D4391" s="49">
        <v>21.49</v>
      </c>
      <c r="E4391">
        <f t="shared" si="440"/>
        <v>2025</v>
      </c>
      <c r="F4391">
        <f t="shared" si="441"/>
        <v>1</v>
      </c>
      <c r="G4391">
        <f t="shared" si="442"/>
        <v>9</v>
      </c>
      <c r="H4391" s="4" t="str">
        <f t="shared" si="443"/>
        <v>product 2</v>
      </c>
      <c r="I4391" s="5">
        <v>1</v>
      </c>
      <c r="J4391" s="5">
        <v>21.49</v>
      </c>
    </row>
    <row r="4392" spans="1:10" ht="13.2" x14ac:dyDescent="0.25">
      <c r="A4392" s="3">
        <v>45901</v>
      </c>
      <c r="B4392" s="4" t="s">
        <v>9</v>
      </c>
      <c r="C4392" s="3" t="str">
        <f t="shared" si="439"/>
        <v>cogs</v>
      </c>
      <c r="D4392" s="49">
        <v>8.99</v>
      </c>
      <c r="E4392">
        <f t="shared" si="440"/>
        <v>2025</v>
      </c>
      <c r="F4392">
        <f t="shared" si="441"/>
        <v>1</v>
      </c>
      <c r="G4392">
        <f t="shared" si="442"/>
        <v>9</v>
      </c>
      <c r="H4392" s="4" t="str">
        <f t="shared" si="443"/>
        <v>product 3</v>
      </c>
      <c r="I4392" s="5">
        <v>192</v>
      </c>
      <c r="J4392" s="5">
        <v>1726.08</v>
      </c>
    </row>
    <row r="4393" spans="1:10" ht="13.2" x14ac:dyDescent="0.25">
      <c r="A4393" s="3">
        <v>45901</v>
      </c>
      <c r="B4393" s="4" t="s">
        <v>10</v>
      </c>
      <c r="C4393" s="3" t="str">
        <f t="shared" si="439"/>
        <v>marketing</v>
      </c>
      <c r="D4393" s="50" t="s">
        <v>6</v>
      </c>
      <c r="E4393">
        <f t="shared" si="440"/>
        <v>2025</v>
      </c>
      <c r="F4393">
        <f t="shared" si="441"/>
        <v>1</v>
      </c>
      <c r="G4393">
        <f t="shared" si="442"/>
        <v>9</v>
      </c>
      <c r="H4393" s="4" t="str">
        <f t="shared" si="443"/>
        <v>N/A</v>
      </c>
      <c r="I4393" s="4" t="s">
        <v>6</v>
      </c>
      <c r="J4393" s="5">
        <v>117.94</v>
      </c>
    </row>
    <row r="4394" spans="1:10" ht="13.2" x14ac:dyDescent="0.25">
      <c r="A4394" s="3">
        <v>45901</v>
      </c>
      <c r="B4394" s="4" t="s">
        <v>11</v>
      </c>
      <c r="C4394" s="3" t="str">
        <f t="shared" si="439"/>
        <v>net sales</v>
      </c>
      <c r="D4394" s="49">
        <v>9.99</v>
      </c>
      <c r="E4394">
        <f t="shared" si="440"/>
        <v>2025</v>
      </c>
      <c r="F4394">
        <f t="shared" si="441"/>
        <v>1</v>
      </c>
      <c r="G4394">
        <f t="shared" si="442"/>
        <v>9</v>
      </c>
      <c r="H4394" s="4" t="str">
        <f t="shared" si="443"/>
        <v>product 1</v>
      </c>
      <c r="I4394" s="5">
        <v>45</v>
      </c>
      <c r="J4394" s="5">
        <v>449.55</v>
      </c>
    </row>
    <row r="4395" spans="1:10" ht="13.2" x14ac:dyDescent="0.25">
      <c r="A4395" s="3">
        <v>45901</v>
      </c>
      <c r="B4395" s="4" t="s">
        <v>12</v>
      </c>
      <c r="C4395" s="3" t="str">
        <f t="shared" si="439"/>
        <v>net sales</v>
      </c>
      <c r="D4395" s="49">
        <v>24.99</v>
      </c>
      <c r="E4395">
        <f t="shared" si="440"/>
        <v>2025</v>
      </c>
      <c r="F4395">
        <f t="shared" si="441"/>
        <v>1</v>
      </c>
      <c r="G4395">
        <f t="shared" si="442"/>
        <v>9</v>
      </c>
      <c r="H4395" s="4" t="str">
        <f t="shared" si="443"/>
        <v>product 2</v>
      </c>
      <c r="I4395" s="5">
        <v>1</v>
      </c>
      <c r="J4395" s="5">
        <v>24.99</v>
      </c>
    </row>
    <row r="4396" spans="1:10" ht="13.2" x14ac:dyDescent="0.25">
      <c r="A4396" s="3">
        <v>45901</v>
      </c>
      <c r="B4396" s="4" t="s">
        <v>13</v>
      </c>
      <c r="C4396" s="3" t="str">
        <f t="shared" si="439"/>
        <v>net sales</v>
      </c>
      <c r="D4396" s="49">
        <v>12.49</v>
      </c>
      <c r="E4396">
        <f t="shared" si="440"/>
        <v>2025</v>
      </c>
      <c r="F4396">
        <f t="shared" si="441"/>
        <v>1</v>
      </c>
      <c r="G4396">
        <f t="shared" si="442"/>
        <v>9</v>
      </c>
      <c r="H4396" s="4" t="str">
        <f t="shared" si="443"/>
        <v>product 3</v>
      </c>
      <c r="I4396" s="5">
        <v>192</v>
      </c>
      <c r="J4396" s="5">
        <v>2398.08</v>
      </c>
    </row>
    <row r="4397" spans="1:10" ht="13.2" x14ac:dyDescent="0.25">
      <c r="A4397" s="3">
        <v>45901</v>
      </c>
      <c r="B4397" s="4" t="s">
        <v>14</v>
      </c>
      <c r="C4397" s="3" t="str">
        <f t="shared" si="439"/>
        <v>overhead</v>
      </c>
      <c r="D4397" s="50" t="s">
        <v>6</v>
      </c>
      <c r="E4397">
        <f t="shared" si="440"/>
        <v>2025</v>
      </c>
      <c r="F4397">
        <f t="shared" si="441"/>
        <v>1</v>
      </c>
      <c r="G4397">
        <f t="shared" si="442"/>
        <v>9</v>
      </c>
      <c r="H4397" s="4" t="str">
        <f t="shared" si="443"/>
        <v>N/A</v>
      </c>
      <c r="I4397" s="4" t="s">
        <v>6</v>
      </c>
      <c r="J4397" s="5">
        <v>2000</v>
      </c>
    </row>
    <row r="4398" spans="1:10" ht="13.2" x14ac:dyDescent="0.25">
      <c r="A4398" s="3">
        <v>45902</v>
      </c>
      <c r="B4398" s="4" t="s">
        <v>7</v>
      </c>
      <c r="C4398" s="3" t="str">
        <f t="shared" si="439"/>
        <v>cogs</v>
      </c>
      <c r="D4398" s="49">
        <v>5.49</v>
      </c>
      <c r="E4398">
        <f t="shared" si="440"/>
        <v>2025</v>
      </c>
      <c r="F4398">
        <f t="shared" si="441"/>
        <v>2</v>
      </c>
      <c r="G4398">
        <f t="shared" si="442"/>
        <v>9</v>
      </c>
      <c r="H4398" s="4" t="str">
        <f t="shared" si="443"/>
        <v>product 1</v>
      </c>
      <c r="I4398" s="5">
        <v>98</v>
      </c>
      <c r="J4398" s="5">
        <v>538.02</v>
      </c>
    </row>
    <row r="4399" spans="1:10" ht="13.2" x14ac:dyDescent="0.25">
      <c r="A4399" s="3">
        <v>45902</v>
      </c>
      <c r="B4399" s="4" t="s">
        <v>8</v>
      </c>
      <c r="C4399" s="3" t="str">
        <f t="shared" si="439"/>
        <v>cogs</v>
      </c>
      <c r="D4399" s="49">
        <v>21.49</v>
      </c>
      <c r="E4399">
        <f t="shared" si="440"/>
        <v>2025</v>
      </c>
      <c r="F4399">
        <f t="shared" si="441"/>
        <v>2</v>
      </c>
      <c r="G4399">
        <f t="shared" si="442"/>
        <v>9</v>
      </c>
      <c r="H4399" s="4" t="str">
        <f t="shared" si="443"/>
        <v>product 2</v>
      </c>
      <c r="I4399" s="5">
        <v>7</v>
      </c>
      <c r="J4399" s="5">
        <v>150.42999999999998</v>
      </c>
    </row>
    <row r="4400" spans="1:10" ht="13.2" x14ac:dyDescent="0.25">
      <c r="A4400" s="3">
        <v>45902</v>
      </c>
      <c r="B4400" s="4" t="s">
        <v>9</v>
      </c>
      <c r="C4400" s="3" t="str">
        <f t="shared" si="439"/>
        <v>cogs</v>
      </c>
      <c r="D4400" s="49">
        <v>8.99</v>
      </c>
      <c r="E4400">
        <f t="shared" si="440"/>
        <v>2025</v>
      </c>
      <c r="F4400">
        <f t="shared" si="441"/>
        <v>2</v>
      </c>
      <c r="G4400">
        <f t="shared" si="442"/>
        <v>9</v>
      </c>
      <c r="H4400" s="4" t="str">
        <f t="shared" si="443"/>
        <v>product 3</v>
      </c>
      <c r="I4400" s="5">
        <v>202</v>
      </c>
      <c r="J4400" s="5">
        <v>1815.98</v>
      </c>
    </row>
    <row r="4401" spans="1:10" ht="13.2" x14ac:dyDescent="0.25">
      <c r="A4401" s="3">
        <v>45902</v>
      </c>
      <c r="B4401" s="4" t="s">
        <v>10</v>
      </c>
      <c r="C4401" s="3" t="str">
        <f t="shared" si="439"/>
        <v>marketing</v>
      </c>
      <c r="D4401" s="50" t="s">
        <v>6</v>
      </c>
      <c r="E4401">
        <f t="shared" si="440"/>
        <v>2025</v>
      </c>
      <c r="F4401">
        <f t="shared" si="441"/>
        <v>2</v>
      </c>
      <c r="G4401">
        <f t="shared" si="442"/>
        <v>9</v>
      </c>
      <c r="H4401" s="4" t="str">
        <f t="shared" si="443"/>
        <v>N/A</v>
      </c>
      <c r="I4401" s="4" t="s">
        <v>6</v>
      </c>
      <c r="J4401" s="5">
        <v>103.01</v>
      </c>
    </row>
    <row r="4402" spans="1:10" ht="13.2" x14ac:dyDescent="0.25">
      <c r="A4402" s="3">
        <v>45902</v>
      </c>
      <c r="B4402" s="4" t="s">
        <v>11</v>
      </c>
      <c r="C4402" s="3" t="str">
        <f t="shared" si="439"/>
        <v>net sales</v>
      </c>
      <c r="D4402" s="49">
        <v>9.99</v>
      </c>
      <c r="E4402">
        <f t="shared" si="440"/>
        <v>2025</v>
      </c>
      <c r="F4402">
        <f t="shared" si="441"/>
        <v>2</v>
      </c>
      <c r="G4402">
        <f t="shared" si="442"/>
        <v>9</v>
      </c>
      <c r="H4402" s="4" t="str">
        <f t="shared" si="443"/>
        <v>product 1</v>
      </c>
      <c r="I4402" s="5">
        <v>98</v>
      </c>
      <c r="J4402" s="5">
        <v>979.02</v>
      </c>
    </row>
    <row r="4403" spans="1:10" ht="13.2" x14ac:dyDescent="0.25">
      <c r="A4403" s="3">
        <v>45902</v>
      </c>
      <c r="B4403" s="4" t="s">
        <v>12</v>
      </c>
      <c r="C4403" s="3" t="str">
        <f t="shared" si="439"/>
        <v>net sales</v>
      </c>
      <c r="D4403" s="49">
        <v>24.99</v>
      </c>
      <c r="E4403">
        <f t="shared" si="440"/>
        <v>2025</v>
      </c>
      <c r="F4403">
        <f t="shared" si="441"/>
        <v>2</v>
      </c>
      <c r="G4403">
        <f t="shared" si="442"/>
        <v>9</v>
      </c>
      <c r="H4403" s="4" t="str">
        <f t="shared" si="443"/>
        <v>product 2</v>
      </c>
      <c r="I4403" s="5">
        <v>7</v>
      </c>
      <c r="J4403" s="5">
        <v>174.92999999999998</v>
      </c>
    </row>
    <row r="4404" spans="1:10" ht="13.2" x14ac:dyDescent="0.25">
      <c r="A4404" s="3">
        <v>45902</v>
      </c>
      <c r="B4404" s="4" t="s">
        <v>13</v>
      </c>
      <c r="C4404" s="3" t="str">
        <f t="shared" si="439"/>
        <v>net sales</v>
      </c>
      <c r="D4404" s="49">
        <v>12.49</v>
      </c>
      <c r="E4404">
        <f t="shared" si="440"/>
        <v>2025</v>
      </c>
      <c r="F4404">
        <f t="shared" si="441"/>
        <v>2</v>
      </c>
      <c r="G4404">
        <f t="shared" si="442"/>
        <v>9</v>
      </c>
      <c r="H4404" s="4" t="str">
        <f t="shared" si="443"/>
        <v>product 3</v>
      </c>
      <c r="I4404" s="5">
        <v>202</v>
      </c>
      <c r="J4404" s="5">
        <v>2522.98</v>
      </c>
    </row>
    <row r="4405" spans="1:10" ht="13.2" x14ac:dyDescent="0.25">
      <c r="A4405" s="3">
        <v>45903</v>
      </c>
      <c r="B4405" s="4" t="s">
        <v>7</v>
      </c>
      <c r="C4405" s="3" t="str">
        <f t="shared" si="439"/>
        <v>cogs</v>
      </c>
      <c r="D4405" s="49">
        <v>5.49</v>
      </c>
      <c r="E4405">
        <f t="shared" si="440"/>
        <v>2025</v>
      </c>
      <c r="F4405">
        <f t="shared" si="441"/>
        <v>3</v>
      </c>
      <c r="G4405">
        <f t="shared" si="442"/>
        <v>9</v>
      </c>
      <c r="H4405" s="4" t="str">
        <f t="shared" si="443"/>
        <v>product 1</v>
      </c>
      <c r="I4405" s="5">
        <v>51</v>
      </c>
      <c r="J4405" s="5">
        <v>279.99</v>
      </c>
    </row>
    <row r="4406" spans="1:10" ht="13.2" x14ac:dyDescent="0.25">
      <c r="A4406" s="3">
        <v>45903</v>
      </c>
      <c r="B4406" s="4" t="s">
        <v>8</v>
      </c>
      <c r="C4406" s="3" t="str">
        <f t="shared" si="439"/>
        <v>cogs</v>
      </c>
      <c r="D4406" s="49">
        <v>21.49</v>
      </c>
      <c r="E4406">
        <f t="shared" si="440"/>
        <v>2025</v>
      </c>
      <c r="F4406">
        <f t="shared" si="441"/>
        <v>3</v>
      </c>
      <c r="G4406">
        <f t="shared" si="442"/>
        <v>9</v>
      </c>
      <c r="H4406" s="4" t="str">
        <f t="shared" si="443"/>
        <v>product 2</v>
      </c>
      <c r="I4406" s="5">
        <v>1</v>
      </c>
      <c r="J4406" s="5">
        <v>21.49</v>
      </c>
    </row>
    <row r="4407" spans="1:10" ht="13.2" x14ac:dyDescent="0.25">
      <c r="A4407" s="3">
        <v>45903</v>
      </c>
      <c r="B4407" s="4" t="s">
        <v>9</v>
      </c>
      <c r="C4407" s="3" t="str">
        <f t="shared" si="439"/>
        <v>cogs</v>
      </c>
      <c r="D4407" s="49">
        <v>8.99</v>
      </c>
      <c r="E4407">
        <f t="shared" si="440"/>
        <v>2025</v>
      </c>
      <c r="F4407">
        <f t="shared" si="441"/>
        <v>3</v>
      </c>
      <c r="G4407">
        <f t="shared" si="442"/>
        <v>9</v>
      </c>
      <c r="H4407" s="4" t="str">
        <f t="shared" si="443"/>
        <v>product 3</v>
      </c>
      <c r="I4407" s="5">
        <v>33</v>
      </c>
      <c r="J4407" s="5">
        <v>296.67</v>
      </c>
    </row>
    <row r="4408" spans="1:10" ht="13.2" x14ac:dyDescent="0.25">
      <c r="A4408" s="3">
        <v>45903</v>
      </c>
      <c r="B4408" s="4" t="s">
        <v>10</v>
      </c>
      <c r="C4408" s="3" t="str">
        <f t="shared" si="439"/>
        <v>marketing</v>
      </c>
      <c r="D4408" s="50" t="s">
        <v>6</v>
      </c>
      <c r="E4408">
        <f t="shared" si="440"/>
        <v>2025</v>
      </c>
      <c r="F4408">
        <f t="shared" si="441"/>
        <v>3</v>
      </c>
      <c r="G4408">
        <f t="shared" si="442"/>
        <v>9</v>
      </c>
      <c r="H4408" s="4" t="str">
        <f t="shared" si="443"/>
        <v>N/A</v>
      </c>
      <c r="I4408" s="4" t="s">
        <v>6</v>
      </c>
      <c r="J4408" s="5">
        <v>108.01</v>
      </c>
    </row>
    <row r="4409" spans="1:10" ht="13.2" x14ac:dyDescent="0.25">
      <c r="A4409" s="3">
        <v>45903</v>
      </c>
      <c r="B4409" s="4" t="s">
        <v>11</v>
      </c>
      <c r="C4409" s="3" t="str">
        <f t="shared" si="439"/>
        <v>net sales</v>
      </c>
      <c r="D4409" s="49">
        <v>9.99</v>
      </c>
      <c r="E4409">
        <f t="shared" si="440"/>
        <v>2025</v>
      </c>
      <c r="F4409">
        <f t="shared" si="441"/>
        <v>3</v>
      </c>
      <c r="G4409">
        <f t="shared" si="442"/>
        <v>9</v>
      </c>
      <c r="H4409" s="4" t="str">
        <f t="shared" si="443"/>
        <v>product 1</v>
      </c>
      <c r="I4409" s="5">
        <v>51</v>
      </c>
      <c r="J4409" s="5">
        <v>509.49</v>
      </c>
    </row>
    <row r="4410" spans="1:10" ht="13.2" x14ac:dyDescent="0.25">
      <c r="A4410" s="3">
        <v>45903</v>
      </c>
      <c r="B4410" s="4" t="s">
        <v>12</v>
      </c>
      <c r="C4410" s="3" t="str">
        <f t="shared" si="439"/>
        <v>net sales</v>
      </c>
      <c r="D4410" s="49">
        <v>24.99</v>
      </c>
      <c r="E4410">
        <f t="shared" si="440"/>
        <v>2025</v>
      </c>
      <c r="F4410">
        <f t="shared" si="441"/>
        <v>3</v>
      </c>
      <c r="G4410">
        <f t="shared" si="442"/>
        <v>9</v>
      </c>
      <c r="H4410" s="4" t="str">
        <f t="shared" si="443"/>
        <v>product 2</v>
      </c>
      <c r="I4410" s="5">
        <v>1</v>
      </c>
      <c r="J4410" s="5">
        <v>24.99</v>
      </c>
    </row>
    <row r="4411" spans="1:10" ht="13.2" x14ac:dyDescent="0.25">
      <c r="A4411" s="3">
        <v>45903</v>
      </c>
      <c r="B4411" s="4" t="s">
        <v>13</v>
      </c>
      <c r="C4411" s="3" t="str">
        <f t="shared" si="439"/>
        <v>net sales</v>
      </c>
      <c r="D4411" s="49">
        <v>12.49</v>
      </c>
      <c r="E4411">
        <f t="shared" si="440"/>
        <v>2025</v>
      </c>
      <c r="F4411">
        <f t="shared" si="441"/>
        <v>3</v>
      </c>
      <c r="G4411">
        <f t="shared" si="442"/>
        <v>9</v>
      </c>
      <c r="H4411" s="4" t="str">
        <f t="shared" si="443"/>
        <v>product 3</v>
      </c>
      <c r="I4411" s="5">
        <v>33</v>
      </c>
      <c r="J4411" s="5">
        <v>412.17</v>
      </c>
    </row>
    <row r="4412" spans="1:10" ht="13.2" x14ac:dyDescent="0.25">
      <c r="A4412" s="3">
        <v>45904</v>
      </c>
      <c r="B4412" s="4" t="s">
        <v>7</v>
      </c>
      <c r="C4412" s="3" t="str">
        <f t="shared" si="439"/>
        <v>cogs</v>
      </c>
      <c r="D4412" s="49">
        <v>5.49</v>
      </c>
      <c r="E4412">
        <f t="shared" si="440"/>
        <v>2025</v>
      </c>
      <c r="F4412">
        <f t="shared" si="441"/>
        <v>4</v>
      </c>
      <c r="G4412">
        <f t="shared" si="442"/>
        <v>9</v>
      </c>
      <c r="H4412" s="4" t="str">
        <f t="shared" si="443"/>
        <v>product 1</v>
      </c>
      <c r="I4412" s="5">
        <v>16</v>
      </c>
      <c r="J4412" s="5">
        <v>87.84</v>
      </c>
    </row>
    <row r="4413" spans="1:10" ht="13.2" x14ac:dyDescent="0.25">
      <c r="A4413" s="3">
        <v>45904</v>
      </c>
      <c r="B4413" s="4" t="s">
        <v>8</v>
      </c>
      <c r="C4413" s="3" t="str">
        <f t="shared" si="439"/>
        <v>cogs</v>
      </c>
      <c r="D4413" s="49">
        <v>21.49</v>
      </c>
      <c r="E4413">
        <f t="shared" si="440"/>
        <v>2025</v>
      </c>
      <c r="F4413">
        <f t="shared" si="441"/>
        <v>4</v>
      </c>
      <c r="G4413">
        <f t="shared" si="442"/>
        <v>9</v>
      </c>
      <c r="H4413" s="4" t="str">
        <f t="shared" si="443"/>
        <v>product 2</v>
      </c>
      <c r="I4413" s="5">
        <v>0</v>
      </c>
      <c r="J4413" s="4">
        <v>0</v>
      </c>
    </row>
    <row r="4414" spans="1:10" ht="13.2" x14ac:dyDescent="0.25">
      <c r="A4414" s="3">
        <v>45904</v>
      </c>
      <c r="B4414" s="4" t="s">
        <v>9</v>
      </c>
      <c r="C4414" s="3" t="str">
        <f t="shared" si="439"/>
        <v>cogs</v>
      </c>
      <c r="D4414" s="49">
        <v>8.99</v>
      </c>
      <c r="E4414">
        <f t="shared" si="440"/>
        <v>2025</v>
      </c>
      <c r="F4414">
        <f t="shared" si="441"/>
        <v>4</v>
      </c>
      <c r="G4414">
        <f t="shared" si="442"/>
        <v>9</v>
      </c>
      <c r="H4414" s="4" t="str">
        <f t="shared" si="443"/>
        <v>product 3</v>
      </c>
      <c r="I4414" s="5">
        <v>41</v>
      </c>
      <c r="J4414" s="5">
        <v>368.59000000000003</v>
      </c>
    </row>
    <row r="4415" spans="1:10" ht="13.2" x14ac:dyDescent="0.25">
      <c r="A4415" s="3">
        <v>45904</v>
      </c>
      <c r="B4415" s="4" t="s">
        <v>10</v>
      </c>
      <c r="C4415" s="3" t="str">
        <f t="shared" si="439"/>
        <v>marketing</v>
      </c>
      <c r="D4415" s="50" t="s">
        <v>6</v>
      </c>
      <c r="E4415">
        <f t="shared" si="440"/>
        <v>2025</v>
      </c>
      <c r="F4415">
        <f t="shared" si="441"/>
        <v>4</v>
      </c>
      <c r="G4415">
        <f t="shared" si="442"/>
        <v>9</v>
      </c>
      <c r="H4415" s="4" t="str">
        <f t="shared" si="443"/>
        <v>N/A</v>
      </c>
      <c r="I4415" s="4" t="s">
        <v>6</v>
      </c>
      <c r="J4415" s="5">
        <v>102.04</v>
      </c>
    </row>
    <row r="4416" spans="1:10" ht="13.2" x14ac:dyDescent="0.25">
      <c r="A4416" s="3">
        <v>45904</v>
      </c>
      <c r="B4416" s="4" t="s">
        <v>11</v>
      </c>
      <c r="C4416" s="3" t="str">
        <f t="shared" si="439"/>
        <v>net sales</v>
      </c>
      <c r="D4416" s="49">
        <v>9.99</v>
      </c>
      <c r="E4416">
        <f t="shared" si="440"/>
        <v>2025</v>
      </c>
      <c r="F4416">
        <f t="shared" si="441"/>
        <v>4</v>
      </c>
      <c r="G4416">
        <f t="shared" si="442"/>
        <v>9</v>
      </c>
      <c r="H4416" s="4" t="str">
        <f t="shared" si="443"/>
        <v>product 1</v>
      </c>
      <c r="I4416" s="5">
        <v>16</v>
      </c>
      <c r="J4416" s="5">
        <v>159.84</v>
      </c>
    </row>
    <row r="4417" spans="1:10" ht="13.2" x14ac:dyDescent="0.25">
      <c r="A4417" s="3">
        <v>45904</v>
      </c>
      <c r="B4417" s="4" t="s">
        <v>12</v>
      </c>
      <c r="C4417" s="3" t="str">
        <f t="shared" si="439"/>
        <v>net sales</v>
      </c>
      <c r="D4417" s="49">
        <v>24.99</v>
      </c>
      <c r="E4417">
        <f t="shared" si="440"/>
        <v>2025</v>
      </c>
      <c r="F4417">
        <f t="shared" si="441"/>
        <v>4</v>
      </c>
      <c r="G4417">
        <f t="shared" si="442"/>
        <v>9</v>
      </c>
      <c r="H4417" s="4" t="str">
        <f t="shared" si="443"/>
        <v>product 2</v>
      </c>
      <c r="I4417" s="5">
        <v>0</v>
      </c>
      <c r="J4417" s="4">
        <v>0</v>
      </c>
    </row>
    <row r="4418" spans="1:10" ht="13.2" x14ac:dyDescent="0.25">
      <c r="A4418" s="3">
        <v>45904</v>
      </c>
      <c r="B4418" s="4" t="s">
        <v>13</v>
      </c>
      <c r="C4418" s="3" t="str">
        <f t="shared" ref="C4418:C4481" si="444">IFERROR(LEFT(B4418, FIND(":", B4418) -1),B4418)</f>
        <v>net sales</v>
      </c>
      <c r="D4418" s="49">
        <v>12.49</v>
      </c>
      <c r="E4418">
        <f t="shared" ref="E4418:E4481" si="445">YEAR(A4418)</f>
        <v>2025</v>
      </c>
      <c r="F4418">
        <f t="shared" ref="F4418:F4481" si="446">DAY(A4418)</f>
        <v>4</v>
      </c>
      <c r="G4418">
        <f t="shared" ref="G4418:G4481" si="447">MONTH(A4418)</f>
        <v>9</v>
      </c>
      <c r="H4418" s="4" t="str">
        <f t="shared" si="443"/>
        <v>product 3</v>
      </c>
      <c r="I4418" s="5">
        <v>41</v>
      </c>
      <c r="J4418" s="5">
        <v>512.09</v>
      </c>
    </row>
    <row r="4419" spans="1:10" ht="13.2" x14ac:dyDescent="0.25">
      <c r="A4419" s="3">
        <v>45905</v>
      </c>
      <c r="B4419" s="4" t="s">
        <v>7</v>
      </c>
      <c r="C4419" s="3" t="str">
        <f t="shared" si="444"/>
        <v>cogs</v>
      </c>
      <c r="D4419" s="49">
        <v>5.49</v>
      </c>
      <c r="E4419">
        <f t="shared" si="445"/>
        <v>2025</v>
      </c>
      <c r="F4419">
        <f t="shared" si="446"/>
        <v>5</v>
      </c>
      <c r="G4419">
        <f t="shared" si="447"/>
        <v>9</v>
      </c>
      <c r="H4419" s="4" t="str">
        <f t="shared" ref="H4419:H4482" si="448">IFERROR(RIGHT(B4419, LEN(B4419) - FIND(":", B4419)),"N/A")</f>
        <v>product 1</v>
      </c>
      <c r="I4419" s="5">
        <v>11</v>
      </c>
      <c r="J4419" s="5">
        <v>60.39</v>
      </c>
    </row>
    <row r="4420" spans="1:10" ht="13.2" x14ac:dyDescent="0.25">
      <c r="A4420" s="3">
        <v>45905</v>
      </c>
      <c r="B4420" s="4" t="s">
        <v>8</v>
      </c>
      <c r="C4420" s="3" t="str">
        <f t="shared" si="444"/>
        <v>cogs</v>
      </c>
      <c r="D4420" s="49">
        <v>21.49</v>
      </c>
      <c r="E4420">
        <f t="shared" si="445"/>
        <v>2025</v>
      </c>
      <c r="F4420">
        <f t="shared" si="446"/>
        <v>5</v>
      </c>
      <c r="G4420">
        <f t="shared" si="447"/>
        <v>9</v>
      </c>
      <c r="H4420" s="4" t="str">
        <f t="shared" si="448"/>
        <v>product 2</v>
      </c>
      <c r="I4420" s="5">
        <v>0</v>
      </c>
      <c r="J4420" s="4">
        <v>0</v>
      </c>
    </row>
    <row r="4421" spans="1:10" ht="13.2" x14ac:dyDescent="0.25">
      <c r="A4421" s="3">
        <v>45905</v>
      </c>
      <c r="B4421" s="4" t="s">
        <v>9</v>
      </c>
      <c r="C4421" s="3" t="str">
        <f t="shared" si="444"/>
        <v>cogs</v>
      </c>
      <c r="D4421" s="49">
        <v>8.99</v>
      </c>
      <c r="E4421">
        <f t="shared" si="445"/>
        <v>2025</v>
      </c>
      <c r="F4421">
        <f t="shared" si="446"/>
        <v>5</v>
      </c>
      <c r="G4421">
        <f t="shared" si="447"/>
        <v>9</v>
      </c>
      <c r="H4421" s="4" t="str">
        <f t="shared" si="448"/>
        <v>product 3</v>
      </c>
      <c r="I4421" s="5">
        <v>88</v>
      </c>
      <c r="J4421" s="5">
        <v>791.12</v>
      </c>
    </row>
    <row r="4422" spans="1:10" ht="13.2" x14ac:dyDescent="0.25">
      <c r="A4422" s="3">
        <v>45905</v>
      </c>
      <c r="B4422" s="4" t="s">
        <v>10</v>
      </c>
      <c r="C4422" s="3" t="str">
        <f t="shared" si="444"/>
        <v>marketing</v>
      </c>
      <c r="D4422" s="50" t="s">
        <v>6</v>
      </c>
      <c r="E4422">
        <f t="shared" si="445"/>
        <v>2025</v>
      </c>
      <c r="F4422">
        <f t="shared" si="446"/>
        <v>5</v>
      </c>
      <c r="G4422">
        <f t="shared" si="447"/>
        <v>9</v>
      </c>
      <c r="H4422" s="4" t="str">
        <f t="shared" si="448"/>
        <v>N/A</v>
      </c>
      <c r="I4422" s="4" t="s">
        <v>6</v>
      </c>
      <c r="J4422" s="5">
        <v>116.07000000000001</v>
      </c>
    </row>
    <row r="4423" spans="1:10" ht="13.2" x14ac:dyDescent="0.25">
      <c r="A4423" s="3">
        <v>45905</v>
      </c>
      <c r="B4423" s="4" t="s">
        <v>11</v>
      </c>
      <c r="C4423" s="3" t="str">
        <f t="shared" si="444"/>
        <v>net sales</v>
      </c>
      <c r="D4423" s="49">
        <v>9.99</v>
      </c>
      <c r="E4423">
        <f t="shared" si="445"/>
        <v>2025</v>
      </c>
      <c r="F4423">
        <f t="shared" si="446"/>
        <v>5</v>
      </c>
      <c r="G4423">
        <f t="shared" si="447"/>
        <v>9</v>
      </c>
      <c r="H4423" s="4" t="str">
        <f t="shared" si="448"/>
        <v>product 1</v>
      </c>
      <c r="I4423" s="5">
        <v>11</v>
      </c>
      <c r="J4423" s="5">
        <v>109.89</v>
      </c>
    </row>
    <row r="4424" spans="1:10" ht="13.2" x14ac:dyDescent="0.25">
      <c r="A4424" s="3">
        <v>45905</v>
      </c>
      <c r="B4424" s="4" t="s">
        <v>12</v>
      </c>
      <c r="C4424" s="3" t="str">
        <f t="shared" si="444"/>
        <v>net sales</v>
      </c>
      <c r="D4424" s="49">
        <v>24.99</v>
      </c>
      <c r="E4424">
        <f t="shared" si="445"/>
        <v>2025</v>
      </c>
      <c r="F4424">
        <f t="shared" si="446"/>
        <v>5</v>
      </c>
      <c r="G4424">
        <f t="shared" si="447"/>
        <v>9</v>
      </c>
      <c r="H4424" s="4" t="str">
        <f t="shared" si="448"/>
        <v>product 2</v>
      </c>
      <c r="I4424" s="5">
        <v>0</v>
      </c>
      <c r="J4424" s="4">
        <v>0</v>
      </c>
    </row>
    <row r="4425" spans="1:10" ht="13.2" x14ac:dyDescent="0.25">
      <c r="A4425" s="3">
        <v>45905</v>
      </c>
      <c r="B4425" s="4" t="s">
        <v>13</v>
      </c>
      <c r="C4425" s="3" t="str">
        <f t="shared" si="444"/>
        <v>net sales</v>
      </c>
      <c r="D4425" s="49">
        <v>12.49</v>
      </c>
      <c r="E4425">
        <f t="shared" si="445"/>
        <v>2025</v>
      </c>
      <c r="F4425">
        <f t="shared" si="446"/>
        <v>5</v>
      </c>
      <c r="G4425">
        <f t="shared" si="447"/>
        <v>9</v>
      </c>
      <c r="H4425" s="4" t="str">
        <f t="shared" si="448"/>
        <v>product 3</v>
      </c>
      <c r="I4425" s="5">
        <v>88</v>
      </c>
      <c r="J4425" s="5">
        <v>1099.1200000000001</v>
      </c>
    </row>
    <row r="4426" spans="1:10" ht="13.2" x14ac:dyDescent="0.25">
      <c r="A4426" s="3">
        <v>45906</v>
      </c>
      <c r="B4426" s="4" t="s">
        <v>7</v>
      </c>
      <c r="C4426" s="3" t="str">
        <f t="shared" si="444"/>
        <v>cogs</v>
      </c>
      <c r="D4426" s="49">
        <v>5.49</v>
      </c>
      <c r="E4426">
        <f t="shared" si="445"/>
        <v>2025</v>
      </c>
      <c r="F4426">
        <f t="shared" si="446"/>
        <v>6</v>
      </c>
      <c r="G4426">
        <f t="shared" si="447"/>
        <v>9</v>
      </c>
      <c r="H4426" s="4" t="str">
        <f t="shared" si="448"/>
        <v>product 1</v>
      </c>
      <c r="I4426" s="5">
        <v>36</v>
      </c>
      <c r="J4426" s="5">
        <v>197.64000000000001</v>
      </c>
    </row>
    <row r="4427" spans="1:10" ht="13.2" x14ac:dyDescent="0.25">
      <c r="A4427" s="3">
        <v>45906</v>
      </c>
      <c r="B4427" s="4" t="s">
        <v>8</v>
      </c>
      <c r="C4427" s="3" t="str">
        <f t="shared" si="444"/>
        <v>cogs</v>
      </c>
      <c r="D4427" s="49">
        <v>21.49</v>
      </c>
      <c r="E4427">
        <f t="shared" si="445"/>
        <v>2025</v>
      </c>
      <c r="F4427">
        <f t="shared" si="446"/>
        <v>6</v>
      </c>
      <c r="G4427">
        <f t="shared" si="447"/>
        <v>9</v>
      </c>
      <c r="H4427" s="4" t="str">
        <f t="shared" si="448"/>
        <v>product 2</v>
      </c>
      <c r="I4427" s="5">
        <v>7</v>
      </c>
      <c r="J4427" s="5">
        <v>150.42999999999998</v>
      </c>
    </row>
    <row r="4428" spans="1:10" ht="13.2" x14ac:dyDescent="0.25">
      <c r="A4428" s="3">
        <v>45906</v>
      </c>
      <c r="B4428" s="4" t="s">
        <v>9</v>
      </c>
      <c r="C4428" s="3" t="str">
        <f t="shared" si="444"/>
        <v>cogs</v>
      </c>
      <c r="D4428" s="49">
        <v>8.99</v>
      </c>
      <c r="E4428">
        <f t="shared" si="445"/>
        <v>2025</v>
      </c>
      <c r="F4428">
        <f t="shared" si="446"/>
        <v>6</v>
      </c>
      <c r="G4428">
        <f t="shared" si="447"/>
        <v>9</v>
      </c>
      <c r="H4428" s="4" t="str">
        <f t="shared" si="448"/>
        <v>product 3</v>
      </c>
      <c r="I4428" s="5">
        <v>147</v>
      </c>
      <c r="J4428" s="5">
        <v>1321.53</v>
      </c>
    </row>
    <row r="4429" spans="1:10" ht="13.2" x14ac:dyDescent="0.25">
      <c r="A4429" s="3">
        <v>45906</v>
      </c>
      <c r="B4429" s="4" t="s">
        <v>10</v>
      </c>
      <c r="C4429" s="3" t="str">
        <f t="shared" si="444"/>
        <v>marketing</v>
      </c>
      <c r="D4429" s="50" t="s">
        <v>6</v>
      </c>
      <c r="E4429">
        <f t="shared" si="445"/>
        <v>2025</v>
      </c>
      <c r="F4429">
        <f t="shared" si="446"/>
        <v>6</v>
      </c>
      <c r="G4429">
        <f t="shared" si="447"/>
        <v>9</v>
      </c>
      <c r="H4429" s="4" t="str">
        <f t="shared" si="448"/>
        <v>N/A</v>
      </c>
      <c r="I4429" s="4" t="s">
        <v>6</v>
      </c>
      <c r="J4429" s="5">
        <v>113.03</v>
      </c>
    </row>
    <row r="4430" spans="1:10" ht="13.2" x14ac:dyDescent="0.25">
      <c r="A4430" s="3">
        <v>45906</v>
      </c>
      <c r="B4430" s="4" t="s">
        <v>11</v>
      </c>
      <c r="C4430" s="3" t="str">
        <f t="shared" si="444"/>
        <v>net sales</v>
      </c>
      <c r="D4430" s="49">
        <v>9.99</v>
      </c>
      <c r="E4430">
        <f t="shared" si="445"/>
        <v>2025</v>
      </c>
      <c r="F4430">
        <f t="shared" si="446"/>
        <v>6</v>
      </c>
      <c r="G4430">
        <f t="shared" si="447"/>
        <v>9</v>
      </c>
      <c r="H4430" s="4" t="str">
        <f t="shared" si="448"/>
        <v>product 1</v>
      </c>
      <c r="I4430" s="5">
        <v>36</v>
      </c>
      <c r="J4430" s="5">
        <v>359.64</v>
      </c>
    </row>
    <row r="4431" spans="1:10" ht="13.2" x14ac:dyDescent="0.25">
      <c r="A4431" s="3">
        <v>45906</v>
      </c>
      <c r="B4431" s="4" t="s">
        <v>12</v>
      </c>
      <c r="C4431" s="3" t="str">
        <f t="shared" si="444"/>
        <v>net sales</v>
      </c>
      <c r="D4431" s="49">
        <v>24.99</v>
      </c>
      <c r="E4431">
        <f t="shared" si="445"/>
        <v>2025</v>
      </c>
      <c r="F4431">
        <f t="shared" si="446"/>
        <v>6</v>
      </c>
      <c r="G4431">
        <f t="shared" si="447"/>
        <v>9</v>
      </c>
      <c r="H4431" s="4" t="str">
        <f t="shared" si="448"/>
        <v>product 2</v>
      </c>
      <c r="I4431" s="5">
        <v>7</v>
      </c>
      <c r="J4431" s="5">
        <v>174.92999999999998</v>
      </c>
    </row>
    <row r="4432" spans="1:10" ht="13.2" x14ac:dyDescent="0.25">
      <c r="A4432" s="3">
        <v>45906</v>
      </c>
      <c r="B4432" s="4" t="s">
        <v>13</v>
      </c>
      <c r="C4432" s="3" t="str">
        <f t="shared" si="444"/>
        <v>net sales</v>
      </c>
      <c r="D4432" s="49">
        <v>12.49</v>
      </c>
      <c r="E4432">
        <f t="shared" si="445"/>
        <v>2025</v>
      </c>
      <c r="F4432">
        <f t="shared" si="446"/>
        <v>6</v>
      </c>
      <c r="G4432">
        <f t="shared" si="447"/>
        <v>9</v>
      </c>
      <c r="H4432" s="4" t="str">
        <f t="shared" si="448"/>
        <v>product 3</v>
      </c>
      <c r="I4432" s="5">
        <v>147</v>
      </c>
      <c r="J4432" s="5">
        <v>1836.03</v>
      </c>
    </row>
    <row r="4433" spans="1:10" ht="13.2" x14ac:dyDescent="0.25">
      <c r="A4433" s="3">
        <v>45907</v>
      </c>
      <c r="B4433" s="4" t="s">
        <v>7</v>
      </c>
      <c r="C4433" s="3" t="str">
        <f t="shared" si="444"/>
        <v>cogs</v>
      </c>
      <c r="D4433" s="49">
        <v>5.49</v>
      </c>
      <c r="E4433">
        <f t="shared" si="445"/>
        <v>2025</v>
      </c>
      <c r="F4433">
        <f t="shared" si="446"/>
        <v>7</v>
      </c>
      <c r="G4433">
        <f t="shared" si="447"/>
        <v>9</v>
      </c>
      <c r="H4433" s="4" t="str">
        <f t="shared" si="448"/>
        <v>product 1</v>
      </c>
      <c r="I4433" s="5">
        <v>18</v>
      </c>
      <c r="J4433" s="5">
        <v>98.820000000000007</v>
      </c>
    </row>
    <row r="4434" spans="1:10" ht="13.2" x14ac:dyDescent="0.25">
      <c r="A4434" s="3">
        <v>45907</v>
      </c>
      <c r="B4434" s="4" t="s">
        <v>8</v>
      </c>
      <c r="C4434" s="3" t="str">
        <f t="shared" si="444"/>
        <v>cogs</v>
      </c>
      <c r="D4434" s="49">
        <v>21.49</v>
      </c>
      <c r="E4434">
        <f t="shared" si="445"/>
        <v>2025</v>
      </c>
      <c r="F4434">
        <f t="shared" si="446"/>
        <v>7</v>
      </c>
      <c r="G4434">
        <f t="shared" si="447"/>
        <v>9</v>
      </c>
      <c r="H4434" s="4" t="str">
        <f t="shared" si="448"/>
        <v>product 2</v>
      </c>
      <c r="I4434" s="5">
        <v>4</v>
      </c>
      <c r="J4434" s="5">
        <v>85.96</v>
      </c>
    </row>
    <row r="4435" spans="1:10" ht="13.2" x14ac:dyDescent="0.25">
      <c r="A4435" s="3">
        <v>45907</v>
      </c>
      <c r="B4435" s="4" t="s">
        <v>9</v>
      </c>
      <c r="C4435" s="3" t="str">
        <f t="shared" si="444"/>
        <v>cogs</v>
      </c>
      <c r="D4435" s="49">
        <v>8.99</v>
      </c>
      <c r="E4435">
        <f t="shared" si="445"/>
        <v>2025</v>
      </c>
      <c r="F4435">
        <f t="shared" si="446"/>
        <v>7</v>
      </c>
      <c r="G4435">
        <f t="shared" si="447"/>
        <v>9</v>
      </c>
      <c r="H4435" s="4" t="str">
        <f t="shared" si="448"/>
        <v>product 3</v>
      </c>
      <c r="I4435" s="5">
        <v>24</v>
      </c>
      <c r="J4435" s="5">
        <v>215.76</v>
      </c>
    </row>
    <row r="4436" spans="1:10" ht="13.2" x14ac:dyDescent="0.25">
      <c r="A4436" s="3">
        <v>45907</v>
      </c>
      <c r="B4436" s="4" t="s">
        <v>10</v>
      </c>
      <c r="C4436" s="3" t="str">
        <f t="shared" si="444"/>
        <v>marketing</v>
      </c>
      <c r="D4436" s="50" t="s">
        <v>6</v>
      </c>
      <c r="E4436">
        <f t="shared" si="445"/>
        <v>2025</v>
      </c>
      <c r="F4436">
        <f t="shared" si="446"/>
        <v>7</v>
      </c>
      <c r="G4436">
        <f t="shared" si="447"/>
        <v>9</v>
      </c>
      <c r="H4436" s="4" t="str">
        <f t="shared" si="448"/>
        <v>N/A</v>
      </c>
      <c r="I4436" s="4" t="s">
        <v>6</v>
      </c>
      <c r="J4436" s="5">
        <v>104.91</v>
      </c>
    </row>
    <row r="4437" spans="1:10" ht="13.2" x14ac:dyDescent="0.25">
      <c r="A4437" s="3">
        <v>45907</v>
      </c>
      <c r="B4437" s="4" t="s">
        <v>11</v>
      </c>
      <c r="C4437" s="3" t="str">
        <f t="shared" si="444"/>
        <v>net sales</v>
      </c>
      <c r="D4437" s="49">
        <v>9.99</v>
      </c>
      <c r="E4437">
        <f t="shared" si="445"/>
        <v>2025</v>
      </c>
      <c r="F4437">
        <f t="shared" si="446"/>
        <v>7</v>
      </c>
      <c r="G4437">
        <f t="shared" si="447"/>
        <v>9</v>
      </c>
      <c r="H4437" s="4" t="str">
        <f t="shared" si="448"/>
        <v>product 1</v>
      </c>
      <c r="I4437" s="5">
        <v>18</v>
      </c>
      <c r="J4437" s="5">
        <v>179.82</v>
      </c>
    </row>
    <row r="4438" spans="1:10" ht="13.2" x14ac:dyDescent="0.25">
      <c r="A4438" s="3">
        <v>45907</v>
      </c>
      <c r="B4438" s="4" t="s">
        <v>12</v>
      </c>
      <c r="C4438" s="3" t="str">
        <f t="shared" si="444"/>
        <v>net sales</v>
      </c>
      <c r="D4438" s="49">
        <v>24.99</v>
      </c>
      <c r="E4438">
        <f t="shared" si="445"/>
        <v>2025</v>
      </c>
      <c r="F4438">
        <f t="shared" si="446"/>
        <v>7</v>
      </c>
      <c r="G4438">
        <f t="shared" si="447"/>
        <v>9</v>
      </c>
      <c r="H4438" s="4" t="str">
        <f t="shared" si="448"/>
        <v>product 2</v>
      </c>
      <c r="I4438" s="5">
        <v>4</v>
      </c>
      <c r="J4438" s="5">
        <v>99.96</v>
      </c>
    </row>
    <row r="4439" spans="1:10" ht="13.2" x14ac:dyDescent="0.25">
      <c r="A4439" s="3">
        <v>45907</v>
      </c>
      <c r="B4439" s="4" t="s">
        <v>13</v>
      </c>
      <c r="C4439" s="3" t="str">
        <f t="shared" si="444"/>
        <v>net sales</v>
      </c>
      <c r="D4439" s="49">
        <v>12.49</v>
      </c>
      <c r="E4439">
        <f t="shared" si="445"/>
        <v>2025</v>
      </c>
      <c r="F4439">
        <f t="shared" si="446"/>
        <v>7</v>
      </c>
      <c r="G4439">
        <f t="shared" si="447"/>
        <v>9</v>
      </c>
      <c r="H4439" s="4" t="str">
        <f t="shared" si="448"/>
        <v>product 3</v>
      </c>
      <c r="I4439" s="5">
        <v>24</v>
      </c>
      <c r="J4439" s="5">
        <v>299.76</v>
      </c>
    </row>
    <row r="4440" spans="1:10" ht="13.2" x14ac:dyDescent="0.25">
      <c r="A4440" s="3">
        <v>45908</v>
      </c>
      <c r="B4440" s="4" t="s">
        <v>7</v>
      </c>
      <c r="C4440" s="3" t="str">
        <f t="shared" si="444"/>
        <v>cogs</v>
      </c>
      <c r="D4440" s="49">
        <v>5.49</v>
      </c>
      <c r="E4440">
        <f t="shared" si="445"/>
        <v>2025</v>
      </c>
      <c r="F4440">
        <f t="shared" si="446"/>
        <v>8</v>
      </c>
      <c r="G4440">
        <f t="shared" si="447"/>
        <v>9</v>
      </c>
      <c r="H4440" s="4" t="str">
        <f t="shared" si="448"/>
        <v>product 1</v>
      </c>
      <c r="I4440" s="5">
        <v>36</v>
      </c>
      <c r="J4440" s="5">
        <v>197.64000000000001</v>
      </c>
    </row>
    <row r="4441" spans="1:10" ht="13.2" x14ac:dyDescent="0.25">
      <c r="A4441" s="3">
        <v>45908</v>
      </c>
      <c r="B4441" s="4" t="s">
        <v>8</v>
      </c>
      <c r="C4441" s="3" t="str">
        <f t="shared" si="444"/>
        <v>cogs</v>
      </c>
      <c r="D4441" s="49">
        <v>21.49</v>
      </c>
      <c r="E4441">
        <f t="shared" si="445"/>
        <v>2025</v>
      </c>
      <c r="F4441">
        <f t="shared" si="446"/>
        <v>8</v>
      </c>
      <c r="G4441">
        <f t="shared" si="447"/>
        <v>9</v>
      </c>
      <c r="H4441" s="4" t="str">
        <f t="shared" si="448"/>
        <v>product 2</v>
      </c>
      <c r="I4441" s="5">
        <v>5</v>
      </c>
      <c r="J4441" s="5">
        <v>107.44999999999999</v>
      </c>
    </row>
    <row r="4442" spans="1:10" ht="13.2" x14ac:dyDescent="0.25">
      <c r="A4442" s="3">
        <v>45908</v>
      </c>
      <c r="B4442" s="4" t="s">
        <v>9</v>
      </c>
      <c r="C4442" s="3" t="str">
        <f t="shared" si="444"/>
        <v>cogs</v>
      </c>
      <c r="D4442" s="49">
        <v>8.99</v>
      </c>
      <c r="E4442">
        <f t="shared" si="445"/>
        <v>2025</v>
      </c>
      <c r="F4442">
        <f t="shared" si="446"/>
        <v>8</v>
      </c>
      <c r="G4442">
        <f t="shared" si="447"/>
        <v>9</v>
      </c>
      <c r="H4442" s="4" t="str">
        <f t="shared" si="448"/>
        <v>product 3</v>
      </c>
      <c r="I4442" s="5">
        <v>86</v>
      </c>
      <c r="J4442" s="5">
        <v>773.14</v>
      </c>
    </row>
    <row r="4443" spans="1:10" ht="13.2" x14ac:dyDescent="0.25">
      <c r="A4443" s="3">
        <v>45908</v>
      </c>
      <c r="B4443" s="4" t="s">
        <v>10</v>
      </c>
      <c r="C4443" s="3" t="str">
        <f t="shared" si="444"/>
        <v>marketing</v>
      </c>
      <c r="D4443" s="50" t="s">
        <v>6</v>
      </c>
      <c r="E4443">
        <f t="shared" si="445"/>
        <v>2025</v>
      </c>
      <c r="F4443">
        <f t="shared" si="446"/>
        <v>8</v>
      </c>
      <c r="G4443">
        <f t="shared" si="447"/>
        <v>9</v>
      </c>
      <c r="H4443" s="4" t="str">
        <f t="shared" si="448"/>
        <v>N/A</v>
      </c>
      <c r="I4443" s="4" t="s">
        <v>6</v>
      </c>
      <c r="J4443" s="5">
        <v>101.04</v>
      </c>
    </row>
    <row r="4444" spans="1:10" ht="13.2" x14ac:dyDescent="0.25">
      <c r="A4444" s="3">
        <v>45908</v>
      </c>
      <c r="B4444" s="4" t="s">
        <v>11</v>
      </c>
      <c r="C4444" s="3" t="str">
        <f t="shared" si="444"/>
        <v>net sales</v>
      </c>
      <c r="D4444" s="49">
        <v>9.99</v>
      </c>
      <c r="E4444">
        <f t="shared" si="445"/>
        <v>2025</v>
      </c>
      <c r="F4444">
        <f t="shared" si="446"/>
        <v>8</v>
      </c>
      <c r="G4444">
        <f t="shared" si="447"/>
        <v>9</v>
      </c>
      <c r="H4444" s="4" t="str">
        <f t="shared" si="448"/>
        <v>product 1</v>
      </c>
      <c r="I4444" s="5">
        <v>36</v>
      </c>
      <c r="J4444" s="5">
        <v>359.64</v>
      </c>
    </row>
    <row r="4445" spans="1:10" ht="13.2" x14ac:dyDescent="0.25">
      <c r="A4445" s="3">
        <v>45908</v>
      </c>
      <c r="B4445" s="4" t="s">
        <v>12</v>
      </c>
      <c r="C4445" s="3" t="str">
        <f t="shared" si="444"/>
        <v>net sales</v>
      </c>
      <c r="D4445" s="49">
        <v>24.99</v>
      </c>
      <c r="E4445">
        <f t="shared" si="445"/>
        <v>2025</v>
      </c>
      <c r="F4445">
        <f t="shared" si="446"/>
        <v>8</v>
      </c>
      <c r="G4445">
        <f t="shared" si="447"/>
        <v>9</v>
      </c>
      <c r="H4445" s="4" t="str">
        <f t="shared" si="448"/>
        <v>product 2</v>
      </c>
      <c r="I4445" s="5">
        <v>5</v>
      </c>
      <c r="J4445" s="5">
        <v>124.94999999999999</v>
      </c>
    </row>
    <row r="4446" spans="1:10" ht="13.2" x14ac:dyDescent="0.25">
      <c r="A4446" s="3">
        <v>45908</v>
      </c>
      <c r="B4446" s="4" t="s">
        <v>13</v>
      </c>
      <c r="C4446" s="3" t="str">
        <f t="shared" si="444"/>
        <v>net sales</v>
      </c>
      <c r="D4446" s="49">
        <v>12.49</v>
      </c>
      <c r="E4446">
        <f t="shared" si="445"/>
        <v>2025</v>
      </c>
      <c r="F4446">
        <f t="shared" si="446"/>
        <v>8</v>
      </c>
      <c r="G4446">
        <f t="shared" si="447"/>
        <v>9</v>
      </c>
      <c r="H4446" s="4" t="str">
        <f t="shared" si="448"/>
        <v>product 3</v>
      </c>
      <c r="I4446" s="5">
        <v>86</v>
      </c>
      <c r="J4446" s="5">
        <v>1074.1400000000001</v>
      </c>
    </row>
    <row r="4447" spans="1:10" ht="13.2" x14ac:dyDescent="0.25">
      <c r="A4447" s="3">
        <v>45909</v>
      </c>
      <c r="B4447" s="4" t="s">
        <v>7</v>
      </c>
      <c r="C4447" s="3" t="str">
        <f t="shared" si="444"/>
        <v>cogs</v>
      </c>
      <c r="D4447" s="49">
        <v>5.49</v>
      </c>
      <c r="E4447">
        <f t="shared" si="445"/>
        <v>2025</v>
      </c>
      <c r="F4447">
        <f t="shared" si="446"/>
        <v>9</v>
      </c>
      <c r="G4447">
        <f t="shared" si="447"/>
        <v>9</v>
      </c>
      <c r="H4447" s="4" t="str">
        <f t="shared" si="448"/>
        <v>product 1</v>
      </c>
      <c r="I4447" s="5">
        <v>42</v>
      </c>
      <c r="J4447" s="5">
        <v>230.58</v>
      </c>
    </row>
    <row r="4448" spans="1:10" ht="13.2" x14ac:dyDescent="0.25">
      <c r="A4448" s="3">
        <v>45909</v>
      </c>
      <c r="B4448" s="4" t="s">
        <v>8</v>
      </c>
      <c r="C4448" s="3" t="str">
        <f t="shared" si="444"/>
        <v>cogs</v>
      </c>
      <c r="D4448" s="49">
        <v>21.49</v>
      </c>
      <c r="E4448">
        <f t="shared" si="445"/>
        <v>2025</v>
      </c>
      <c r="F4448">
        <f t="shared" si="446"/>
        <v>9</v>
      </c>
      <c r="G4448">
        <f t="shared" si="447"/>
        <v>9</v>
      </c>
      <c r="H4448" s="4" t="str">
        <f t="shared" si="448"/>
        <v>product 2</v>
      </c>
      <c r="I4448" s="5">
        <v>3</v>
      </c>
      <c r="J4448" s="5">
        <v>64.47</v>
      </c>
    </row>
    <row r="4449" spans="1:10" ht="13.2" x14ac:dyDescent="0.25">
      <c r="A4449" s="3">
        <v>45909</v>
      </c>
      <c r="B4449" s="4" t="s">
        <v>9</v>
      </c>
      <c r="C4449" s="3" t="str">
        <f t="shared" si="444"/>
        <v>cogs</v>
      </c>
      <c r="D4449" s="49">
        <v>8.99</v>
      </c>
      <c r="E4449">
        <f t="shared" si="445"/>
        <v>2025</v>
      </c>
      <c r="F4449">
        <f t="shared" si="446"/>
        <v>9</v>
      </c>
      <c r="G4449">
        <f t="shared" si="447"/>
        <v>9</v>
      </c>
      <c r="H4449" s="4" t="str">
        <f t="shared" si="448"/>
        <v>product 3</v>
      </c>
      <c r="I4449" s="5">
        <v>151</v>
      </c>
      <c r="J4449" s="5">
        <v>1357.49</v>
      </c>
    </row>
    <row r="4450" spans="1:10" ht="13.2" x14ac:dyDescent="0.25">
      <c r="A4450" s="3">
        <v>45909</v>
      </c>
      <c r="B4450" s="4" t="s">
        <v>10</v>
      </c>
      <c r="C4450" s="3" t="str">
        <f t="shared" si="444"/>
        <v>marketing</v>
      </c>
      <c r="D4450" s="50" t="s">
        <v>6</v>
      </c>
      <c r="E4450">
        <f t="shared" si="445"/>
        <v>2025</v>
      </c>
      <c r="F4450">
        <f t="shared" si="446"/>
        <v>9</v>
      </c>
      <c r="G4450">
        <f t="shared" si="447"/>
        <v>9</v>
      </c>
      <c r="H4450" s="4" t="str">
        <f t="shared" si="448"/>
        <v>N/A</v>
      </c>
      <c r="I4450" s="4" t="s">
        <v>6</v>
      </c>
      <c r="J4450" s="5">
        <v>108.04</v>
      </c>
    </row>
    <row r="4451" spans="1:10" ht="13.2" x14ac:dyDescent="0.25">
      <c r="A4451" s="3">
        <v>45909</v>
      </c>
      <c r="B4451" s="4" t="s">
        <v>11</v>
      </c>
      <c r="C4451" s="3" t="str">
        <f t="shared" si="444"/>
        <v>net sales</v>
      </c>
      <c r="D4451" s="49">
        <v>9.99</v>
      </c>
      <c r="E4451">
        <f t="shared" si="445"/>
        <v>2025</v>
      </c>
      <c r="F4451">
        <f t="shared" si="446"/>
        <v>9</v>
      </c>
      <c r="G4451">
        <f t="shared" si="447"/>
        <v>9</v>
      </c>
      <c r="H4451" s="4" t="str">
        <f t="shared" si="448"/>
        <v>product 1</v>
      </c>
      <c r="I4451" s="5">
        <v>42</v>
      </c>
      <c r="J4451" s="5">
        <v>419.58</v>
      </c>
    </row>
    <row r="4452" spans="1:10" ht="13.2" x14ac:dyDescent="0.25">
      <c r="A4452" s="3">
        <v>45909</v>
      </c>
      <c r="B4452" s="4" t="s">
        <v>12</v>
      </c>
      <c r="C4452" s="3" t="str">
        <f t="shared" si="444"/>
        <v>net sales</v>
      </c>
      <c r="D4452" s="49">
        <v>24.99</v>
      </c>
      <c r="E4452">
        <f t="shared" si="445"/>
        <v>2025</v>
      </c>
      <c r="F4452">
        <f t="shared" si="446"/>
        <v>9</v>
      </c>
      <c r="G4452">
        <f t="shared" si="447"/>
        <v>9</v>
      </c>
      <c r="H4452" s="4" t="str">
        <f t="shared" si="448"/>
        <v>product 2</v>
      </c>
      <c r="I4452" s="5">
        <v>3</v>
      </c>
      <c r="J4452" s="5">
        <v>74.97</v>
      </c>
    </row>
    <row r="4453" spans="1:10" ht="13.2" x14ac:dyDescent="0.25">
      <c r="A4453" s="3">
        <v>45909</v>
      </c>
      <c r="B4453" s="4" t="s">
        <v>13</v>
      </c>
      <c r="C4453" s="3" t="str">
        <f t="shared" si="444"/>
        <v>net sales</v>
      </c>
      <c r="D4453" s="49">
        <v>12.49</v>
      </c>
      <c r="E4453">
        <f t="shared" si="445"/>
        <v>2025</v>
      </c>
      <c r="F4453">
        <f t="shared" si="446"/>
        <v>9</v>
      </c>
      <c r="G4453">
        <f t="shared" si="447"/>
        <v>9</v>
      </c>
      <c r="H4453" s="4" t="str">
        <f t="shared" si="448"/>
        <v>product 3</v>
      </c>
      <c r="I4453" s="5">
        <v>151</v>
      </c>
      <c r="J4453" s="5">
        <v>1885.99</v>
      </c>
    </row>
    <row r="4454" spans="1:10" ht="13.2" x14ac:dyDescent="0.25">
      <c r="A4454" s="3">
        <v>45910</v>
      </c>
      <c r="B4454" s="4" t="s">
        <v>7</v>
      </c>
      <c r="C4454" s="3" t="str">
        <f t="shared" si="444"/>
        <v>cogs</v>
      </c>
      <c r="D4454" s="49">
        <v>5.49</v>
      </c>
      <c r="E4454">
        <f t="shared" si="445"/>
        <v>2025</v>
      </c>
      <c r="F4454">
        <f t="shared" si="446"/>
        <v>10</v>
      </c>
      <c r="G4454">
        <f t="shared" si="447"/>
        <v>9</v>
      </c>
      <c r="H4454" s="4" t="str">
        <f t="shared" si="448"/>
        <v>product 1</v>
      </c>
      <c r="I4454" s="5">
        <v>86</v>
      </c>
      <c r="J4454" s="5">
        <v>472.14000000000004</v>
      </c>
    </row>
    <row r="4455" spans="1:10" ht="13.2" x14ac:dyDescent="0.25">
      <c r="A4455" s="3">
        <v>45910</v>
      </c>
      <c r="B4455" s="4" t="s">
        <v>8</v>
      </c>
      <c r="C4455" s="3" t="str">
        <f t="shared" si="444"/>
        <v>cogs</v>
      </c>
      <c r="D4455" s="49">
        <v>21.49</v>
      </c>
      <c r="E4455">
        <f t="shared" si="445"/>
        <v>2025</v>
      </c>
      <c r="F4455">
        <f t="shared" si="446"/>
        <v>10</v>
      </c>
      <c r="G4455">
        <f t="shared" si="447"/>
        <v>9</v>
      </c>
      <c r="H4455" s="4" t="str">
        <f t="shared" si="448"/>
        <v>product 2</v>
      </c>
      <c r="I4455" s="5">
        <v>4</v>
      </c>
      <c r="J4455" s="5">
        <v>85.96</v>
      </c>
    </row>
    <row r="4456" spans="1:10" ht="13.2" x14ac:dyDescent="0.25">
      <c r="A4456" s="3">
        <v>45910</v>
      </c>
      <c r="B4456" s="4" t="s">
        <v>9</v>
      </c>
      <c r="C4456" s="3" t="str">
        <f t="shared" si="444"/>
        <v>cogs</v>
      </c>
      <c r="D4456" s="49">
        <v>8.99</v>
      </c>
      <c r="E4456">
        <f t="shared" si="445"/>
        <v>2025</v>
      </c>
      <c r="F4456">
        <f t="shared" si="446"/>
        <v>10</v>
      </c>
      <c r="G4456">
        <f t="shared" si="447"/>
        <v>9</v>
      </c>
      <c r="H4456" s="4" t="str">
        <f t="shared" si="448"/>
        <v>product 3</v>
      </c>
      <c r="I4456" s="5">
        <v>0</v>
      </c>
      <c r="J4456" s="4">
        <v>0</v>
      </c>
    </row>
    <row r="4457" spans="1:10" ht="13.2" x14ac:dyDescent="0.25">
      <c r="A4457" s="3">
        <v>45910</v>
      </c>
      <c r="B4457" s="4" t="s">
        <v>10</v>
      </c>
      <c r="C4457" s="3" t="str">
        <f t="shared" si="444"/>
        <v>marketing</v>
      </c>
      <c r="D4457" s="50" t="s">
        <v>6</v>
      </c>
      <c r="E4457">
        <f t="shared" si="445"/>
        <v>2025</v>
      </c>
      <c r="F4457">
        <f t="shared" si="446"/>
        <v>10</v>
      </c>
      <c r="G4457">
        <f t="shared" si="447"/>
        <v>9</v>
      </c>
      <c r="H4457" s="4" t="str">
        <f t="shared" si="448"/>
        <v>N/A</v>
      </c>
      <c r="I4457" s="4" t="s">
        <v>6</v>
      </c>
      <c r="J4457" s="5">
        <v>111.99000000000001</v>
      </c>
    </row>
    <row r="4458" spans="1:10" ht="13.2" x14ac:dyDescent="0.25">
      <c r="A4458" s="3">
        <v>45910</v>
      </c>
      <c r="B4458" s="4" t="s">
        <v>11</v>
      </c>
      <c r="C4458" s="3" t="str">
        <f t="shared" si="444"/>
        <v>net sales</v>
      </c>
      <c r="D4458" s="49">
        <v>9.99</v>
      </c>
      <c r="E4458">
        <f t="shared" si="445"/>
        <v>2025</v>
      </c>
      <c r="F4458">
        <f t="shared" si="446"/>
        <v>10</v>
      </c>
      <c r="G4458">
        <f t="shared" si="447"/>
        <v>9</v>
      </c>
      <c r="H4458" s="4" t="str">
        <f t="shared" si="448"/>
        <v>product 1</v>
      </c>
      <c r="I4458" s="5">
        <v>86</v>
      </c>
      <c r="J4458" s="5">
        <v>859.14</v>
      </c>
    </row>
    <row r="4459" spans="1:10" ht="13.2" x14ac:dyDescent="0.25">
      <c r="A4459" s="3">
        <v>45910</v>
      </c>
      <c r="B4459" s="4" t="s">
        <v>12</v>
      </c>
      <c r="C4459" s="3" t="str">
        <f t="shared" si="444"/>
        <v>net sales</v>
      </c>
      <c r="D4459" s="49">
        <v>24.99</v>
      </c>
      <c r="E4459">
        <f t="shared" si="445"/>
        <v>2025</v>
      </c>
      <c r="F4459">
        <f t="shared" si="446"/>
        <v>10</v>
      </c>
      <c r="G4459">
        <f t="shared" si="447"/>
        <v>9</v>
      </c>
      <c r="H4459" s="4" t="str">
        <f t="shared" si="448"/>
        <v>product 2</v>
      </c>
      <c r="I4459" s="5">
        <v>4</v>
      </c>
      <c r="J4459" s="5">
        <v>99.96</v>
      </c>
    </row>
    <row r="4460" spans="1:10" ht="13.2" x14ac:dyDescent="0.25">
      <c r="A4460" s="3">
        <v>45910</v>
      </c>
      <c r="B4460" s="4" t="s">
        <v>13</v>
      </c>
      <c r="C4460" s="3" t="str">
        <f t="shared" si="444"/>
        <v>net sales</v>
      </c>
      <c r="D4460" s="49">
        <v>12.49</v>
      </c>
      <c r="E4460">
        <f t="shared" si="445"/>
        <v>2025</v>
      </c>
      <c r="F4460">
        <f t="shared" si="446"/>
        <v>10</v>
      </c>
      <c r="G4460">
        <f t="shared" si="447"/>
        <v>9</v>
      </c>
      <c r="H4460" s="4" t="str">
        <f t="shared" si="448"/>
        <v>product 3</v>
      </c>
      <c r="I4460" s="5">
        <v>0</v>
      </c>
      <c r="J4460" s="4">
        <v>0</v>
      </c>
    </row>
    <row r="4461" spans="1:10" ht="13.2" x14ac:dyDescent="0.25">
      <c r="A4461" s="3">
        <v>45911</v>
      </c>
      <c r="B4461" s="4" t="s">
        <v>7</v>
      </c>
      <c r="C4461" s="3" t="str">
        <f t="shared" si="444"/>
        <v>cogs</v>
      </c>
      <c r="D4461" s="49">
        <v>5.49</v>
      </c>
      <c r="E4461">
        <f t="shared" si="445"/>
        <v>2025</v>
      </c>
      <c r="F4461">
        <f t="shared" si="446"/>
        <v>11</v>
      </c>
      <c r="G4461">
        <f t="shared" si="447"/>
        <v>9</v>
      </c>
      <c r="H4461" s="4" t="str">
        <f t="shared" si="448"/>
        <v>product 1</v>
      </c>
      <c r="I4461" s="5">
        <v>86</v>
      </c>
      <c r="J4461" s="5">
        <v>472.14000000000004</v>
      </c>
    </row>
    <row r="4462" spans="1:10" ht="13.2" x14ac:dyDescent="0.25">
      <c r="A4462" s="3">
        <v>45911</v>
      </c>
      <c r="B4462" s="4" t="s">
        <v>8</v>
      </c>
      <c r="C4462" s="3" t="str">
        <f t="shared" si="444"/>
        <v>cogs</v>
      </c>
      <c r="D4462" s="49">
        <v>21.49</v>
      </c>
      <c r="E4462">
        <f t="shared" si="445"/>
        <v>2025</v>
      </c>
      <c r="F4462">
        <f t="shared" si="446"/>
        <v>11</v>
      </c>
      <c r="G4462">
        <f t="shared" si="447"/>
        <v>9</v>
      </c>
      <c r="H4462" s="4" t="str">
        <f t="shared" si="448"/>
        <v>product 2</v>
      </c>
      <c r="I4462" s="5">
        <v>0</v>
      </c>
      <c r="J4462" s="4">
        <v>0</v>
      </c>
    </row>
    <row r="4463" spans="1:10" ht="13.2" x14ac:dyDescent="0.25">
      <c r="A4463" s="3">
        <v>45911</v>
      </c>
      <c r="B4463" s="4" t="s">
        <v>9</v>
      </c>
      <c r="C4463" s="3" t="str">
        <f t="shared" si="444"/>
        <v>cogs</v>
      </c>
      <c r="D4463" s="49">
        <v>8.99</v>
      </c>
      <c r="E4463">
        <f t="shared" si="445"/>
        <v>2025</v>
      </c>
      <c r="F4463">
        <f t="shared" si="446"/>
        <v>11</v>
      </c>
      <c r="G4463">
        <f t="shared" si="447"/>
        <v>9</v>
      </c>
      <c r="H4463" s="4" t="str">
        <f t="shared" si="448"/>
        <v>product 3</v>
      </c>
      <c r="I4463" s="5">
        <v>109</v>
      </c>
      <c r="J4463" s="5">
        <v>979.91</v>
      </c>
    </row>
    <row r="4464" spans="1:10" ht="13.2" x14ac:dyDescent="0.25">
      <c r="A4464" s="3">
        <v>45911</v>
      </c>
      <c r="B4464" s="4" t="s">
        <v>10</v>
      </c>
      <c r="C4464" s="3" t="str">
        <f t="shared" si="444"/>
        <v>marketing</v>
      </c>
      <c r="D4464" s="50" t="s">
        <v>6</v>
      </c>
      <c r="E4464">
        <f t="shared" si="445"/>
        <v>2025</v>
      </c>
      <c r="F4464">
        <f t="shared" si="446"/>
        <v>11</v>
      </c>
      <c r="G4464">
        <f t="shared" si="447"/>
        <v>9</v>
      </c>
      <c r="H4464" s="4" t="str">
        <f t="shared" si="448"/>
        <v>N/A</v>
      </c>
      <c r="I4464" s="4" t="s">
        <v>6</v>
      </c>
      <c r="J4464" s="5">
        <v>118.07000000000001</v>
      </c>
    </row>
    <row r="4465" spans="1:10" ht="13.2" x14ac:dyDescent="0.25">
      <c r="A4465" s="3">
        <v>45911</v>
      </c>
      <c r="B4465" s="4" t="s">
        <v>11</v>
      </c>
      <c r="C4465" s="3" t="str">
        <f t="shared" si="444"/>
        <v>net sales</v>
      </c>
      <c r="D4465" s="49">
        <v>9.99</v>
      </c>
      <c r="E4465">
        <f t="shared" si="445"/>
        <v>2025</v>
      </c>
      <c r="F4465">
        <f t="shared" si="446"/>
        <v>11</v>
      </c>
      <c r="G4465">
        <f t="shared" si="447"/>
        <v>9</v>
      </c>
      <c r="H4465" s="4" t="str">
        <f t="shared" si="448"/>
        <v>product 1</v>
      </c>
      <c r="I4465" s="5">
        <v>86</v>
      </c>
      <c r="J4465" s="5">
        <v>859.14</v>
      </c>
    </row>
    <row r="4466" spans="1:10" ht="13.2" x14ac:dyDescent="0.25">
      <c r="A4466" s="3">
        <v>45911</v>
      </c>
      <c r="B4466" s="4" t="s">
        <v>12</v>
      </c>
      <c r="C4466" s="3" t="str">
        <f t="shared" si="444"/>
        <v>net sales</v>
      </c>
      <c r="D4466" s="49">
        <v>24.99</v>
      </c>
      <c r="E4466">
        <f t="shared" si="445"/>
        <v>2025</v>
      </c>
      <c r="F4466">
        <f t="shared" si="446"/>
        <v>11</v>
      </c>
      <c r="G4466">
        <f t="shared" si="447"/>
        <v>9</v>
      </c>
      <c r="H4466" s="4" t="str">
        <f t="shared" si="448"/>
        <v>product 2</v>
      </c>
      <c r="I4466" s="5">
        <v>0</v>
      </c>
      <c r="J4466" s="4">
        <v>0</v>
      </c>
    </row>
    <row r="4467" spans="1:10" ht="13.2" x14ac:dyDescent="0.25">
      <c r="A4467" s="3">
        <v>45911</v>
      </c>
      <c r="B4467" s="4" t="s">
        <v>13</v>
      </c>
      <c r="C4467" s="3" t="str">
        <f t="shared" si="444"/>
        <v>net sales</v>
      </c>
      <c r="D4467" s="49">
        <v>12.49</v>
      </c>
      <c r="E4467">
        <f t="shared" si="445"/>
        <v>2025</v>
      </c>
      <c r="F4467">
        <f t="shared" si="446"/>
        <v>11</v>
      </c>
      <c r="G4467">
        <f t="shared" si="447"/>
        <v>9</v>
      </c>
      <c r="H4467" s="4" t="str">
        <f t="shared" si="448"/>
        <v>product 3</v>
      </c>
      <c r="I4467" s="5">
        <v>109</v>
      </c>
      <c r="J4467" s="5">
        <v>1361.41</v>
      </c>
    </row>
    <row r="4468" spans="1:10" ht="13.2" x14ac:dyDescent="0.25">
      <c r="A4468" s="3">
        <v>45912</v>
      </c>
      <c r="B4468" s="4" t="s">
        <v>7</v>
      </c>
      <c r="C4468" s="3" t="str">
        <f t="shared" si="444"/>
        <v>cogs</v>
      </c>
      <c r="D4468" s="49">
        <v>5.49</v>
      </c>
      <c r="E4468">
        <f t="shared" si="445"/>
        <v>2025</v>
      </c>
      <c r="F4468">
        <f t="shared" si="446"/>
        <v>12</v>
      </c>
      <c r="G4468">
        <f t="shared" si="447"/>
        <v>9</v>
      </c>
      <c r="H4468" s="4" t="str">
        <f t="shared" si="448"/>
        <v>product 1</v>
      </c>
      <c r="I4468" s="5">
        <v>77</v>
      </c>
      <c r="J4468" s="5">
        <v>422.73</v>
      </c>
    </row>
    <row r="4469" spans="1:10" ht="13.2" x14ac:dyDescent="0.25">
      <c r="A4469" s="3">
        <v>45912</v>
      </c>
      <c r="B4469" s="4" t="s">
        <v>8</v>
      </c>
      <c r="C4469" s="3" t="str">
        <f t="shared" si="444"/>
        <v>cogs</v>
      </c>
      <c r="D4469" s="49">
        <v>21.49</v>
      </c>
      <c r="E4469">
        <f t="shared" si="445"/>
        <v>2025</v>
      </c>
      <c r="F4469">
        <f t="shared" si="446"/>
        <v>12</v>
      </c>
      <c r="G4469">
        <f t="shared" si="447"/>
        <v>9</v>
      </c>
      <c r="H4469" s="4" t="str">
        <f t="shared" si="448"/>
        <v>product 2</v>
      </c>
      <c r="I4469" s="5">
        <v>1</v>
      </c>
      <c r="J4469" s="5">
        <v>21.49</v>
      </c>
    </row>
    <row r="4470" spans="1:10" ht="13.2" x14ac:dyDescent="0.25">
      <c r="A4470" s="3">
        <v>45912</v>
      </c>
      <c r="B4470" s="4" t="s">
        <v>9</v>
      </c>
      <c r="C4470" s="3" t="str">
        <f t="shared" si="444"/>
        <v>cogs</v>
      </c>
      <c r="D4470" s="49">
        <v>8.99</v>
      </c>
      <c r="E4470">
        <f t="shared" si="445"/>
        <v>2025</v>
      </c>
      <c r="F4470">
        <f t="shared" si="446"/>
        <v>12</v>
      </c>
      <c r="G4470">
        <f t="shared" si="447"/>
        <v>9</v>
      </c>
      <c r="H4470" s="4" t="str">
        <f t="shared" si="448"/>
        <v>product 3</v>
      </c>
      <c r="I4470" s="5">
        <v>100</v>
      </c>
      <c r="J4470" s="5">
        <v>899</v>
      </c>
    </row>
    <row r="4471" spans="1:10" ht="13.2" x14ac:dyDescent="0.25">
      <c r="A4471" s="3">
        <v>45912</v>
      </c>
      <c r="B4471" s="4" t="s">
        <v>10</v>
      </c>
      <c r="C4471" s="3" t="str">
        <f t="shared" si="444"/>
        <v>marketing</v>
      </c>
      <c r="D4471" s="50" t="s">
        <v>6</v>
      </c>
      <c r="E4471">
        <f t="shared" si="445"/>
        <v>2025</v>
      </c>
      <c r="F4471">
        <f t="shared" si="446"/>
        <v>12</v>
      </c>
      <c r="G4471">
        <f t="shared" si="447"/>
        <v>9</v>
      </c>
      <c r="H4471" s="4" t="str">
        <f t="shared" si="448"/>
        <v>N/A</v>
      </c>
      <c r="I4471" s="4" t="s">
        <v>6</v>
      </c>
      <c r="J4471" s="5">
        <v>107.96000000000001</v>
      </c>
    </row>
    <row r="4472" spans="1:10" ht="13.2" x14ac:dyDescent="0.25">
      <c r="A4472" s="3">
        <v>45912</v>
      </c>
      <c r="B4472" s="4" t="s">
        <v>11</v>
      </c>
      <c r="C4472" s="3" t="str">
        <f t="shared" si="444"/>
        <v>net sales</v>
      </c>
      <c r="D4472" s="49">
        <v>9.99</v>
      </c>
      <c r="E4472">
        <f t="shared" si="445"/>
        <v>2025</v>
      </c>
      <c r="F4472">
        <f t="shared" si="446"/>
        <v>12</v>
      </c>
      <c r="G4472">
        <f t="shared" si="447"/>
        <v>9</v>
      </c>
      <c r="H4472" s="4" t="str">
        <f t="shared" si="448"/>
        <v>product 1</v>
      </c>
      <c r="I4472" s="5">
        <v>77</v>
      </c>
      <c r="J4472" s="5">
        <v>769.23</v>
      </c>
    </row>
    <row r="4473" spans="1:10" ht="13.2" x14ac:dyDescent="0.25">
      <c r="A4473" s="3">
        <v>45912</v>
      </c>
      <c r="B4473" s="4" t="s">
        <v>12</v>
      </c>
      <c r="C4473" s="3" t="str">
        <f t="shared" si="444"/>
        <v>net sales</v>
      </c>
      <c r="D4473" s="49">
        <v>24.99</v>
      </c>
      <c r="E4473">
        <f t="shared" si="445"/>
        <v>2025</v>
      </c>
      <c r="F4473">
        <f t="shared" si="446"/>
        <v>12</v>
      </c>
      <c r="G4473">
        <f t="shared" si="447"/>
        <v>9</v>
      </c>
      <c r="H4473" s="4" t="str">
        <f t="shared" si="448"/>
        <v>product 2</v>
      </c>
      <c r="I4473" s="5">
        <v>1</v>
      </c>
      <c r="J4473" s="5">
        <v>24.99</v>
      </c>
    </row>
    <row r="4474" spans="1:10" ht="13.2" x14ac:dyDescent="0.25">
      <c r="A4474" s="3">
        <v>45912</v>
      </c>
      <c r="B4474" s="4" t="s">
        <v>13</v>
      </c>
      <c r="C4474" s="3" t="str">
        <f t="shared" si="444"/>
        <v>net sales</v>
      </c>
      <c r="D4474" s="49">
        <v>12.49</v>
      </c>
      <c r="E4474">
        <f t="shared" si="445"/>
        <v>2025</v>
      </c>
      <c r="F4474">
        <f t="shared" si="446"/>
        <v>12</v>
      </c>
      <c r="G4474">
        <f t="shared" si="447"/>
        <v>9</v>
      </c>
      <c r="H4474" s="4" t="str">
        <f t="shared" si="448"/>
        <v>product 3</v>
      </c>
      <c r="I4474" s="5">
        <v>100</v>
      </c>
      <c r="J4474" s="5">
        <v>1249</v>
      </c>
    </row>
    <row r="4475" spans="1:10" ht="13.2" x14ac:dyDescent="0.25">
      <c r="A4475" s="3">
        <v>45912</v>
      </c>
      <c r="B4475" s="4" t="s">
        <v>15</v>
      </c>
      <c r="C4475" s="3" t="str">
        <f t="shared" si="444"/>
        <v>payroll</v>
      </c>
      <c r="D4475" s="50" t="s">
        <v>6</v>
      </c>
      <c r="E4475">
        <f t="shared" si="445"/>
        <v>2025</v>
      </c>
      <c r="F4475">
        <f t="shared" si="446"/>
        <v>12</v>
      </c>
      <c r="G4475">
        <f t="shared" si="447"/>
        <v>9</v>
      </c>
      <c r="H4475" s="4" t="str">
        <f t="shared" si="448"/>
        <v>N/A</v>
      </c>
      <c r="I4475" s="4" t="s">
        <v>6</v>
      </c>
      <c r="J4475" s="5">
        <v>1200</v>
      </c>
    </row>
    <row r="4476" spans="1:10" ht="13.2" x14ac:dyDescent="0.25">
      <c r="A4476" s="3">
        <v>45913</v>
      </c>
      <c r="B4476" s="4" t="s">
        <v>7</v>
      </c>
      <c r="C4476" s="3" t="str">
        <f t="shared" si="444"/>
        <v>cogs</v>
      </c>
      <c r="D4476" s="49">
        <v>5.49</v>
      </c>
      <c r="E4476">
        <f t="shared" si="445"/>
        <v>2025</v>
      </c>
      <c r="F4476">
        <f t="shared" si="446"/>
        <v>13</v>
      </c>
      <c r="G4476">
        <f t="shared" si="447"/>
        <v>9</v>
      </c>
      <c r="H4476" s="4" t="str">
        <f t="shared" si="448"/>
        <v>product 1</v>
      </c>
      <c r="I4476" s="5">
        <v>47</v>
      </c>
      <c r="J4476" s="5">
        <v>258.03000000000003</v>
      </c>
    </row>
    <row r="4477" spans="1:10" ht="13.2" x14ac:dyDescent="0.25">
      <c r="A4477" s="3">
        <v>45913</v>
      </c>
      <c r="B4477" s="4" t="s">
        <v>8</v>
      </c>
      <c r="C4477" s="3" t="str">
        <f t="shared" si="444"/>
        <v>cogs</v>
      </c>
      <c r="D4477" s="49">
        <v>21.49</v>
      </c>
      <c r="E4477">
        <f t="shared" si="445"/>
        <v>2025</v>
      </c>
      <c r="F4477">
        <f t="shared" si="446"/>
        <v>13</v>
      </c>
      <c r="G4477">
        <f t="shared" si="447"/>
        <v>9</v>
      </c>
      <c r="H4477" s="4" t="str">
        <f t="shared" si="448"/>
        <v>product 2</v>
      </c>
      <c r="I4477" s="5">
        <v>3</v>
      </c>
      <c r="J4477" s="5">
        <v>64.47</v>
      </c>
    </row>
    <row r="4478" spans="1:10" ht="13.2" x14ac:dyDescent="0.25">
      <c r="A4478" s="3">
        <v>45913</v>
      </c>
      <c r="B4478" s="4" t="s">
        <v>9</v>
      </c>
      <c r="C4478" s="3" t="str">
        <f t="shared" si="444"/>
        <v>cogs</v>
      </c>
      <c r="D4478" s="49">
        <v>8.99</v>
      </c>
      <c r="E4478">
        <f t="shared" si="445"/>
        <v>2025</v>
      </c>
      <c r="F4478">
        <f t="shared" si="446"/>
        <v>13</v>
      </c>
      <c r="G4478">
        <f t="shared" si="447"/>
        <v>9</v>
      </c>
      <c r="H4478" s="4" t="str">
        <f t="shared" si="448"/>
        <v>product 3</v>
      </c>
      <c r="I4478" s="5">
        <v>31</v>
      </c>
      <c r="J4478" s="5">
        <v>278.69</v>
      </c>
    </row>
    <row r="4479" spans="1:10" ht="13.2" x14ac:dyDescent="0.25">
      <c r="A4479" s="3">
        <v>45913</v>
      </c>
      <c r="B4479" s="4" t="s">
        <v>10</v>
      </c>
      <c r="C4479" s="3" t="str">
        <f t="shared" si="444"/>
        <v>marketing</v>
      </c>
      <c r="D4479" s="50" t="s">
        <v>6</v>
      </c>
      <c r="E4479">
        <f t="shared" si="445"/>
        <v>2025</v>
      </c>
      <c r="F4479">
        <f t="shared" si="446"/>
        <v>13</v>
      </c>
      <c r="G4479">
        <f t="shared" si="447"/>
        <v>9</v>
      </c>
      <c r="H4479" s="4" t="str">
        <f t="shared" si="448"/>
        <v>N/A</v>
      </c>
      <c r="I4479" s="4" t="s">
        <v>6</v>
      </c>
      <c r="J4479" s="5">
        <v>112.9</v>
      </c>
    </row>
    <row r="4480" spans="1:10" ht="13.2" x14ac:dyDescent="0.25">
      <c r="A4480" s="3">
        <v>45913</v>
      </c>
      <c r="B4480" s="4" t="s">
        <v>11</v>
      </c>
      <c r="C4480" s="3" t="str">
        <f t="shared" si="444"/>
        <v>net sales</v>
      </c>
      <c r="D4480" s="49">
        <v>9.99</v>
      </c>
      <c r="E4480">
        <f t="shared" si="445"/>
        <v>2025</v>
      </c>
      <c r="F4480">
        <f t="shared" si="446"/>
        <v>13</v>
      </c>
      <c r="G4480">
        <f t="shared" si="447"/>
        <v>9</v>
      </c>
      <c r="H4480" s="4" t="str">
        <f t="shared" si="448"/>
        <v>product 1</v>
      </c>
      <c r="I4480" s="5">
        <v>47</v>
      </c>
      <c r="J4480" s="5">
        <v>469.53000000000003</v>
      </c>
    </row>
    <row r="4481" spans="1:10" ht="13.2" x14ac:dyDescent="0.25">
      <c r="A4481" s="3">
        <v>45913</v>
      </c>
      <c r="B4481" s="4" t="s">
        <v>12</v>
      </c>
      <c r="C4481" s="3" t="str">
        <f t="shared" si="444"/>
        <v>net sales</v>
      </c>
      <c r="D4481" s="49">
        <v>24.99</v>
      </c>
      <c r="E4481">
        <f t="shared" si="445"/>
        <v>2025</v>
      </c>
      <c r="F4481">
        <f t="shared" si="446"/>
        <v>13</v>
      </c>
      <c r="G4481">
        <f t="shared" si="447"/>
        <v>9</v>
      </c>
      <c r="H4481" s="4" t="str">
        <f t="shared" si="448"/>
        <v>product 2</v>
      </c>
      <c r="I4481" s="5">
        <v>3</v>
      </c>
      <c r="J4481" s="5">
        <v>74.97</v>
      </c>
    </row>
    <row r="4482" spans="1:10" ht="13.2" x14ac:dyDescent="0.25">
      <c r="A4482" s="3">
        <v>45913</v>
      </c>
      <c r="B4482" s="4" t="s">
        <v>13</v>
      </c>
      <c r="C4482" s="3" t="str">
        <f t="shared" ref="C4482:C4545" si="449">IFERROR(LEFT(B4482, FIND(":", B4482) -1),B4482)</f>
        <v>net sales</v>
      </c>
      <c r="D4482" s="49">
        <v>12.49</v>
      </c>
      <c r="E4482">
        <f t="shared" ref="E4482:E4545" si="450">YEAR(A4482)</f>
        <v>2025</v>
      </c>
      <c r="F4482">
        <f t="shared" ref="F4482:F4545" si="451">DAY(A4482)</f>
        <v>13</v>
      </c>
      <c r="G4482">
        <f t="shared" ref="G4482:G4545" si="452">MONTH(A4482)</f>
        <v>9</v>
      </c>
      <c r="H4482" s="4" t="str">
        <f t="shared" si="448"/>
        <v>product 3</v>
      </c>
      <c r="I4482" s="5">
        <v>31</v>
      </c>
      <c r="J4482" s="5">
        <v>387.19</v>
      </c>
    </row>
    <row r="4483" spans="1:10" ht="13.2" x14ac:dyDescent="0.25">
      <c r="A4483" s="3">
        <v>45914</v>
      </c>
      <c r="B4483" s="4" t="s">
        <v>7</v>
      </c>
      <c r="C4483" s="3" t="str">
        <f t="shared" si="449"/>
        <v>cogs</v>
      </c>
      <c r="D4483" s="49">
        <v>5.49</v>
      </c>
      <c r="E4483">
        <f t="shared" si="450"/>
        <v>2025</v>
      </c>
      <c r="F4483">
        <f t="shared" si="451"/>
        <v>14</v>
      </c>
      <c r="G4483">
        <f t="shared" si="452"/>
        <v>9</v>
      </c>
      <c r="H4483" s="4" t="str">
        <f t="shared" ref="H4483:H4546" si="453">IFERROR(RIGHT(B4483, LEN(B4483) - FIND(":", B4483)),"N/A")</f>
        <v>product 1</v>
      </c>
      <c r="I4483" s="5">
        <v>52</v>
      </c>
      <c r="J4483" s="5">
        <v>285.48</v>
      </c>
    </row>
    <row r="4484" spans="1:10" ht="13.2" x14ac:dyDescent="0.25">
      <c r="A4484" s="3">
        <v>45914</v>
      </c>
      <c r="B4484" s="4" t="s">
        <v>8</v>
      </c>
      <c r="C4484" s="3" t="str">
        <f t="shared" si="449"/>
        <v>cogs</v>
      </c>
      <c r="D4484" s="49">
        <v>21.49</v>
      </c>
      <c r="E4484">
        <f t="shared" si="450"/>
        <v>2025</v>
      </c>
      <c r="F4484">
        <f t="shared" si="451"/>
        <v>14</v>
      </c>
      <c r="G4484">
        <f t="shared" si="452"/>
        <v>9</v>
      </c>
      <c r="H4484" s="4" t="str">
        <f t="shared" si="453"/>
        <v>product 2</v>
      </c>
      <c r="I4484" s="5">
        <v>3</v>
      </c>
      <c r="J4484" s="5">
        <v>64.47</v>
      </c>
    </row>
    <row r="4485" spans="1:10" ht="13.2" x14ac:dyDescent="0.25">
      <c r="A4485" s="3">
        <v>45914</v>
      </c>
      <c r="B4485" s="4" t="s">
        <v>9</v>
      </c>
      <c r="C4485" s="3" t="str">
        <f t="shared" si="449"/>
        <v>cogs</v>
      </c>
      <c r="D4485" s="49">
        <v>8.99</v>
      </c>
      <c r="E4485">
        <f t="shared" si="450"/>
        <v>2025</v>
      </c>
      <c r="F4485">
        <f t="shared" si="451"/>
        <v>14</v>
      </c>
      <c r="G4485">
        <f t="shared" si="452"/>
        <v>9</v>
      </c>
      <c r="H4485" s="4" t="str">
        <f t="shared" si="453"/>
        <v>product 3</v>
      </c>
      <c r="I4485" s="5">
        <v>0</v>
      </c>
      <c r="J4485" s="4">
        <v>0</v>
      </c>
    </row>
    <row r="4486" spans="1:10" ht="13.2" x14ac:dyDescent="0.25">
      <c r="A4486" s="3">
        <v>45914</v>
      </c>
      <c r="B4486" s="4" t="s">
        <v>10</v>
      </c>
      <c r="C4486" s="3" t="str">
        <f t="shared" si="449"/>
        <v>marketing</v>
      </c>
      <c r="D4486" s="50" t="s">
        <v>6</v>
      </c>
      <c r="E4486">
        <f t="shared" si="450"/>
        <v>2025</v>
      </c>
      <c r="F4486">
        <f t="shared" si="451"/>
        <v>14</v>
      </c>
      <c r="G4486">
        <f t="shared" si="452"/>
        <v>9</v>
      </c>
      <c r="H4486" s="4" t="str">
        <f t="shared" si="453"/>
        <v>N/A</v>
      </c>
      <c r="I4486" s="4" t="s">
        <v>6</v>
      </c>
      <c r="J4486" s="5">
        <v>107.09</v>
      </c>
    </row>
    <row r="4487" spans="1:10" ht="13.2" x14ac:dyDescent="0.25">
      <c r="A4487" s="3">
        <v>45914</v>
      </c>
      <c r="B4487" s="4" t="s">
        <v>11</v>
      </c>
      <c r="C4487" s="3" t="str">
        <f t="shared" si="449"/>
        <v>net sales</v>
      </c>
      <c r="D4487" s="49">
        <v>9.99</v>
      </c>
      <c r="E4487">
        <f t="shared" si="450"/>
        <v>2025</v>
      </c>
      <c r="F4487">
        <f t="shared" si="451"/>
        <v>14</v>
      </c>
      <c r="G4487">
        <f t="shared" si="452"/>
        <v>9</v>
      </c>
      <c r="H4487" s="4" t="str">
        <f t="shared" si="453"/>
        <v>product 1</v>
      </c>
      <c r="I4487" s="5">
        <v>52</v>
      </c>
      <c r="J4487" s="5">
        <v>519.48</v>
      </c>
    </row>
    <row r="4488" spans="1:10" ht="13.2" x14ac:dyDescent="0.25">
      <c r="A4488" s="3">
        <v>45914</v>
      </c>
      <c r="B4488" s="4" t="s">
        <v>12</v>
      </c>
      <c r="C4488" s="3" t="str">
        <f t="shared" si="449"/>
        <v>net sales</v>
      </c>
      <c r="D4488" s="49">
        <v>24.99</v>
      </c>
      <c r="E4488">
        <f t="shared" si="450"/>
        <v>2025</v>
      </c>
      <c r="F4488">
        <f t="shared" si="451"/>
        <v>14</v>
      </c>
      <c r="G4488">
        <f t="shared" si="452"/>
        <v>9</v>
      </c>
      <c r="H4488" s="4" t="str">
        <f t="shared" si="453"/>
        <v>product 2</v>
      </c>
      <c r="I4488" s="5">
        <v>3</v>
      </c>
      <c r="J4488" s="5">
        <v>74.97</v>
      </c>
    </row>
    <row r="4489" spans="1:10" ht="13.2" x14ac:dyDescent="0.25">
      <c r="A4489" s="3">
        <v>45914</v>
      </c>
      <c r="B4489" s="4" t="s">
        <v>13</v>
      </c>
      <c r="C4489" s="3" t="str">
        <f t="shared" si="449"/>
        <v>net sales</v>
      </c>
      <c r="D4489" s="49">
        <v>12.49</v>
      </c>
      <c r="E4489">
        <f t="shared" si="450"/>
        <v>2025</v>
      </c>
      <c r="F4489">
        <f t="shared" si="451"/>
        <v>14</v>
      </c>
      <c r="G4489">
        <f t="shared" si="452"/>
        <v>9</v>
      </c>
      <c r="H4489" s="4" t="str">
        <f t="shared" si="453"/>
        <v>product 3</v>
      </c>
      <c r="I4489" s="5">
        <v>0</v>
      </c>
      <c r="J4489" s="4">
        <v>0</v>
      </c>
    </row>
    <row r="4490" spans="1:10" ht="13.2" x14ac:dyDescent="0.25">
      <c r="A4490" s="3">
        <v>45915</v>
      </c>
      <c r="B4490" s="4" t="s">
        <v>7</v>
      </c>
      <c r="C4490" s="3" t="str">
        <f t="shared" si="449"/>
        <v>cogs</v>
      </c>
      <c r="D4490" s="49">
        <v>5.49</v>
      </c>
      <c r="E4490">
        <f t="shared" si="450"/>
        <v>2025</v>
      </c>
      <c r="F4490">
        <f t="shared" si="451"/>
        <v>15</v>
      </c>
      <c r="G4490">
        <f t="shared" si="452"/>
        <v>9</v>
      </c>
      <c r="H4490" s="4" t="str">
        <f t="shared" si="453"/>
        <v>product 1</v>
      </c>
      <c r="I4490" s="5">
        <v>67</v>
      </c>
      <c r="J4490" s="5">
        <v>367.83000000000004</v>
      </c>
    </row>
    <row r="4491" spans="1:10" ht="13.2" x14ac:dyDescent="0.25">
      <c r="A4491" s="3">
        <v>45915</v>
      </c>
      <c r="B4491" s="4" t="s">
        <v>8</v>
      </c>
      <c r="C4491" s="3" t="str">
        <f t="shared" si="449"/>
        <v>cogs</v>
      </c>
      <c r="D4491" s="49">
        <v>21.49</v>
      </c>
      <c r="E4491">
        <f t="shared" si="450"/>
        <v>2025</v>
      </c>
      <c r="F4491">
        <f t="shared" si="451"/>
        <v>15</v>
      </c>
      <c r="G4491">
        <f t="shared" si="452"/>
        <v>9</v>
      </c>
      <c r="H4491" s="4" t="str">
        <f t="shared" si="453"/>
        <v>product 2</v>
      </c>
      <c r="I4491" s="5">
        <v>0</v>
      </c>
      <c r="J4491" s="4">
        <v>0</v>
      </c>
    </row>
    <row r="4492" spans="1:10" ht="13.2" x14ac:dyDescent="0.25">
      <c r="A4492" s="3">
        <v>45915</v>
      </c>
      <c r="B4492" s="4" t="s">
        <v>9</v>
      </c>
      <c r="C4492" s="3" t="str">
        <f t="shared" si="449"/>
        <v>cogs</v>
      </c>
      <c r="D4492" s="49">
        <v>8.99</v>
      </c>
      <c r="E4492">
        <f t="shared" si="450"/>
        <v>2025</v>
      </c>
      <c r="F4492">
        <f t="shared" si="451"/>
        <v>15</v>
      </c>
      <c r="G4492">
        <f t="shared" si="452"/>
        <v>9</v>
      </c>
      <c r="H4492" s="4" t="str">
        <f t="shared" si="453"/>
        <v>product 3</v>
      </c>
      <c r="I4492" s="5">
        <v>18</v>
      </c>
      <c r="J4492" s="5">
        <v>161.82</v>
      </c>
    </row>
    <row r="4493" spans="1:10" ht="13.2" x14ac:dyDescent="0.25">
      <c r="A4493" s="3">
        <v>45915</v>
      </c>
      <c r="B4493" s="4" t="s">
        <v>16</v>
      </c>
      <c r="C4493" s="3" t="str">
        <f t="shared" si="449"/>
        <v>interest</v>
      </c>
      <c r="D4493" s="50" t="s">
        <v>6</v>
      </c>
      <c r="E4493">
        <f t="shared" si="450"/>
        <v>2025</v>
      </c>
      <c r="F4493">
        <f t="shared" si="451"/>
        <v>15</v>
      </c>
      <c r="G4493">
        <f t="shared" si="452"/>
        <v>9</v>
      </c>
      <c r="H4493" s="4" t="str">
        <f t="shared" si="453"/>
        <v>N/A</v>
      </c>
      <c r="I4493" s="4" t="s">
        <v>6</v>
      </c>
      <c r="J4493" s="5">
        <v>1254.28</v>
      </c>
    </row>
    <row r="4494" spans="1:10" ht="13.2" x14ac:dyDescent="0.25">
      <c r="A4494" s="3">
        <v>45915</v>
      </c>
      <c r="B4494" s="4" t="s">
        <v>10</v>
      </c>
      <c r="C4494" s="3" t="str">
        <f t="shared" si="449"/>
        <v>marketing</v>
      </c>
      <c r="D4494" s="50" t="s">
        <v>6</v>
      </c>
      <c r="E4494">
        <f t="shared" si="450"/>
        <v>2025</v>
      </c>
      <c r="F4494">
        <f t="shared" si="451"/>
        <v>15</v>
      </c>
      <c r="G4494">
        <f t="shared" si="452"/>
        <v>9</v>
      </c>
      <c r="H4494" s="4" t="str">
        <f t="shared" si="453"/>
        <v>N/A</v>
      </c>
      <c r="I4494" s="4" t="s">
        <v>6</v>
      </c>
      <c r="J4494" s="5">
        <v>119.06</v>
      </c>
    </row>
    <row r="4495" spans="1:10" ht="13.2" x14ac:dyDescent="0.25">
      <c r="A4495" s="3">
        <v>45915</v>
      </c>
      <c r="B4495" s="4" t="s">
        <v>11</v>
      </c>
      <c r="C4495" s="3" t="str">
        <f t="shared" si="449"/>
        <v>net sales</v>
      </c>
      <c r="D4495" s="49">
        <v>9.99</v>
      </c>
      <c r="E4495">
        <f t="shared" si="450"/>
        <v>2025</v>
      </c>
      <c r="F4495">
        <f t="shared" si="451"/>
        <v>15</v>
      </c>
      <c r="G4495">
        <f t="shared" si="452"/>
        <v>9</v>
      </c>
      <c r="H4495" s="4" t="str">
        <f t="shared" si="453"/>
        <v>product 1</v>
      </c>
      <c r="I4495" s="5">
        <v>67</v>
      </c>
      <c r="J4495" s="5">
        <v>669.33</v>
      </c>
    </row>
    <row r="4496" spans="1:10" ht="13.2" x14ac:dyDescent="0.25">
      <c r="A4496" s="3">
        <v>45915</v>
      </c>
      <c r="B4496" s="4" t="s">
        <v>12</v>
      </c>
      <c r="C4496" s="3" t="str">
        <f t="shared" si="449"/>
        <v>net sales</v>
      </c>
      <c r="D4496" s="49">
        <v>24.99</v>
      </c>
      <c r="E4496">
        <f t="shared" si="450"/>
        <v>2025</v>
      </c>
      <c r="F4496">
        <f t="shared" si="451"/>
        <v>15</v>
      </c>
      <c r="G4496">
        <f t="shared" si="452"/>
        <v>9</v>
      </c>
      <c r="H4496" s="4" t="str">
        <f t="shared" si="453"/>
        <v>product 2</v>
      </c>
      <c r="I4496" s="5">
        <v>0</v>
      </c>
      <c r="J4496" s="4">
        <v>0</v>
      </c>
    </row>
    <row r="4497" spans="1:10" ht="13.2" x14ac:dyDescent="0.25">
      <c r="A4497" s="3">
        <v>45915</v>
      </c>
      <c r="B4497" s="4" t="s">
        <v>13</v>
      </c>
      <c r="C4497" s="3" t="str">
        <f t="shared" si="449"/>
        <v>net sales</v>
      </c>
      <c r="D4497" s="49">
        <v>12.49</v>
      </c>
      <c r="E4497">
        <f t="shared" si="450"/>
        <v>2025</v>
      </c>
      <c r="F4497">
        <f t="shared" si="451"/>
        <v>15</v>
      </c>
      <c r="G4497">
        <f t="shared" si="452"/>
        <v>9</v>
      </c>
      <c r="H4497" s="4" t="str">
        <f t="shared" si="453"/>
        <v>product 3</v>
      </c>
      <c r="I4497" s="5">
        <v>18</v>
      </c>
      <c r="J4497" s="5">
        <v>224.82</v>
      </c>
    </row>
    <row r="4498" spans="1:10" ht="13.2" x14ac:dyDescent="0.25">
      <c r="A4498" s="3">
        <v>45915</v>
      </c>
      <c r="B4498" s="4" t="s">
        <v>14</v>
      </c>
      <c r="C4498" s="3" t="str">
        <f t="shared" si="449"/>
        <v>overhead</v>
      </c>
      <c r="D4498" s="50" t="s">
        <v>6</v>
      </c>
      <c r="E4498">
        <f t="shared" si="450"/>
        <v>2025</v>
      </c>
      <c r="F4498">
        <f t="shared" si="451"/>
        <v>15</v>
      </c>
      <c r="G4498">
        <f t="shared" si="452"/>
        <v>9</v>
      </c>
      <c r="H4498" s="4" t="str">
        <f t="shared" si="453"/>
        <v>N/A</v>
      </c>
      <c r="I4498" s="4" t="s">
        <v>6</v>
      </c>
      <c r="J4498" s="5">
        <v>313.57</v>
      </c>
    </row>
    <row r="4499" spans="1:10" ht="13.2" x14ac:dyDescent="0.25">
      <c r="A4499" s="3">
        <v>45916</v>
      </c>
      <c r="B4499" s="4" t="s">
        <v>7</v>
      </c>
      <c r="C4499" s="3" t="str">
        <f t="shared" si="449"/>
        <v>cogs</v>
      </c>
      <c r="D4499" s="49">
        <v>5.49</v>
      </c>
      <c r="E4499">
        <f t="shared" si="450"/>
        <v>2025</v>
      </c>
      <c r="F4499">
        <f t="shared" si="451"/>
        <v>16</v>
      </c>
      <c r="G4499">
        <f t="shared" si="452"/>
        <v>9</v>
      </c>
      <c r="H4499" s="4" t="str">
        <f t="shared" si="453"/>
        <v>product 1</v>
      </c>
      <c r="I4499" s="5">
        <v>78</v>
      </c>
      <c r="J4499" s="5">
        <v>428.22</v>
      </c>
    </row>
    <row r="4500" spans="1:10" ht="13.2" x14ac:dyDescent="0.25">
      <c r="A4500" s="3">
        <v>45916</v>
      </c>
      <c r="B4500" s="4" t="s">
        <v>8</v>
      </c>
      <c r="C4500" s="3" t="str">
        <f t="shared" si="449"/>
        <v>cogs</v>
      </c>
      <c r="D4500" s="49">
        <v>21.49</v>
      </c>
      <c r="E4500">
        <f t="shared" si="450"/>
        <v>2025</v>
      </c>
      <c r="F4500">
        <f t="shared" si="451"/>
        <v>16</v>
      </c>
      <c r="G4500">
        <f t="shared" si="452"/>
        <v>9</v>
      </c>
      <c r="H4500" s="4" t="str">
        <f t="shared" si="453"/>
        <v>product 2</v>
      </c>
      <c r="I4500" s="5">
        <v>1</v>
      </c>
      <c r="J4500" s="5">
        <v>21.49</v>
      </c>
    </row>
    <row r="4501" spans="1:10" ht="13.2" x14ac:dyDescent="0.25">
      <c r="A4501" s="3">
        <v>45916</v>
      </c>
      <c r="B4501" s="4" t="s">
        <v>9</v>
      </c>
      <c r="C4501" s="3" t="str">
        <f t="shared" si="449"/>
        <v>cogs</v>
      </c>
      <c r="D4501" s="49">
        <v>8.99</v>
      </c>
      <c r="E4501">
        <f t="shared" si="450"/>
        <v>2025</v>
      </c>
      <c r="F4501">
        <f t="shared" si="451"/>
        <v>16</v>
      </c>
      <c r="G4501">
        <f t="shared" si="452"/>
        <v>9</v>
      </c>
      <c r="H4501" s="4" t="str">
        <f t="shared" si="453"/>
        <v>product 3</v>
      </c>
      <c r="I4501" s="5">
        <v>167</v>
      </c>
      <c r="J4501" s="5">
        <v>1501.33</v>
      </c>
    </row>
    <row r="4502" spans="1:10" ht="13.2" x14ac:dyDescent="0.25">
      <c r="A4502" s="3">
        <v>45916</v>
      </c>
      <c r="B4502" s="4" t="s">
        <v>10</v>
      </c>
      <c r="C4502" s="3" t="str">
        <f t="shared" si="449"/>
        <v>marketing</v>
      </c>
      <c r="D4502" s="50" t="s">
        <v>6</v>
      </c>
      <c r="E4502">
        <f t="shared" si="450"/>
        <v>2025</v>
      </c>
      <c r="F4502">
        <f t="shared" si="451"/>
        <v>16</v>
      </c>
      <c r="G4502">
        <f t="shared" si="452"/>
        <v>9</v>
      </c>
      <c r="H4502" s="4" t="str">
        <f t="shared" si="453"/>
        <v>N/A</v>
      </c>
      <c r="I4502" s="4" t="s">
        <v>6</v>
      </c>
      <c r="J4502" s="5">
        <v>109.03</v>
      </c>
    </row>
    <row r="4503" spans="1:10" ht="13.2" x14ac:dyDescent="0.25">
      <c r="A4503" s="3">
        <v>45916</v>
      </c>
      <c r="B4503" s="4" t="s">
        <v>11</v>
      </c>
      <c r="C4503" s="3" t="str">
        <f t="shared" si="449"/>
        <v>net sales</v>
      </c>
      <c r="D4503" s="49">
        <v>9.99</v>
      </c>
      <c r="E4503">
        <f t="shared" si="450"/>
        <v>2025</v>
      </c>
      <c r="F4503">
        <f t="shared" si="451"/>
        <v>16</v>
      </c>
      <c r="G4503">
        <f t="shared" si="452"/>
        <v>9</v>
      </c>
      <c r="H4503" s="4" t="str">
        <f t="shared" si="453"/>
        <v>product 1</v>
      </c>
      <c r="I4503" s="5">
        <v>78</v>
      </c>
      <c r="J4503" s="5">
        <v>779.22</v>
      </c>
    </row>
    <row r="4504" spans="1:10" ht="13.2" x14ac:dyDescent="0.25">
      <c r="A4504" s="3">
        <v>45916</v>
      </c>
      <c r="B4504" s="4" t="s">
        <v>12</v>
      </c>
      <c r="C4504" s="3" t="str">
        <f t="shared" si="449"/>
        <v>net sales</v>
      </c>
      <c r="D4504" s="49">
        <v>24.99</v>
      </c>
      <c r="E4504">
        <f t="shared" si="450"/>
        <v>2025</v>
      </c>
      <c r="F4504">
        <f t="shared" si="451"/>
        <v>16</v>
      </c>
      <c r="G4504">
        <f t="shared" si="452"/>
        <v>9</v>
      </c>
      <c r="H4504" s="4" t="str">
        <f t="shared" si="453"/>
        <v>product 2</v>
      </c>
      <c r="I4504" s="5">
        <v>1</v>
      </c>
      <c r="J4504" s="5">
        <v>24.99</v>
      </c>
    </row>
    <row r="4505" spans="1:10" ht="13.2" x14ac:dyDescent="0.25">
      <c r="A4505" s="3">
        <v>45916</v>
      </c>
      <c r="B4505" s="4" t="s">
        <v>13</v>
      </c>
      <c r="C4505" s="3" t="str">
        <f t="shared" si="449"/>
        <v>net sales</v>
      </c>
      <c r="D4505" s="49">
        <v>12.49</v>
      </c>
      <c r="E4505">
        <f t="shared" si="450"/>
        <v>2025</v>
      </c>
      <c r="F4505">
        <f t="shared" si="451"/>
        <v>16</v>
      </c>
      <c r="G4505">
        <f t="shared" si="452"/>
        <v>9</v>
      </c>
      <c r="H4505" s="4" t="str">
        <f t="shared" si="453"/>
        <v>product 3</v>
      </c>
      <c r="I4505" s="5">
        <v>167</v>
      </c>
      <c r="J4505" s="5">
        <v>2085.83</v>
      </c>
    </row>
    <row r="4506" spans="1:10" ht="13.2" x14ac:dyDescent="0.25">
      <c r="A4506" s="3">
        <v>45917</v>
      </c>
      <c r="B4506" s="4" t="s">
        <v>7</v>
      </c>
      <c r="C4506" s="3" t="str">
        <f t="shared" si="449"/>
        <v>cogs</v>
      </c>
      <c r="D4506" s="49">
        <v>5.49</v>
      </c>
      <c r="E4506">
        <f t="shared" si="450"/>
        <v>2025</v>
      </c>
      <c r="F4506">
        <f t="shared" si="451"/>
        <v>17</v>
      </c>
      <c r="G4506">
        <f t="shared" si="452"/>
        <v>9</v>
      </c>
      <c r="H4506" s="4" t="str">
        <f t="shared" si="453"/>
        <v>product 1</v>
      </c>
      <c r="I4506" s="5">
        <v>76</v>
      </c>
      <c r="J4506" s="5">
        <v>417.24</v>
      </c>
    </row>
    <row r="4507" spans="1:10" ht="13.2" x14ac:dyDescent="0.25">
      <c r="A4507" s="3">
        <v>45917</v>
      </c>
      <c r="B4507" s="4" t="s">
        <v>8</v>
      </c>
      <c r="C4507" s="3" t="str">
        <f t="shared" si="449"/>
        <v>cogs</v>
      </c>
      <c r="D4507" s="49">
        <v>21.49</v>
      </c>
      <c r="E4507">
        <f t="shared" si="450"/>
        <v>2025</v>
      </c>
      <c r="F4507">
        <f t="shared" si="451"/>
        <v>17</v>
      </c>
      <c r="G4507">
        <f t="shared" si="452"/>
        <v>9</v>
      </c>
      <c r="H4507" s="4" t="str">
        <f t="shared" si="453"/>
        <v>product 2</v>
      </c>
      <c r="I4507" s="5">
        <v>6</v>
      </c>
      <c r="J4507" s="5">
        <v>128.94</v>
      </c>
    </row>
    <row r="4508" spans="1:10" ht="13.2" x14ac:dyDescent="0.25">
      <c r="A4508" s="3">
        <v>45917</v>
      </c>
      <c r="B4508" s="4" t="s">
        <v>9</v>
      </c>
      <c r="C4508" s="3" t="str">
        <f t="shared" si="449"/>
        <v>cogs</v>
      </c>
      <c r="D4508" s="49">
        <v>8.99</v>
      </c>
      <c r="E4508">
        <f t="shared" si="450"/>
        <v>2025</v>
      </c>
      <c r="F4508">
        <f t="shared" si="451"/>
        <v>17</v>
      </c>
      <c r="G4508">
        <f t="shared" si="452"/>
        <v>9</v>
      </c>
      <c r="H4508" s="4" t="str">
        <f t="shared" si="453"/>
        <v>product 3</v>
      </c>
      <c r="I4508" s="5">
        <v>202</v>
      </c>
      <c r="J4508" s="5">
        <v>1815.98</v>
      </c>
    </row>
    <row r="4509" spans="1:10" ht="13.2" x14ac:dyDescent="0.25">
      <c r="A4509" s="3">
        <v>45917</v>
      </c>
      <c r="B4509" s="4" t="s">
        <v>10</v>
      </c>
      <c r="C4509" s="3" t="str">
        <f t="shared" si="449"/>
        <v>marketing</v>
      </c>
      <c r="D4509" s="50" t="s">
        <v>6</v>
      </c>
      <c r="E4509">
        <f t="shared" si="450"/>
        <v>2025</v>
      </c>
      <c r="F4509">
        <f t="shared" si="451"/>
        <v>17</v>
      </c>
      <c r="G4509">
        <f t="shared" si="452"/>
        <v>9</v>
      </c>
      <c r="H4509" s="4" t="str">
        <f t="shared" si="453"/>
        <v>N/A</v>
      </c>
      <c r="I4509" s="4" t="s">
        <v>6</v>
      </c>
      <c r="J4509" s="5">
        <v>102.97</v>
      </c>
    </row>
    <row r="4510" spans="1:10" ht="13.2" x14ac:dyDescent="0.25">
      <c r="A4510" s="3">
        <v>45917</v>
      </c>
      <c r="B4510" s="4" t="s">
        <v>11</v>
      </c>
      <c r="C4510" s="3" t="str">
        <f t="shared" si="449"/>
        <v>net sales</v>
      </c>
      <c r="D4510" s="49">
        <v>9.99</v>
      </c>
      <c r="E4510">
        <f t="shared" si="450"/>
        <v>2025</v>
      </c>
      <c r="F4510">
        <f t="shared" si="451"/>
        <v>17</v>
      </c>
      <c r="G4510">
        <f t="shared" si="452"/>
        <v>9</v>
      </c>
      <c r="H4510" s="4" t="str">
        <f t="shared" si="453"/>
        <v>product 1</v>
      </c>
      <c r="I4510" s="5">
        <v>76</v>
      </c>
      <c r="J4510" s="5">
        <v>759.24</v>
      </c>
    </row>
    <row r="4511" spans="1:10" ht="13.2" x14ac:dyDescent="0.25">
      <c r="A4511" s="3">
        <v>45917</v>
      </c>
      <c r="B4511" s="4" t="s">
        <v>12</v>
      </c>
      <c r="C4511" s="3" t="str">
        <f t="shared" si="449"/>
        <v>net sales</v>
      </c>
      <c r="D4511" s="49">
        <v>24.99</v>
      </c>
      <c r="E4511">
        <f t="shared" si="450"/>
        <v>2025</v>
      </c>
      <c r="F4511">
        <f t="shared" si="451"/>
        <v>17</v>
      </c>
      <c r="G4511">
        <f t="shared" si="452"/>
        <v>9</v>
      </c>
      <c r="H4511" s="4" t="str">
        <f t="shared" si="453"/>
        <v>product 2</v>
      </c>
      <c r="I4511" s="5">
        <v>6</v>
      </c>
      <c r="J4511" s="5">
        <v>149.94</v>
      </c>
    </row>
    <row r="4512" spans="1:10" ht="13.2" x14ac:dyDescent="0.25">
      <c r="A4512" s="3">
        <v>45917</v>
      </c>
      <c r="B4512" s="4" t="s">
        <v>13</v>
      </c>
      <c r="C4512" s="3" t="str">
        <f t="shared" si="449"/>
        <v>net sales</v>
      </c>
      <c r="D4512" s="49">
        <v>12.49</v>
      </c>
      <c r="E4512">
        <f t="shared" si="450"/>
        <v>2025</v>
      </c>
      <c r="F4512">
        <f t="shared" si="451"/>
        <v>17</v>
      </c>
      <c r="G4512">
        <f t="shared" si="452"/>
        <v>9</v>
      </c>
      <c r="H4512" s="4" t="str">
        <f t="shared" si="453"/>
        <v>product 3</v>
      </c>
      <c r="I4512" s="5">
        <v>202</v>
      </c>
      <c r="J4512" s="5">
        <v>2522.98</v>
      </c>
    </row>
    <row r="4513" spans="1:10" ht="13.2" x14ac:dyDescent="0.25">
      <c r="A4513" s="3">
        <v>45918</v>
      </c>
      <c r="B4513" s="4" t="s">
        <v>7</v>
      </c>
      <c r="C4513" s="3" t="str">
        <f t="shared" si="449"/>
        <v>cogs</v>
      </c>
      <c r="D4513" s="49">
        <v>5.49</v>
      </c>
      <c r="E4513">
        <f t="shared" si="450"/>
        <v>2025</v>
      </c>
      <c r="F4513">
        <f t="shared" si="451"/>
        <v>18</v>
      </c>
      <c r="G4513">
        <f t="shared" si="452"/>
        <v>9</v>
      </c>
      <c r="H4513" s="4" t="str">
        <f t="shared" si="453"/>
        <v>product 1</v>
      </c>
      <c r="I4513" s="5">
        <v>97</v>
      </c>
      <c r="J4513" s="5">
        <v>532.53</v>
      </c>
    </row>
    <row r="4514" spans="1:10" ht="13.2" x14ac:dyDescent="0.25">
      <c r="A4514" s="3">
        <v>45918</v>
      </c>
      <c r="B4514" s="4" t="s">
        <v>8</v>
      </c>
      <c r="C4514" s="3" t="str">
        <f t="shared" si="449"/>
        <v>cogs</v>
      </c>
      <c r="D4514" s="49">
        <v>21.49</v>
      </c>
      <c r="E4514">
        <f t="shared" si="450"/>
        <v>2025</v>
      </c>
      <c r="F4514">
        <f t="shared" si="451"/>
        <v>18</v>
      </c>
      <c r="G4514">
        <f t="shared" si="452"/>
        <v>9</v>
      </c>
      <c r="H4514" s="4" t="str">
        <f t="shared" si="453"/>
        <v>product 2</v>
      </c>
      <c r="I4514" s="5">
        <v>4</v>
      </c>
      <c r="J4514" s="5">
        <v>85.96</v>
      </c>
    </row>
    <row r="4515" spans="1:10" ht="13.2" x14ac:dyDescent="0.25">
      <c r="A4515" s="3">
        <v>45918</v>
      </c>
      <c r="B4515" s="4" t="s">
        <v>9</v>
      </c>
      <c r="C4515" s="3" t="str">
        <f t="shared" si="449"/>
        <v>cogs</v>
      </c>
      <c r="D4515" s="49">
        <v>8.99</v>
      </c>
      <c r="E4515">
        <f t="shared" si="450"/>
        <v>2025</v>
      </c>
      <c r="F4515">
        <f t="shared" si="451"/>
        <v>18</v>
      </c>
      <c r="G4515">
        <f t="shared" si="452"/>
        <v>9</v>
      </c>
      <c r="H4515" s="4" t="str">
        <f t="shared" si="453"/>
        <v>product 3</v>
      </c>
      <c r="I4515" s="5">
        <v>153</v>
      </c>
      <c r="J4515" s="5">
        <v>1375.47</v>
      </c>
    </row>
    <row r="4516" spans="1:10" ht="13.2" x14ac:dyDescent="0.25">
      <c r="A4516" s="3">
        <v>45918</v>
      </c>
      <c r="B4516" s="4" t="s">
        <v>10</v>
      </c>
      <c r="C4516" s="3" t="str">
        <f t="shared" si="449"/>
        <v>marketing</v>
      </c>
      <c r="D4516" s="50" t="s">
        <v>6</v>
      </c>
      <c r="E4516">
        <f t="shared" si="450"/>
        <v>2025</v>
      </c>
      <c r="F4516">
        <f t="shared" si="451"/>
        <v>18</v>
      </c>
      <c r="G4516">
        <f t="shared" si="452"/>
        <v>9</v>
      </c>
      <c r="H4516" s="4" t="str">
        <f t="shared" si="453"/>
        <v>N/A</v>
      </c>
      <c r="I4516" s="4" t="s">
        <v>6</v>
      </c>
      <c r="J4516" s="5">
        <v>101.08</v>
      </c>
    </row>
    <row r="4517" spans="1:10" ht="13.2" x14ac:dyDescent="0.25">
      <c r="A4517" s="3">
        <v>45918</v>
      </c>
      <c r="B4517" s="4" t="s">
        <v>11</v>
      </c>
      <c r="C4517" s="3" t="str">
        <f t="shared" si="449"/>
        <v>net sales</v>
      </c>
      <c r="D4517" s="49">
        <v>9.99</v>
      </c>
      <c r="E4517">
        <f t="shared" si="450"/>
        <v>2025</v>
      </c>
      <c r="F4517">
        <f t="shared" si="451"/>
        <v>18</v>
      </c>
      <c r="G4517">
        <f t="shared" si="452"/>
        <v>9</v>
      </c>
      <c r="H4517" s="4" t="str">
        <f t="shared" si="453"/>
        <v>product 1</v>
      </c>
      <c r="I4517" s="5">
        <v>97</v>
      </c>
      <c r="J4517" s="5">
        <v>969.03</v>
      </c>
    </row>
    <row r="4518" spans="1:10" ht="13.2" x14ac:dyDescent="0.25">
      <c r="A4518" s="3">
        <v>45918</v>
      </c>
      <c r="B4518" s="4" t="s">
        <v>12</v>
      </c>
      <c r="C4518" s="3" t="str">
        <f t="shared" si="449"/>
        <v>net sales</v>
      </c>
      <c r="D4518" s="49">
        <v>24.99</v>
      </c>
      <c r="E4518">
        <f t="shared" si="450"/>
        <v>2025</v>
      </c>
      <c r="F4518">
        <f t="shared" si="451"/>
        <v>18</v>
      </c>
      <c r="G4518">
        <f t="shared" si="452"/>
        <v>9</v>
      </c>
      <c r="H4518" s="4" t="str">
        <f t="shared" si="453"/>
        <v>product 2</v>
      </c>
      <c r="I4518" s="5">
        <v>4</v>
      </c>
      <c r="J4518" s="5">
        <v>99.96</v>
      </c>
    </row>
    <row r="4519" spans="1:10" ht="13.2" x14ac:dyDescent="0.25">
      <c r="A4519" s="3">
        <v>45918</v>
      </c>
      <c r="B4519" s="4" t="s">
        <v>13</v>
      </c>
      <c r="C4519" s="3" t="str">
        <f t="shared" si="449"/>
        <v>net sales</v>
      </c>
      <c r="D4519" s="49">
        <v>12.49</v>
      </c>
      <c r="E4519">
        <f t="shared" si="450"/>
        <v>2025</v>
      </c>
      <c r="F4519">
        <f t="shared" si="451"/>
        <v>18</v>
      </c>
      <c r="G4519">
        <f t="shared" si="452"/>
        <v>9</v>
      </c>
      <c r="H4519" s="4" t="str">
        <f t="shared" si="453"/>
        <v>product 3</v>
      </c>
      <c r="I4519" s="5">
        <v>153</v>
      </c>
      <c r="J4519" s="5">
        <v>1910.97</v>
      </c>
    </row>
    <row r="4520" spans="1:10" ht="13.2" x14ac:dyDescent="0.25">
      <c r="A4520" s="3">
        <v>45919</v>
      </c>
      <c r="B4520" s="4" t="s">
        <v>7</v>
      </c>
      <c r="C4520" s="3" t="str">
        <f t="shared" si="449"/>
        <v>cogs</v>
      </c>
      <c r="D4520" s="49">
        <v>5.49</v>
      </c>
      <c r="E4520">
        <f t="shared" si="450"/>
        <v>2025</v>
      </c>
      <c r="F4520">
        <f t="shared" si="451"/>
        <v>19</v>
      </c>
      <c r="G4520">
        <f t="shared" si="452"/>
        <v>9</v>
      </c>
      <c r="H4520" s="4" t="str">
        <f t="shared" si="453"/>
        <v>product 1</v>
      </c>
      <c r="I4520" s="5">
        <v>85</v>
      </c>
      <c r="J4520" s="5">
        <v>466.65000000000003</v>
      </c>
    </row>
    <row r="4521" spans="1:10" ht="13.2" x14ac:dyDescent="0.25">
      <c r="A4521" s="3">
        <v>45919</v>
      </c>
      <c r="B4521" s="4" t="s">
        <v>8</v>
      </c>
      <c r="C4521" s="3" t="str">
        <f t="shared" si="449"/>
        <v>cogs</v>
      </c>
      <c r="D4521" s="49">
        <v>21.49</v>
      </c>
      <c r="E4521">
        <f t="shared" si="450"/>
        <v>2025</v>
      </c>
      <c r="F4521">
        <f t="shared" si="451"/>
        <v>19</v>
      </c>
      <c r="G4521">
        <f t="shared" si="452"/>
        <v>9</v>
      </c>
      <c r="H4521" s="4" t="str">
        <f t="shared" si="453"/>
        <v>product 2</v>
      </c>
      <c r="I4521" s="5">
        <v>3</v>
      </c>
      <c r="J4521" s="5">
        <v>64.47</v>
      </c>
    </row>
    <row r="4522" spans="1:10" ht="13.2" x14ac:dyDescent="0.25">
      <c r="A4522" s="3">
        <v>45919</v>
      </c>
      <c r="B4522" s="4" t="s">
        <v>9</v>
      </c>
      <c r="C4522" s="3" t="str">
        <f t="shared" si="449"/>
        <v>cogs</v>
      </c>
      <c r="D4522" s="49">
        <v>8.99</v>
      </c>
      <c r="E4522">
        <f t="shared" si="450"/>
        <v>2025</v>
      </c>
      <c r="F4522">
        <f t="shared" si="451"/>
        <v>19</v>
      </c>
      <c r="G4522">
        <f t="shared" si="452"/>
        <v>9</v>
      </c>
      <c r="H4522" s="4" t="str">
        <f t="shared" si="453"/>
        <v>product 3</v>
      </c>
      <c r="I4522" s="5">
        <v>207</v>
      </c>
      <c r="J4522" s="5">
        <v>1860.93</v>
      </c>
    </row>
    <row r="4523" spans="1:10" ht="13.2" x14ac:dyDescent="0.25">
      <c r="A4523" s="3">
        <v>45919</v>
      </c>
      <c r="B4523" s="4" t="s">
        <v>10</v>
      </c>
      <c r="C4523" s="3" t="str">
        <f t="shared" si="449"/>
        <v>marketing</v>
      </c>
      <c r="D4523" s="50" t="s">
        <v>6</v>
      </c>
      <c r="E4523">
        <f t="shared" si="450"/>
        <v>2025</v>
      </c>
      <c r="F4523">
        <f t="shared" si="451"/>
        <v>19</v>
      </c>
      <c r="G4523">
        <f t="shared" si="452"/>
        <v>9</v>
      </c>
      <c r="H4523" s="4" t="str">
        <f t="shared" si="453"/>
        <v>N/A</v>
      </c>
      <c r="I4523" s="4" t="s">
        <v>6</v>
      </c>
      <c r="J4523" s="5">
        <v>104.08</v>
      </c>
    </row>
    <row r="4524" spans="1:10" ht="13.2" x14ac:dyDescent="0.25">
      <c r="A4524" s="3">
        <v>45919</v>
      </c>
      <c r="B4524" s="4" t="s">
        <v>11</v>
      </c>
      <c r="C4524" s="3" t="str">
        <f t="shared" si="449"/>
        <v>net sales</v>
      </c>
      <c r="D4524" s="49">
        <v>9.99</v>
      </c>
      <c r="E4524">
        <f t="shared" si="450"/>
        <v>2025</v>
      </c>
      <c r="F4524">
        <f t="shared" si="451"/>
        <v>19</v>
      </c>
      <c r="G4524">
        <f t="shared" si="452"/>
        <v>9</v>
      </c>
      <c r="H4524" s="4" t="str">
        <f t="shared" si="453"/>
        <v>product 1</v>
      </c>
      <c r="I4524" s="5">
        <v>85</v>
      </c>
      <c r="J4524" s="5">
        <v>849.15</v>
      </c>
    </row>
    <row r="4525" spans="1:10" ht="13.2" x14ac:dyDescent="0.25">
      <c r="A4525" s="3">
        <v>45919</v>
      </c>
      <c r="B4525" s="4" t="s">
        <v>12</v>
      </c>
      <c r="C4525" s="3" t="str">
        <f t="shared" si="449"/>
        <v>net sales</v>
      </c>
      <c r="D4525" s="49">
        <v>24.99</v>
      </c>
      <c r="E4525">
        <f t="shared" si="450"/>
        <v>2025</v>
      </c>
      <c r="F4525">
        <f t="shared" si="451"/>
        <v>19</v>
      </c>
      <c r="G4525">
        <f t="shared" si="452"/>
        <v>9</v>
      </c>
      <c r="H4525" s="4" t="str">
        <f t="shared" si="453"/>
        <v>product 2</v>
      </c>
      <c r="I4525" s="5">
        <v>3</v>
      </c>
      <c r="J4525" s="5">
        <v>74.97</v>
      </c>
    </row>
    <row r="4526" spans="1:10" ht="13.2" x14ac:dyDescent="0.25">
      <c r="A4526" s="3">
        <v>45919</v>
      </c>
      <c r="B4526" s="4" t="s">
        <v>13</v>
      </c>
      <c r="C4526" s="3" t="str">
        <f t="shared" si="449"/>
        <v>net sales</v>
      </c>
      <c r="D4526" s="49">
        <v>12.49</v>
      </c>
      <c r="E4526">
        <f t="shared" si="450"/>
        <v>2025</v>
      </c>
      <c r="F4526">
        <f t="shared" si="451"/>
        <v>19</v>
      </c>
      <c r="G4526">
        <f t="shared" si="452"/>
        <v>9</v>
      </c>
      <c r="H4526" s="4" t="str">
        <f t="shared" si="453"/>
        <v>product 3</v>
      </c>
      <c r="I4526" s="5">
        <v>207</v>
      </c>
      <c r="J4526" s="5">
        <v>2585.4299999999998</v>
      </c>
    </row>
    <row r="4527" spans="1:10" ht="13.2" x14ac:dyDescent="0.25">
      <c r="A4527" s="3">
        <v>45920</v>
      </c>
      <c r="B4527" s="4" t="s">
        <v>7</v>
      </c>
      <c r="C4527" s="3" t="str">
        <f t="shared" si="449"/>
        <v>cogs</v>
      </c>
      <c r="D4527" s="49">
        <v>5.49</v>
      </c>
      <c r="E4527">
        <f t="shared" si="450"/>
        <v>2025</v>
      </c>
      <c r="F4527">
        <f t="shared" si="451"/>
        <v>20</v>
      </c>
      <c r="G4527">
        <f t="shared" si="452"/>
        <v>9</v>
      </c>
      <c r="H4527" s="4" t="str">
        <f t="shared" si="453"/>
        <v>product 1</v>
      </c>
      <c r="I4527" s="5">
        <v>73</v>
      </c>
      <c r="J4527" s="5">
        <v>400.77000000000004</v>
      </c>
    </row>
    <row r="4528" spans="1:10" ht="13.2" x14ac:dyDescent="0.25">
      <c r="A4528" s="3">
        <v>45920</v>
      </c>
      <c r="B4528" s="4" t="s">
        <v>8</v>
      </c>
      <c r="C4528" s="3" t="str">
        <f t="shared" si="449"/>
        <v>cogs</v>
      </c>
      <c r="D4528" s="49">
        <v>21.49</v>
      </c>
      <c r="E4528">
        <f t="shared" si="450"/>
        <v>2025</v>
      </c>
      <c r="F4528">
        <f t="shared" si="451"/>
        <v>20</v>
      </c>
      <c r="G4528">
        <f t="shared" si="452"/>
        <v>9</v>
      </c>
      <c r="H4528" s="4" t="str">
        <f t="shared" si="453"/>
        <v>product 2</v>
      </c>
      <c r="I4528" s="5">
        <v>0</v>
      </c>
      <c r="J4528" s="4">
        <v>0</v>
      </c>
    </row>
    <row r="4529" spans="1:10" ht="13.2" x14ac:dyDescent="0.25">
      <c r="A4529" s="3">
        <v>45920</v>
      </c>
      <c r="B4529" s="4" t="s">
        <v>9</v>
      </c>
      <c r="C4529" s="3" t="str">
        <f t="shared" si="449"/>
        <v>cogs</v>
      </c>
      <c r="D4529" s="49">
        <v>8.99</v>
      </c>
      <c r="E4529">
        <f t="shared" si="450"/>
        <v>2025</v>
      </c>
      <c r="F4529">
        <f t="shared" si="451"/>
        <v>20</v>
      </c>
      <c r="G4529">
        <f t="shared" si="452"/>
        <v>9</v>
      </c>
      <c r="H4529" s="4" t="str">
        <f t="shared" si="453"/>
        <v>product 3</v>
      </c>
      <c r="I4529" s="5">
        <v>226</v>
      </c>
      <c r="J4529" s="5">
        <v>2031.74</v>
      </c>
    </row>
    <row r="4530" spans="1:10" ht="13.2" x14ac:dyDescent="0.25">
      <c r="A4530" s="3">
        <v>45920</v>
      </c>
      <c r="B4530" s="4" t="s">
        <v>10</v>
      </c>
      <c r="C4530" s="3" t="str">
        <f t="shared" si="449"/>
        <v>marketing</v>
      </c>
      <c r="D4530" s="50" t="s">
        <v>6</v>
      </c>
      <c r="E4530">
        <f t="shared" si="450"/>
        <v>2025</v>
      </c>
      <c r="F4530">
        <f t="shared" si="451"/>
        <v>20</v>
      </c>
      <c r="G4530">
        <f t="shared" si="452"/>
        <v>9</v>
      </c>
      <c r="H4530" s="4" t="str">
        <f t="shared" si="453"/>
        <v>N/A</v>
      </c>
      <c r="I4530" s="4" t="s">
        <v>6</v>
      </c>
      <c r="J4530" s="5">
        <v>115.06</v>
      </c>
    </row>
    <row r="4531" spans="1:10" ht="13.2" x14ac:dyDescent="0.25">
      <c r="A4531" s="3">
        <v>45920</v>
      </c>
      <c r="B4531" s="4" t="s">
        <v>11</v>
      </c>
      <c r="C4531" s="3" t="str">
        <f t="shared" si="449"/>
        <v>net sales</v>
      </c>
      <c r="D4531" s="49">
        <v>9.99</v>
      </c>
      <c r="E4531">
        <f t="shared" si="450"/>
        <v>2025</v>
      </c>
      <c r="F4531">
        <f t="shared" si="451"/>
        <v>20</v>
      </c>
      <c r="G4531">
        <f t="shared" si="452"/>
        <v>9</v>
      </c>
      <c r="H4531" s="4" t="str">
        <f t="shared" si="453"/>
        <v>product 1</v>
      </c>
      <c r="I4531" s="5">
        <v>73</v>
      </c>
      <c r="J4531" s="5">
        <v>729.27</v>
      </c>
    </row>
    <row r="4532" spans="1:10" ht="13.2" x14ac:dyDescent="0.25">
      <c r="A4532" s="3">
        <v>45920</v>
      </c>
      <c r="B4532" s="4" t="s">
        <v>12</v>
      </c>
      <c r="C4532" s="3" t="str">
        <f t="shared" si="449"/>
        <v>net sales</v>
      </c>
      <c r="D4532" s="49">
        <v>24.99</v>
      </c>
      <c r="E4532">
        <f t="shared" si="450"/>
        <v>2025</v>
      </c>
      <c r="F4532">
        <f t="shared" si="451"/>
        <v>20</v>
      </c>
      <c r="G4532">
        <f t="shared" si="452"/>
        <v>9</v>
      </c>
      <c r="H4532" s="4" t="str">
        <f t="shared" si="453"/>
        <v>product 2</v>
      </c>
      <c r="I4532" s="5">
        <v>0</v>
      </c>
      <c r="J4532" s="4">
        <v>0</v>
      </c>
    </row>
    <row r="4533" spans="1:10" ht="13.2" x14ac:dyDescent="0.25">
      <c r="A4533" s="3">
        <v>45920</v>
      </c>
      <c r="B4533" s="4" t="s">
        <v>13</v>
      </c>
      <c r="C4533" s="3" t="str">
        <f t="shared" si="449"/>
        <v>net sales</v>
      </c>
      <c r="D4533" s="49">
        <v>12.49</v>
      </c>
      <c r="E4533">
        <f t="shared" si="450"/>
        <v>2025</v>
      </c>
      <c r="F4533">
        <f t="shared" si="451"/>
        <v>20</v>
      </c>
      <c r="G4533">
        <f t="shared" si="452"/>
        <v>9</v>
      </c>
      <c r="H4533" s="4" t="str">
        <f t="shared" si="453"/>
        <v>product 3</v>
      </c>
      <c r="I4533" s="5">
        <v>226</v>
      </c>
      <c r="J4533" s="5">
        <v>2822.7400000000002</v>
      </c>
    </row>
    <row r="4534" spans="1:10" ht="13.2" x14ac:dyDescent="0.25">
      <c r="A4534" s="3">
        <v>45921</v>
      </c>
      <c r="B4534" s="4" t="s">
        <v>7</v>
      </c>
      <c r="C4534" s="3" t="str">
        <f t="shared" si="449"/>
        <v>cogs</v>
      </c>
      <c r="D4534" s="49">
        <v>5.49</v>
      </c>
      <c r="E4534">
        <f t="shared" si="450"/>
        <v>2025</v>
      </c>
      <c r="F4534">
        <f t="shared" si="451"/>
        <v>21</v>
      </c>
      <c r="G4534">
        <f t="shared" si="452"/>
        <v>9</v>
      </c>
      <c r="H4534" s="4" t="str">
        <f t="shared" si="453"/>
        <v>product 1</v>
      </c>
      <c r="I4534" s="5">
        <v>66</v>
      </c>
      <c r="J4534" s="5">
        <v>362.34000000000003</v>
      </c>
    </row>
    <row r="4535" spans="1:10" ht="13.2" x14ac:dyDescent="0.25">
      <c r="A4535" s="3">
        <v>45921</v>
      </c>
      <c r="B4535" s="4" t="s">
        <v>8</v>
      </c>
      <c r="C4535" s="3" t="str">
        <f t="shared" si="449"/>
        <v>cogs</v>
      </c>
      <c r="D4535" s="49">
        <v>21.49</v>
      </c>
      <c r="E4535">
        <f t="shared" si="450"/>
        <v>2025</v>
      </c>
      <c r="F4535">
        <f t="shared" si="451"/>
        <v>21</v>
      </c>
      <c r="G4535">
        <f t="shared" si="452"/>
        <v>9</v>
      </c>
      <c r="H4535" s="4" t="str">
        <f t="shared" si="453"/>
        <v>product 2</v>
      </c>
      <c r="I4535" s="5">
        <v>5</v>
      </c>
      <c r="J4535" s="5">
        <v>107.44999999999999</v>
      </c>
    </row>
    <row r="4536" spans="1:10" ht="13.2" x14ac:dyDescent="0.25">
      <c r="A4536" s="3">
        <v>45921</v>
      </c>
      <c r="B4536" s="4" t="s">
        <v>9</v>
      </c>
      <c r="C4536" s="3" t="str">
        <f t="shared" si="449"/>
        <v>cogs</v>
      </c>
      <c r="D4536" s="49">
        <v>8.99</v>
      </c>
      <c r="E4536">
        <f t="shared" si="450"/>
        <v>2025</v>
      </c>
      <c r="F4536">
        <f t="shared" si="451"/>
        <v>21</v>
      </c>
      <c r="G4536">
        <f t="shared" si="452"/>
        <v>9</v>
      </c>
      <c r="H4536" s="4" t="str">
        <f t="shared" si="453"/>
        <v>product 3</v>
      </c>
      <c r="I4536" s="5">
        <v>75</v>
      </c>
      <c r="J4536" s="5">
        <v>674.25</v>
      </c>
    </row>
    <row r="4537" spans="1:10" ht="13.2" x14ac:dyDescent="0.25">
      <c r="A4537" s="3">
        <v>45921</v>
      </c>
      <c r="B4537" s="4" t="s">
        <v>10</v>
      </c>
      <c r="C4537" s="3" t="str">
        <f t="shared" si="449"/>
        <v>marketing</v>
      </c>
      <c r="D4537" s="50" t="s">
        <v>6</v>
      </c>
      <c r="E4537">
        <f t="shared" si="450"/>
        <v>2025</v>
      </c>
      <c r="F4537">
        <f t="shared" si="451"/>
        <v>21</v>
      </c>
      <c r="G4537">
        <f t="shared" si="452"/>
        <v>9</v>
      </c>
      <c r="H4537" s="4" t="str">
        <f t="shared" si="453"/>
        <v>N/A</v>
      </c>
      <c r="I4537" s="4" t="s">
        <v>6</v>
      </c>
      <c r="J4537" s="5">
        <v>111</v>
      </c>
    </row>
    <row r="4538" spans="1:10" ht="13.2" x14ac:dyDescent="0.25">
      <c r="A4538" s="3">
        <v>45921</v>
      </c>
      <c r="B4538" s="4" t="s">
        <v>11</v>
      </c>
      <c r="C4538" s="3" t="str">
        <f t="shared" si="449"/>
        <v>net sales</v>
      </c>
      <c r="D4538" s="49">
        <v>9.99</v>
      </c>
      <c r="E4538">
        <f t="shared" si="450"/>
        <v>2025</v>
      </c>
      <c r="F4538">
        <f t="shared" si="451"/>
        <v>21</v>
      </c>
      <c r="G4538">
        <f t="shared" si="452"/>
        <v>9</v>
      </c>
      <c r="H4538" s="4" t="str">
        <f t="shared" si="453"/>
        <v>product 1</v>
      </c>
      <c r="I4538" s="5">
        <v>66</v>
      </c>
      <c r="J4538" s="5">
        <v>659.34</v>
      </c>
    </row>
    <row r="4539" spans="1:10" ht="13.2" x14ac:dyDescent="0.25">
      <c r="A4539" s="3">
        <v>45921</v>
      </c>
      <c r="B4539" s="4" t="s">
        <v>12</v>
      </c>
      <c r="C4539" s="3" t="str">
        <f t="shared" si="449"/>
        <v>net sales</v>
      </c>
      <c r="D4539" s="49">
        <v>24.99</v>
      </c>
      <c r="E4539">
        <f t="shared" si="450"/>
        <v>2025</v>
      </c>
      <c r="F4539">
        <f t="shared" si="451"/>
        <v>21</v>
      </c>
      <c r="G4539">
        <f t="shared" si="452"/>
        <v>9</v>
      </c>
      <c r="H4539" s="4" t="str">
        <f t="shared" si="453"/>
        <v>product 2</v>
      </c>
      <c r="I4539" s="5">
        <v>5</v>
      </c>
      <c r="J4539" s="5">
        <v>124.94999999999999</v>
      </c>
    </row>
    <row r="4540" spans="1:10" ht="13.2" x14ac:dyDescent="0.25">
      <c r="A4540" s="3">
        <v>45921</v>
      </c>
      <c r="B4540" s="4" t="s">
        <v>13</v>
      </c>
      <c r="C4540" s="3" t="str">
        <f t="shared" si="449"/>
        <v>net sales</v>
      </c>
      <c r="D4540" s="49">
        <v>12.49</v>
      </c>
      <c r="E4540">
        <f t="shared" si="450"/>
        <v>2025</v>
      </c>
      <c r="F4540">
        <f t="shared" si="451"/>
        <v>21</v>
      </c>
      <c r="G4540">
        <f t="shared" si="452"/>
        <v>9</v>
      </c>
      <c r="H4540" s="4" t="str">
        <f t="shared" si="453"/>
        <v>product 3</v>
      </c>
      <c r="I4540" s="5">
        <v>75</v>
      </c>
      <c r="J4540" s="5">
        <v>936.75</v>
      </c>
    </row>
    <row r="4541" spans="1:10" ht="13.2" x14ac:dyDescent="0.25">
      <c r="A4541" s="3">
        <v>45922</v>
      </c>
      <c r="B4541" s="4" t="s">
        <v>7</v>
      </c>
      <c r="C4541" s="3" t="str">
        <f t="shared" si="449"/>
        <v>cogs</v>
      </c>
      <c r="D4541" s="49">
        <v>5.49</v>
      </c>
      <c r="E4541">
        <f t="shared" si="450"/>
        <v>2025</v>
      </c>
      <c r="F4541">
        <f t="shared" si="451"/>
        <v>22</v>
      </c>
      <c r="G4541">
        <f t="shared" si="452"/>
        <v>9</v>
      </c>
      <c r="H4541" s="4" t="str">
        <f t="shared" si="453"/>
        <v>product 1</v>
      </c>
      <c r="I4541" s="5">
        <v>103</v>
      </c>
      <c r="J4541" s="5">
        <v>565.47</v>
      </c>
    </row>
    <row r="4542" spans="1:10" ht="13.2" x14ac:dyDescent="0.25">
      <c r="A4542" s="3">
        <v>45922</v>
      </c>
      <c r="B4542" s="4" t="s">
        <v>8</v>
      </c>
      <c r="C4542" s="3" t="str">
        <f t="shared" si="449"/>
        <v>cogs</v>
      </c>
      <c r="D4542" s="49">
        <v>21.49</v>
      </c>
      <c r="E4542">
        <f t="shared" si="450"/>
        <v>2025</v>
      </c>
      <c r="F4542">
        <f t="shared" si="451"/>
        <v>22</v>
      </c>
      <c r="G4542">
        <f t="shared" si="452"/>
        <v>9</v>
      </c>
      <c r="H4542" s="4" t="str">
        <f t="shared" si="453"/>
        <v>product 2</v>
      </c>
      <c r="I4542" s="5">
        <v>0</v>
      </c>
      <c r="J4542" s="4">
        <v>0</v>
      </c>
    </row>
    <row r="4543" spans="1:10" ht="13.2" x14ac:dyDescent="0.25">
      <c r="A4543" s="3">
        <v>45922</v>
      </c>
      <c r="B4543" s="4" t="s">
        <v>9</v>
      </c>
      <c r="C4543" s="3" t="str">
        <f t="shared" si="449"/>
        <v>cogs</v>
      </c>
      <c r="D4543" s="49">
        <v>8.99</v>
      </c>
      <c r="E4543">
        <f t="shared" si="450"/>
        <v>2025</v>
      </c>
      <c r="F4543">
        <f t="shared" si="451"/>
        <v>22</v>
      </c>
      <c r="G4543">
        <f t="shared" si="452"/>
        <v>9</v>
      </c>
      <c r="H4543" s="4" t="str">
        <f t="shared" si="453"/>
        <v>product 3</v>
      </c>
      <c r="I4543" s="5">
        <v>220</v>
      </c>
      <c r="J4543" s="5">
        <v>1977.8</v>
      </c>
    </row>
    <row r="4544" spans="1:10" ht="13.2" x14ac:dyDescent="0.25">
      <c r="A4544" s="3">
        <v>45922</v>
      </c>
      <c r="B4544" s="4" t="s">
        <v>10</v>
      </c>
      <c r="C4544" s="3" t="str">
        <f t="shared" si="449"/>
        <v>marketing</v>
      </c>
      <c r="D4544" s="50" t="s">
        <v>6</v>
      </c>
      <c r="E4544">
        <f t="shared" si="450"/>
        <v>2025</v>
      </c>
      <c r="F4544">
        <f t="shared" si="451"/>
        <v>22</v>
      </c>
      <c r="G4544">
        <f t="shared" si="452"/>
        <v>9</v>
      </c>
      <c r="H4544" s="4" t="str">
        <f t="shared" si="453"/>
        <v>N/A</v>
      </c>
      <c r="I4544" s="4" t="s">
        <v>6</v>
      </c>
      <c r="J4544" s="5">
        <v>101.06</v>
      </c>
    </row>
    <row r="4545" spans="1:10" ht="13.2" x14ac:dyDescent="0.25">
      <c r="A4545" s="3">
        <v>45922</v>
      </c>
      <c r="B4545" s="4" t="s">
        <v>11</v>
      </c>
      <c r="C4545" s="3" t="str">
        <f t="shared" si="449"/>
        <v>net sales</v>
      </c>
      <c r="D4545" s="49">
        <v>9.99</v>
      </c>
      <c r="E4545">
        <f t="shared" si="450"/>
        <v>2025</v>
      </c>
      <c r="F4545">
        <f t="shared" si="451"/>
        <v>22</v>
      </c>
      <c r="G4545">
        <f t="shared" si="452"/>
        <v>9</v>
      </c>
      <c r="H4545" s="4" t="str">
        <f t="shared" si="453"/>
        <v>product 1</v>
      </c>
      <c r="I4545" s="5">
        <v>103</v>
      </c>
      <c r="J4545" s="5">
        <v>1028.97</v>
      </c>
    </row>
    <row r="4546" spans="1:10" ht="13.2" x14ac:dyDescent="0.25">
      <c r="A4546" s="3">
        <v>45922</v>
      </c>
      <c r="B4546" s="4" t="s">
        <v>12</v>
      </c>
      <c r="C4546" s="3" t="str">
        <f t="shared" ref="C4546:C4609" si="454">IFERROR(LEFT(B4546, FIND(":", B4546) -1),B4546)</f>
        <v>net sales</v>
      </c>
      <c r="D4546" s="49">
        <v>24.99</v>
      </c>
      <c r="E4546">
        <f t="shared" ref="E4546:E4609" si="455">YEAR(A4546)</f>
        <v>2025</v>
      </c>
      <c r="F4546">
        <f t="shared" ref="F4546:F4609" si="456">DAY(A4546)</f>
        <v>22</v>
      </c>
      <c r="G4546">
        <f t="shared" ref="G4546:G4609" si="457">MONTH(A4546)</f>
        <v>9</v>
      </c>
      <c r="H4546" s="4" t="str">
        <f t="shared" si="453"/>
        <v>product 2</v>
      </c>
      <c r="I4546" s="5">
        <v>0</v>
      </c>
      <c r="J4546" s="4">
        <v>0</v>
      </c>
    </row>
    <row r="4547" spans="1:10" ht="13.2" x14ac:dyDescent="0.25">
      <c r="A4547" s="3">
        <v>45922</v>
      </c>
      <c r="B4547" s="4" t="s">
        <v>13</v>
      </c>
      <c r="C4547" s="3" t="str">
        <f t="shared" si="454"/>
        <v>net sales</v>
      </c>
      <c r="D4547" s="49">
        <v>12.49</v>
      </c>
      <c r="E4547">
        <f t="shared" si="455"/>
        <v>2025</v>
      </c>
      <c r="F4547">
        <f t="shared" si="456"/>
        <v>22</v>
      </c>
      <c r="G4547">
        <f t="shared" si="457"/>
        <v>9</v>
      </c>
      <c r="H4547" s="4" t="str">
        <f t="shared" ref="H4547:H4610" si="458">IFERROR(RIGHT(B4547, LEN(B4547) - FIND(":", B4547)),"N/A")</f>
        <v>product 3</v>
      </c>
      <c r="I4547" s="5">
        <v>220</v>
      </c>
      <c r="J4547" s="5">
        <v>2747.8</v>
      </c>
    </row>
    <row r="4548" spans="1:10" ht="13.2" x14ac:dyDescent="0.25">
      <c r="A4548" s="3">
        <v>45923</v>
      </c>
      <c r="B4548" s="4" t="s">
        <v>7</v>
      </c>
      <c r="C4548" s="3" t="str">
        <f t="shared" si="454"/>
        <v>cogs</v>
      </c>
      <c r="D4548" s="49">
        <v>5.49</v>
      </c>
      <c r="E4548">
        <f t="shared" si="455"/>
        <v>2025</v>
      </c>
      <c r="F4548">
        <f t="shared" si="456"/>
        <v>23</v>
      </c>
      <c r="G4548">
        <f t="shared" si="457"/>
        <v>9</v>
      </c>
      <c r="H4548" s="4" t="str">
        <f t="shared" si="458"/>
        <v>product 1</v>
      </c>
      <c r="I4548" s="5">
        <v>26</v>
      </c>
      <c r="J4548" s="5">
        <v>142.74</v>
      </c>
    </row>
    <row r="4549" spans="1:10" ht="13.2" x14ac:dyDescent="0.25">
      <c r="A4549" s="3">
        <v>45923</v>
      </c>
      <c r="B4549" s="4" t="s">
        <v>8</v>
      </c>
      <c r="C4549" s="3" t="str">
        <f t="shared" si="454"/>
        <v>cogs</v>
      </c>
      <c r="D4549" s="49">
        <v>21.49</v>
      </c>
      <c r="E4549">
        <f t="shared" si="455"/>
        <v>2025</v>
      </c>
      <c r="F4549">
        <f t="shared" si="456"/>
        <v>23</v>
      </c>
      <c r="G4549">
        <f t="shared" si="457"/>
        <v>9</v>
      </c>
      <c r="H4549" s="4" t="str">
        <f t="shared" si="458"/>
        <v>product 2</v>
      </c>
      <c r="I4549" s="5">
        <v>2</v>
      </c>
      <c r="J4549" s="5">
        <v>42.98</v>
      </c>
    </row>
    <row r="4550" spans="1:10" ht="13.2" x14ac:dyDescent="0.25">
      <c r="A4550" s="3">
        <v>45923</v>
      </c>
      <c r="B4550" s="4" t="s">
        <v>9</v>
      </c>
      <c r="C4550" s="3" t="str">
        <f t="shared" si="454"/>
        <v>cogs</v>
      </c>
      <c r="D4550" s="49">
        <v>8.99</v>
      </c>
      <c r="E4550">
        <f t="shared" si="455"/>
        <v>2025</v>
      </c>
      <c r="F4550">
        <f t="shared" si="456"/>
        <v>23</v>
      </c>
      <c r="G4550">
        <f t="shared" si="457"/>
        <v>9</v>
      </c>
      <c r="H4550" s="4" t="str">
        <f t="shared" si="458"/>
        <v>product 3</v>
      </c>
      <c r="I4550" s="5">
        <v>215</v>
      </c>
      <c r="J4550" s="5">
        <v>1932.8500000000001</v>
      </c>
    </row>
    <row r="4551" spans="1:10" ht="13.2" x14ac:dyDescent="0.25">
      <c r="A4551" s="3">
        <v>45923</v>
      </c>
      <c r="B4551" s="4" t="s">
        <v>10</v>
      </c>
      <c r="C4551" s="3" t="str">
        <f t="shared" si="454"/>
        <v>marketing</v>
      </c>
      <c r="D4551" s="50" t="s">
        <v>6</v>
      </c>
      <c r="E4551">
        <f t="shared" si="455"/>
        <v>2025</v>
      </c>
      <c r="F4551">
        <f t="shared" si="456"/>
        <v>23</v>
      </c>
      <c r="G4551">
        <f t="shared" si="457"/>
        <v>9</v>
      </c>
      <c r="H4551" s="4" t="str">
        <f t="shared" si="458"/>
        <v>N/A</v>
      </c>
      <c r="I4551" s="4" t="s">
        <v>6</v>
      </c>
      <c r="J4551" s="5">
        <v>114.98</v>
      </c>
    </row>
    <row r="4552" spans="1:10" ht="13.2" x14ac:dyDescent="0.25">
      <c r="A4552" s="3">
        <v>45923</v>
      </c>
      <c r="B4552" s="4" t="s">
        <v>11</v>
      </c>
      <c r="C4552" s="3" t="str">
        <f t="shared" si="454"/>
        <v>net sales</v>
      </c>
      <c r="D4552" s="49">
        <v>9.99</v>
      </c>
      <c r="E4552">
        <f t="shared" si="455"/>
        <v>2025</v>
      </c>
      <c r="F4552">
        <f t="shared" si="456"/>
        <v>23</v>
      </c>
      <c r="G4552">
        <f t="shared" si="457"/>
        <v>9</v>
      </c>
      <c r="H4552" s="4" t="str">
        <f t="shared" si="458"/>
        <v>product 1</v>
      </c>
      <c r="I4552" s="5">
        <v>26</v>
      </c>
      <c r="J4552" s="5">
        <v>259.74</v>
      </c>
    </row>
    <row r="4553" spans="1:10" ht="13.2" x14ac:dyDescent="0.25">
      <c r="A4553" s="3">
        <v>45923</v>
      </c>
      <c r="B4553" s="4" t="s">
        <v>12</v>
      </c>
      <c r="C4553" s="3" t="str">
        <f t="shared" si="454"/>
        <v>net sales</v>
      </c>
      <c r="D4553" s="49">
        <v>24.99</v>
      </c>
      <c r="E4553">
        <f t="shared" si="455"/>
        <v>2025</v>
      </c>
      <c r="F4553">
        <f t="shared" si="456"/>
        <v>23</v>
      </c>
      <c r="G4553">
        <f t="shared" si="457"/>
        <v>9</v>
      </c>
      <c r="H4553" s="4" t="str">
        <f t="shared" si="458"/>
        <v>product 2</v>
      </c>
      <c r="I4553" s="5">
        <v>2</v>
      </c>
      <c r="J4553" s="5">
        <v>49.98</v>
      </c>
    </row>
    <row r="4554" spans="1:10" ht="13.2" x14ac:dyDescent="0.25">
      <c r="A4554" s="3">
        <v>45923</v>
      </c>
      <c r="B4554" s="4" t="s">
        <v>13</v>
      </c>
      <c r="C4554" s="3" t="str">
        <f t="shared" si="454"/>
        <v>net sales</v>
      </c>
      <c r="D4554" s="49">
        <v>12.49</v>
      </c>
      <c r="E4554">
        <f t="shared" si="455"/>
        <v>2025</v>
      </c>
      <c r="F4554">
        <f t="shared" si="456"/>
        <v>23</v>
      </c>
      <c r="G4554">
        <f t="shared" si="457"/>
        <v>9</v>
      </c>
      <c r="H4554" s="4" t="str">
        <f t="shared" si="458"/>
        <v>product 3</v>
      </c>
      <c r="I4554" s="5">
        <v>215</v>
      </c>
      <c r="J4554" s="5">
        <v>2685.35</v>
      </c>
    </row>
    <row r="4555" spans="1:10" ht="13.2" x14ac:dyDescent="0.25">
      <c r="A4555" s="3">
        <v>45924</v>
      </c>
      <c r="B4555" s="4" t="s">
        <v>7</v>
      </c>
      <c r="C4555" s="3" t="str">
        <f t="shared" si="454"/>
        <v>cogs</v>
      </c>
      <c r="D4555" s="49">
        <v>5.49</v>
      </c>
      <c r="E4555">
        <f t="shared" si="455"/>
        <v>2025</v>
      </c>
      <c r="F4555">
        <f t="shared" si="456"/>
        <v>24</v>
      </c>
      <c r="G4555">
        <f t="shared" si="457"/>
        <v>9</v>
      </c>
      <c r="H4555" s="4" t="str">
        <f t="shared" si="458"/>
        <v>product 1</v>
      </c>
      <c r="I4555" s="5">
        <v>80</v>
      </c>
      <c r="J4555" s="5">
        <v>439.20000000000005</v>
      </c>
    </row>
    <row r="4556" spans="1:10" ht="13.2" x14ac:dyDescent="0.25">
      <c r="A4556" s="3">
        <v>45924</v>
      </c>
      <c r="B4556" s="4" t="s">
        <v>8</v>
      </c>
      <c r="C4556" s="3" t="str">
        <f t="shared" si="454"/>
        <v>cogs</v>
      </c>
      <c r="D4556" s="49">
        <v>21.49</v>
      </c>
      <c r="E4556">
        <f t="shared" si="455"/>
        <v>2025</v>
      </c>
      <c r="F4556">
        <f t="shared" si="456"/>
        <v>24</v>
      </c>
      <c r="G4556">
        <f t="shared" si="457"/>
        <v>9</v>
      </c>
      <c r="H4556" s="4" t="str">
        <f t="shared" si="458"/>
        <v>product 2</v>
      </c>
      <c r="I4556" s="5">
        <v>7</v>
      </c>
      <c r="J4556" s="5">
        <v>150.42999999999998</v>
      </c>
    </row>
    <row r="4557" spans="1:10" ht="13.2" x14ac:dyDescent="0.25">
      <c r="A4557" s="3">
        <v>45924</v>
      </c>
      <c r="B4557" s="4" t="s">
        <v>9</v>
      </c>
      <c r="C4557" s="3" t="str">
        <f t="shared" si="454"/>
        <v>cogs</v>
      </c>
      <c r="D4557" s="49">
        <v>8.99</v>
      </c>
      <c r="E4557">
        <f t="shared" si="455"/>
        <v>2025</v>
      </c>
      <c r="F4557">
        <f t="shared" si="456"/>
        <v>24</v>
      </c>
      <c r="G4557">
        <f t="shared" si="457"/>
        <v>9</v>
      </c>
      <c r="H4557" s="4" t="str">
        <f t="shared" si="458"/>
        <v>product 3</v>
      </c>
      <c r="I4557" s="5">
        <v>218</v>
      </c>
      <c r="J4557" s="5">
        <v>1959.82</v>
      </c>
    </row>
    <row r="4558" spans="1:10" ht="13.2" x14ac:dyDescent="0.25">
      <c r="A4558" s="3">
        <v>45924</v>
      </c>
      <c r="B4558" s="4" t="s">
        <v>10</v>
      </c>
      <c r="C4558" s="3" t="str">
        <f t="shared" si="454"/>
        <v>marketing</v>
      </c>
      <c r="D4558" s="50" t="s">
        <v>6</v>
      </c>
      <c r="E4558">
        <f t="shared" si="455"/>
        <v>2025</v>
      </c>
      <c r="F4558">
        <f t="shared" si="456"/>
        <v>24</v>
      </c>
      <c r="G4558">
        <f t="shared" si="457"/>
        <v>9</v>
      </c>
      <c r="H4558" s="4" t="str">
        <f t="shared" si="458"/>
        <v>N/A</v>
      </c>
      <c r="I4558" s="4" t="s">
        <v>6</v>
      </c>
      <c r="J4558" s="5">
        <v>112.92</v>
      </c>
    </row>
    <row r="4559" spans="1:10" ht="13.2" x14ac:dyDescent="0.25">
      <c r="A4559" s="3">
        <v>45924</v>
      </c>
      <c r="B4559" s="4" t="s">
        <v>11</v>
      </c>
      <c r="C4559" s="3" t="str">
        <f t="shared" si="454"/>
        <v>net sales</v>
      </c>
      <c r="D4559" s="49">
        <v>9.99</v>
      </c>
      <c r="E4559">
        <f t="shared" si="455"/>
        <v>2025</v>
      </c>
      <c r="F4559">
        <f t="shared" si="456"/>
        <v>24</v>
      </c>
      <c r="G4559">
        <f t="shared" si="457"/>
        <v>9</v>
      </c>
      <c r="H4559" s="4" t="str">
        <f t="shared" si="458"/>
        <v>product 1</v>
      </c>
      <c r="I4559" s="5">
        <v>80</v>
      </c>
      <c r="J4559" s="5">
        <v>799.2</v>
      </c>
    </row>
    <row r="4560" spans="1:10" ht="13.2" x14ac:dyDescent="0.25">
      <c r="A4560" s="3">
        <v>45924</v>
      </c>
      <c r="B4560" s="4" t="s">
        <v>12</v>
      </c>
      <c r="C4560" s="3" t="str">
        <f t="shared" si="454"/>
        <v>net sales</v>
      </c>
      <c r="D4560" s="49">
        <v>24.99</v>
      </c>
      <c r="E4560">
        <f t="shared" si="455"/>
        <v>2025</v>
      </c>
      <c r="F4560">
        <f t="shared" si="456"/>
        <v>24</v>
      </c>
      <c r="G4560">
        <f t="shared" si="457"/>
        <v>9</v>
      </c>
      <c r="H4560" s="4" t="str">
        <f t="shared" si="458"/>
        <v>product 2</v>
      </c>
      <c r="I4560" s="5">
        <v>7</v>
      </c>
      <c r="J4560" s="5">
        <v>174.92999999999998</v>
      </c>
    </row>
    <row r="4561" spans="1:10" ht="13.2" x14ac:dyDescent="0.25">
      <c r="A4561" s="3">
        <v>45924</v>
      </c>
      <c r="B4561" s="4" t="s">
        <v>13</v>
      </c>
      <c r="C4561" s="3" t="str">
        <f t="shared" si="454"/>
        <v>net sales</v>
      </c>
      <c r="D4561" s="49">
        <v>12.49</v>
      </c>
      <c r="E4561">
        <f t="shared" si="455"/>
        <v>2025</v>
      </c>
      <c r="F4561">
        <f t="shared" si="456"/>
        <v>24</v>
      </c>
      <c r="G4561">
        <f t="shared" si="457"/>
        <v>9</v>
      </c>
      <c r="H4561" s="4" t="str">
        <f t="shared" si="458"/>
        <v>product 3</v>
      </c>
      <c r="I4561" s="5">
        <v>218</v>
      </c>
      <c r="J4561" s="5">
        <v>2722.82</v>
      </c>
    </row>
    <row r="4562" spans="1:10" ht="13.2" x14ac:dyDescent="0.25">
      <c r="A4562" s="3">
        <v>45925</v>
      </c>
      <c r="B4562" s="4" t="s">
        <v>7</v>
      </c>
      <c r="C4562" s="3" t="str">
        <f t="shared" si="454"/>
        <v>cogs</v>
      </c>
      <c r="D4562" s="49">
        <v>5.49</v>
      </c>
      <c r="E4562">
        <f t="shared" si="455"/>
        <v>2025</v>
      </c>
      <c r="F4562">
        <f t="shared" si="456"/>
        <v>25</v>
      </c>
      <c r="G4562">
        <f t="shared" si="457"/>
        <v>9</v>
      </c>
      <c r="H4562" s="4" t="str">
        <f t="shared" si="458"/>
        <v>product 1</v>
      </c>
      <c r="I4562" s="5">
        <v>42</v>
      </c>
      <c r="J4562" s="5">
        <v>230.58</v>
      </c>
    </row>
    <row r="4563" spans="1:10" ht="13.2" x14ac:dyDescent="0.25">
      <c r="A4563" s="3">
        <v>45925</v>
      </c>
      <c r="B4563" s="4" t="s">
        <v>8</v>
      </c>
      <c r="C4563" s="3" t="str">
        <f t="shared" si="454"/>
        <v>cogs</v>
      </c>
      <c r="D4563" s="49">
        <v>21.49</v>
      </c>
      <c r="E4563">
        <f t="shared" si="455"/>
        <v>2025</v>
      </c>
      <c r="F4563">
        <f t="shared" si="456"/>
        <v>25</v>
      </c>
      <c r="G4563">
        <f t="shared" si="457"/>
        <v>9</v>
      </c>
      <c r="H4563" s="4" t="str">
        <f t="shared" si="458"/>
        <v>product 2</v>
      </c>
      <c r="I4563" s="5">
        <v>2</v>
      </c>
      <c r="J4563" s="5">
        <v>42.98</v>
      </c>
    </row>
    <row r="4564" spans="1:10" ht="13.2" x14ac:dyDescent="0.25">
      <c r="A4564" s="3">
        <v>45925</v>
      </c>
      <c r="B4564" s="4" t="s">
        <v>9</v>
      </c>
      <c r="C4564" s="3" t="str">
        <f t="shared" si="454"/>
        <v>cogs</v>
      </c>
      <c r="D4564" s="49">
        <v>8.99</v>
      </c>
      <c r="E4564">
        <f t="shared" si="455"/>
        <v>2025</v>
      </c>
      <c r="F4564">
        <f t="shared" si="456"/>
        <v>25</v>
      </c>
      <c r="G4564">
        <f t="shared" si="457"/>
        <v>9</v>
      </c>
      <c r="H4564" s="4" t="str">
        <f t="shared" si="458"/>
        <v>product 3</v>
      </c>
      <c r="I4564" s="5">
        <v>113</v>
      </c>
      <c r="J4564" s="5">
        <v>1015.87</v>
      </c>
    </row>
    <row r="4565" spans="1:10" ht="13.2" x14ac:dyDescent="0.25">
      <c r="A4565" s="3">
        <v>45925</v>
      </c>
      <c r="B4565" s="4" t="s">
        <v>10</v>
      </c>
      <c r="C4565" s="3" t="str">
        <f t="shared" si="454"/>
        <v>marketing</v>
      </c>
      <c r="D4565" s="50" t="s">
        <v>6</v>
      </c>
      <c r="E4565">
        <f t="shared" si="455"/>
        <v>2025</v>
      </c>
      <c r="F4565">
        <f t="shared" si="456"/>
        <v>25</v>
      </c>
      <c r="G4565">
        <f t="shared" si="457"/>
        <v>9</v>
      </c>
      <c r="H4565" s="4" t="str">
        <f t="shared" si="458"/>
        <v>N/A</v>
      </c>
      <c r="I4565" s="4" t="s">
        <v>6</v>
      </c>
      <c r="J4565" s="5">
        <v>107.97</v>
      </c>
    </row>
    <row r="4566" spans="1:10" ht="13.2" x14ac:dyDescent="0.25">
      <c r="A4566" s="3">
        <v>45925</v>
      </c>
      <c r="B4566" s="4" t="s">
        <v>11</v>
      </c>
      <c r="C4566" s="3" t="str">
        <f t="shared" si="454"/>
        <v>net sales</v>
      </c>
      <c r="D4566" s="49">
        <v>9.99</v>
      </c>
      <c r="E4566">
        <f t="shared" si="455"/>
        <v>2025</v>
      </c>
      <c r="F4566">
        <f t="shared" si="456"/>
        <v>25</v>
      </c>
      <c r="G4566">
        <f t="shared" si="457"/>
        <v>9</v>
      </c>
      <c r="H4566" s="4" t="str">
        <f t="shared" si="458"/>
        <v>product 1</v>
      </c>
      <c r="I4566" s="5">
        <v>42</v>
      </c>
      <c r="J4566" s="5">
        <v>419.58</v>
      </c>
    </row>
    <row r="4567" spans="1:10" ht="13.2" x14ac:dyDescent="0.25">
      <c r="A4567" s="3">
        <v>45925</v>
      </c>
      <c r="B4567" s="4" t="s">
        <v>12</v>
      </c>
      <c r="C4567" s="3" t="str">
        <f t="shared" si="454"/>
        <v>net sales</v>
      </c>
      <c r="D4567" s="49">
        <v>24.99</v>
      </c>
      <c r="E4567">
        <f t="shared" si="455"/>
        <v>2025</v>
      </c>
      <c r="F4567">
        <f t="shared" si="456"/>
        <v>25</v>
      </c>
      <c r="G4567">
        <f t="shared" si="457"/>
        <v>9</v>
      </c>
      <c r="H4567" s="4" t="str">
        <f t="shared" si="458"/>
        <v>product 2</v>
      </c>
      <c r="I4567" s="5">
        <v>2</v>
      </c>
      <c r="J4567" s="5">
        <v>49.98</v>
      </c>
    </row>
    <row r="4568" spans="1:10" ht="13.2" x14ac:dyDescent="0.25">
      <c r="A4568" s="3">
        <v>45925</v>
      </c>
      <c r="B4568" s="4" t="s">
        <v>13</v>
      </c>
      <c r="C4568" s="3" t="str">
        <f t="shared" si="454"/>
        <v>net sales</v>
      </c>
      <c r="D4568" s="49">
        <v>12.49</v>
      </c>
      <c r="E4568">
        <f t="shared" si="455"/>
        <v>2025</v>
      </c>
      <c r="F4568">
        <f t="shared" si="456"/>
        <v>25</v>
      </c>
      <c r="G4568">
        <f t="shared" si="457"/>
        <v>9</v>
      </c>
      <c r="H4568" s="4" t="str">
        <f t="shared" si="458"/>
        <v>product 3</v>
      </c>
      <c r="I4568" s="5">
        <v>113</v>
      </c>
      <c r="J4568" s="5">
        <v>1411.3700000000001</v>
      </c>
    </row>
    <row r="4569" spans="1:10" ht="13.2" x14ac:dyDescent="0.25">
      <c r="A4569" s="3">
        <v>45926</v>
      </c>
      <c r="B4569" s="4" t="s">
        <v>7</v>
      </c>
      <c r="C4569" s="3" t="str">
        <f t="shared" si="454"/>
        <v>cogs</v>
      </c>
      <c r="D4569" s="49">
        <v>5.49</v>
      </c>
      <c r="E4569">
        <f t="shared" si="455"/>
        <v>2025</v>
      </c>
      <c r="F4569">
        <f t="shared" si="456"/>
        <v>26</v>
      </c>
      <c r="G4569">
        <f t="shared" si="457"/>
        <v>9</v>
      </c>
      <c r="H4569" s="4" t="str">
        <f t="shared" si="458"/>
        <v>product 1</v>
      </c>
      <c r="I4569" s="5">
        <v>0</v>
      </c>
      <c r="J4569" s="4">
        <v>0</v>
      </c>
    </row>
    <row r="4570" spans="1:10" ht="13.2" x14ac:dyDescent="0.25">
      <c r="A4570" s="3">
        <v>45926</v>
      </c>
      <c r="B4570" s="4" t="s">
        <v>8</v>
      </c>
      <c r="C4570" s="3" t="str">
        <f t="shared" si="454"/>
        <v>cogs</v>
      </c>
      <c r="D4570" s="49">
        <v>21.49</v>
      </c>
      <c r="E4570">
        <f t="shared" si="455"/>
        <v>2025</v>
      </c>
      <c r="F4570">
        <f t="shared" si="456"/>
        <v>26</v>
      </c>
      <c r="G4570">
        <f t="shared" si="457"/>
        <v>9</v>
      </c>
      <c r="H4570" s="4" t="str">
        <f t="shared" si="458"/>
        <v>product 2</v>
      </c>
      <c r="I4570" s="5">
        <v>8</v>
      </c>
      <c r="J4570" s="5">
        <v>171.92</v>
      </c>
    </row>
    <row r="4571" spans="1:10" ht="13.2" x14ac:dyDescent="0.25">
      <c r="A4571" s="3">
        <v>45926</v>
      </c>
      <c r="B4571" s="4" t="s">
        <v>9</v>
      </c>
      <c r="C4571" s="3" t="str">
        <f t="shared" si="454"/>
        <v>cogs</v>
      </c>
      <c r="D4571" s="49">
        <v>8.99</v>
      </c>
      <c r="E4571">
        <f t="shared" si="455"/>
        <v>2025</v>
      </c>
      <c r="F4571">
        <f t="shared" si="456"/>
        <v>26</v>
      </c>
      <c r="G4571">
        <f t="shared" si="457"/>
        <v>9</v>
      </c>
      <c r="H4571" s="4" t="str">
        <f t="shared" si="458"/>
        <v>product 3</v>
      </c>
      <c r="I4571" s="5">
        <v>195</v>
      </c>
      <c r="J4571" s="5">
        <v>1753.05</v>
      </c>
    </row>
    <row r="4572" spans="1:10" ht="13.2" x14ac:dyDescent="0.25">
      <c r="A4572" s="3">
        <v>45926</v>
      </c>
      <c r="B4572" s="4" t="s">
        <v>10</v>
      </c>
      <c r="C4572" s="3" t="str">
        <f t="shared" si="454"/>
        <v>marketing</v>
      </c>
      <c r="D4572" s="50" t="s">
        <v>6</v>
      </c>
      <c r="E4572">
        <f t="shared" si="455"/>
        <v>2025</v>
      </c>
      <c r="F4572">
        <f t="shared" si="456"/>
        <v>26</v>
      </c>
      <c r="G4572">
        <f t="shared" si="457"/>
        <v>9</v>
      </c>
      <c r="H4572" s="4" t="str">
        <f t="shared" si="458"/>
        <v>N/A</v>
      </c>
      <c r="I4572" s="4" t="s">
        <v>6</v>
      </c>
      <c r="J4572" s="5">
        <v>120.09</v>
      </c>
    </row>
    <row r="4573" spans="1:10" ht="13.2" x14ac:dyDescent="0.25">
      <c r="A4573" s="3">
        <v>45926</v>
      </c>
      <c r="B4573" s="4" t="s">
        <v>11</v>
      </c>
      <c r="C4573" s="3" t="str">
        <f t="shared" si="454"/>
        <v>net sales</v>
      </c>
      <c r="D4573" s="49">
        <v>9.99</v>
      </c>
      <c r="E4573">
        <f t="shared" si="455"/>
        <v>2025</v>
      </c>
      <c r="F4573">
        <f t="shared" si="456"/>
        <v>26</v>
      </c>
      <c r="G4573">
        <f t="shared" si="457"/>
        <v>9</v>
      </c>
      <c r="H4573" s="4" t="str">
        <f t="shared" si="458"/>
        <v>product 1</v>
      </c>
      <c r="I4573" s="5">
        <v>0</v>
      </c>
      <c r="J4573" s="4">
        <v>0</v>
      </c>
    </row>
    <row r="4574" spans="1:10" ht="13.2" x14ac:dyDescent="0.25">
      <c r="A4574" s="3">
        <v>45926</v>
      </c>
      <c r="B4574" s="4" t="s">
        <v>12</v>
      </c>
      <c r="C4574" s="3" t="str">
        <f t="shared" si="454"/>
        <v>net sales</v>
      </c>
      <c r="D4574" s="49">
        <v>24.99</v>
      </c>
      <c r="E4574">
        <f t="shared" si="455"/>
        <v>2025</v>
      </c>
      <c r="F4574">
        <f t="shared" si="456"/>
        <v>26</v>
      </c>
      <c r="G4574">
        <f t="shared" si="457"/>
        <v>9</v>
      </c>
      <c r="H4574" s="4" t="str">
        <f t="shared" si="458"/>
        <v>product 2</v>
      </c>
      <c r="I4574" s="5">
        <v>8</v>
      </c>
      <c r="J4574" s="5">
        <v>199.92</v>
      </c>
    </row>
    <row r="4575" spans="1:10" ht="13.2" x14ac:dyDescent="0.25">
      <c r="A4575" s="3">
        <v>45926</v>
      </c>
      <c r="B4575" s="4" t="s">
        <v>13</v>
      </c>
      <c r="C4575" s="3" t="str">
        <f t="shared" si="454"/>
        <v>net sales</v>
      </c>
      <c r="D4575" s="49">
        <v>12.49</v>
      </c>
      <c r="E4575">
        <f t="shared" si="455"/>
        <v>2025</v>
      </c>
      <c r="F4575">
        <f t="shared" si="456"/>
        <v>26</v>
      </c>
      <c r="G4575">
        <f t="shared" si="457"/>
        <v>9</v>
      </c>
      <c r="H4575" s="4" t="str">
        <f t="shared" si="458"/>
        <v>product 3</v>
      </c>
      <c r="I4575" s="5">
        <v>195</v>
      </c>
      <c r="J4575" s="5">
        <v>2435.5500000000002</v>
      </c>
    </row>
    <row r="4576" spans="1:10" ht="13.2" x14ac:dyDescent="0.25">
      <c r="A4576" s="3">
        <v>45926</v>
      </c>
      <c r="B4576" s="4" t="s">
        <v>15</v>
      </c>
      <c r="C4576" s="3" t="str">
        <f t="shared" si="454"/>
        <v>payroll</v>
      </c>
      <c r="D4576" s="50" t="s">
        <v>6</v>
      </c>
      <c r="E4576">
        <f t="shared" si="455"/>
        <v>2025</v>
      </c>
      <c r="F4576">
        <f t="shared" si="456"/>
        <v>26</v>
      </c>
      <c r="G4576">
        <f t="shared" si="457"/>
        <v>9</v>
      </c>
      <c r="H4576" s="4" t="str">
        <f t="shared" si="458"/>
        <v>N/A</v>
      </c>
      <c r="I4576" s="4" t="s">
        <v>6</v>
      </c>
      <c r="J4576" s="5">
        <v>1200</v>
      </c>
    </row>
    <row r="4577" spans="1:10" ht="13.2" x14ac:dyDescent="0.25">
      <c r="A4577" s="3">
        <v>45927</v>
      </c>
      <c r="B4577" s="4" t="s">
        <v>7</v>
      </c>
      <c r="C4577" s="3" t="str">
        <f t="shared" si="454"/>
        <v>cogs</v>
      </c>
      <c r="D4577" s="49">
        <v>5.49</v>
      </c>
      <c r="E4577">
        <f t="shared" si="455"/>
        <v>2025</v>
      </c>
      <c r="F4577">
        <f t="shared" si="456"/>
        <v>27</v>
      </c>
      <c r="G4577">
        <f t="shared" si="457"/>
        <v>9</v>
      </c>
      <c r="H4577" s="4" t="str">
        <f t="shared" si="458"/>
        <v>product 1</v>
      </c>
      <c r="I4577" s="5">
        <v>38</v>
      </c>
      <c r="J4577" s="5">
        <v>208.62</v>
      </c>
    </row>
    <row r="4578" spans="1:10" ht="13.2" x14ac:dyDescent="0.25">
      <c r="A4578" s="3">
        <v>45927</v>
      </c>
      <c r="B4578" s="4" t="s">
        <v>8</v>
      </c>
      <c r="C4578" s="3" t="str">
        <f t="shared" si="454"/>
        <v>cogs</v>
      </c>
      <c r="D4578" s="49">
        <v>21.49</v>
      </c>
      <c r="E4578">
        <f t="shared" si="455"/>
        <v>2025</v>
      </c>
      <c r="F4578">
        <f t="shared" si="456"/>
        <v>27</v>
      </c>
      <c r="G4578">
        <f t="shared" si="457"/>
        <v>9</v>
      </c>
      <c r="H4578" s="4" t="str">
        <f t="shared" si="458"/>
        <v>product 2</v>
      </c>
      <c r="I4578" s="5">
        <v>3</v>
      </c>
      <c r="J4578" s="5">
        <v>64.47</v>
      </c>
    </row>
    <row r="4579" spans="1:10" ht="13.2" x14ac:dyDescent="0.25">
      <c r="A4579" s="3">
        <v>45927</v>
      </c>
      <c r="B4579" s="4" t="s">
        <v>9</v>
      </c>
      <c r="C4579" s="3" t="str">
        <f t="shared" si="454"/>
        <v>cogs</v>
      </c>
      <c r="D4579" s="49">
        <v>8.99</v>
      </c>
      <c r="E4579">
        <f t="shared" si="455"/>
        <v>2025</v>
      </c>
      <c r="F4579">
        <f t="shared" si="456"/>
        <v>27</v>
      </c>
      <c r="G4579">
        <f t="shared" si="457"/>
        <v>9</v>
      </c>
      <c r="H4579" s="4" t="str">
        <f t="shared" si="458"/>
        <v>product 3</v>
      </c>
      <c r="I4579" s="5">
        <v>223</v>
      </c>
      <c r="J4579" s="5">
        <v>2004.77</v>
      </c>
    </row>
    <row r="4580" spans="1:10" ht="13.2" x14ac:dyDescent="0.25">
      <c r="A4580" s="3">
        <v>45927</v>
      </c>
      <c r="B4580" s="4" t="s">
        <v>10</v>
      </c>
      <c r="C4580" s="3" t="str">
        <f t="shared" si="454"/>
        <v>marketing</v>
      </c>
      <c r="D4580" s="50" t="s">
        <v>6</v>
      </c>
      <c r="E4580">
        <f t="shared" si="455"/>
        <v>2025</v>
      </c>
      <c r="F4580">
        <f t="shared" si="456"/>
        <v>27</v>
      </c>
      <c r="G4580">
        <f t="shared" si="457"/>
        <v>9</v>
      </c>
      <c r="H4580" s="4" t="str">
        <f t="shared" si="458"/>
        <v>N/A</v>
      </c>
      <c r="I4580" s="4" t="s">
        <v>6</v>
      </c>
      <c r="J4580" s="5">
        <v>109.09</v>
      </c>
    </row>
    <row r="4581" spans="1:10" ht="13.2" x14ac:dyDescent="0.25">
      <c r="A4581" s="3">
        <v>45927</v>
      </c>
      <c r="B4581" s="4" t="s">
        <v>11</v>
      </c>
      <c r="C4581" s="3" t="str">
        <f t="shared" si="454"/>
        <v>net sales</v>
      </c>
      <c r="D4581" s="49">
        <v>9.99</v>
      </c>
      <c r="E4581">
        <f t="shared" si="455"/>
        <v>2025</v>
      </c>
      <c r="F4581">
        <f t="shared" si="456"/>
        <v>27</v>
      </c>
      <c r="G4581">
        <f t="shared" si="457"/>
        <v>9</v>
      </c>
      <c r="H4581" s="4" t="str">
        <f t="shared" si="458"/>
        <v>product 1</v>
      </c>
      <c r="I4581" s="5">
        <v>38</v>
      </c>
      <c r="J4581" s="5">
        <v>379.62</v>
      </c>
    </row>
    <row r="4582" spans="1:10" ht="13.2" x14ac:dyDescent="0.25">
      <c r="A4582" s="3">
        <v>45927</v>
      </c>
      <c r="B4582" s="4" t="s">
        <v>12</v>
      </c>
      <c r="C4582" s="3" t="str">
        <f t="shared" si="454"/>
        <v>net sales</v>
      </c>
      <c r="D4582" s="49">
        <v>24.99</v>
      </c>
      <c r="E4582">
        <f t="shared" si="455"/>
        <v>2025</v>
      </c>
      <c r="F4582">
        <f t="shared" si="456"/>
        <v>27</v>
      </c>
      <c r="G4582">
        <f t="shared" si="457"/>
        <v>9</v>
      </c>
      <c r="H4582" s="4" t="str">
        <f t="shared" si="458"/>
        <v>product 2</v>
      </c>
      <c r="I4582" s="5">
        <v>3</v>
      </c>
      <c r="J4582" s="5">
        <v>74.97</v>
      </c>
    </row>
    <row r="4583" spans="1:10" ht="13.2" x14ac:dyDescent="0.25">
      <c r="A4583" s="3">
        <v>45927</v>
      </c>
      <c r="B4583" s="4" t="s">
        <v>13</v>
      </c>
      <c r="C4583" s="3" t="str">
        <f t="shared" si="454"/>
        <v>net sales</v>
      </c>
      <c r="D4583" s="49">
        <v>12.49</v>
      </c>
      <c r="E4583">
        <f t="shared" si="455"/>
        <v>2025</v>
      </c>
      <c r="F4583">
        <f t="shared" si="456"/>
        <v>27</v>
      </c>
      <c r="G4583">
        <f t="shared" si="457"/>
        <v>9</v>
      </c>
      <c r="H4583" s="4" t="str">
        <f t="shared" si="458"/>
        <v>product 3</v>
      </c>
      <c r="I4583" s="5">
        <v>223</v>
      </c>
      <c r="J4583" s="5">
        <v>2785.27</v>
      </c>
    </row>
    <row r="4584" spans="1:10" ht="13.2" x14ac:dyDescent="0.25">
      <c r="A4584" s="3">
        <v>45928</v>
      </c>
      <c r="B4584" s="4" t="s">
        <v>7</v>
      </c>
      <c r="C4584" s="3" t="str">
        <f t="shared" si="454"/>
        <v>cogs</v>
      </c>
      <c r="D4584" s="49">
        <v>5.49</v>
      </c>
      <c r="E4584">
        <f t="shared" si="455"/>
        <v>2025</v>
      </c>
      <c r="F4584">
        <f t="shared" si="456"/>
        <v>28</v>
      </c>
      <c r="G4584">
        <f t="shared" si="457"/>
        <v>9</v>
      </c>
      <c r="H4584" s="4" t="str">
        <f t="shared" si="458"/>
        <v>product 1</v>
      </c>
      <c r="I4584" s="5">
        <v>37</v>
      </c>
      <c r="J4584" s="5">
        <v>203.13</v>
      </c>
    </row>
    <row r="4585" spans="1:10" ht="13.2" x14ac:dyDescent="0.25">
      <c r="A4585" s="3">
        <v>45928</v>
      </c>
      <c r="B4585" s="4" t="s">
        <v>8</v>
      </c>
      <c r="C4585" s="3" t="str">
        <f t="shared" si="454"/>
        <v>cogs</v>
      </c>
      <c r="D4585" s="49">
        <v>21.49</v>
      </c>
      <c r="E4585">
        <f t="shared" si="455"/>
        <v>2025</v>
      </c>
      <c r="F4585">
        <f t="shared" si="456"/>
        <v>28</v>
      </c>
      <c r="G4585">
        <f t="shared" si="457"/>
        <v>9</v>
      </c>
      <c r="H4585" s="4" t="str">
        <f t="shared" si="458"/>
        <v>product 2</v>
      </c>
      <c r="I4585" s="5">
        <v>8</v>
      </c>
      <c r="J4585" s="5">
        <v>171.92</v>
      </c>
    </row>
    <row r="4586" spans="1:10" ht="13.2" x14ac:dyDescent="0.25">
      <c r="A4586" s="3">
        <v>45928</v>
      </c>
      <c r="B4586" s="4" t="s">
        <v>9</v>
      </c>
      <c r="C4586" s="3" t="str">
        <f t="shared" si="454"/>
        <v>cogs</v>
      </c>
      <c r="D4586" s="49">
        <v>8.99</v>
      </c>
      <c r="E4586">
        <f t="shared" si="455"/>
        <v>2025</v>
      </c>
      <c r="F4586">
        <f t="shared" si="456"/>
        <v>28</v>
      </c>
      <c r="G4586">
        <f t="shared" si="457"/>
        <v>9</v>
      </c>
      <c r="H4586" s="4" t="str">
        <f t="shared" si="458"/>
        <v>product 3</v>
      </c>
      <c r="I4586" s="5">
        <v>100</v>
      </c>
      <c r="J4586" s="5">
        <v>899</v>
      </c>
    </row>
    <row r="4587" spans="1:10" ht="13.2" x14ac:dyDescent="0.25">
      <c r="A4587" s="3">
        <v>45928</v>
      </c>
      <c r="B4587" s="4" t="s">
        <v>10</v>
      </c>
      <c r="C4587" s="3" t="str">
        <f t="shared" si="454"/>
        <v>marketing</v>
      </c>
      <c r="D4587" s="50" t="s">
        <v>6</v>
      </c>
      <c r="E4587">
        <f t="shared" si="455"/>
        <v>2025</v>
      </c>
      <c r="F4587">
        <f t="shared" si="456"/>
        <v>28</v>
      </c>
      <c r="G4587">
        <f t="shared" si="457"/>
        <v>9</v>
      </c>
      <c r="H4587" s="4" t="str">
        <f t="shared" si="458"/>
        <v>N/A</v>
      </c>
      <c r="I4587" s="4" t="s">
        <v>6</v>
      </c>
      <c r="J4587" s="5">
        <v>102.97</v>
      </c>
    </row>
    <row r="4588" spans="1:10" ht="13.2" x14ac:dyDescent="0.25">
      <c r="A4588" s="3">
        <v>45928</v>
      </c>
      <c r="B4588" s="4" t="s">
        <v>11</v>
      </c>
      <c r="C4588" s="3" t="str">
        <f t="shared" si="454"/>
        <v>net sales</v>
      </c>
      <c r="D4588" s="49">
        <v>9.99</v>
      </c>
      <c r="E4588">
        <f t="shared" si="455"/>
        <v>2025</v>
      </c>
      <c r="F4588">
        <f t="shared" si="456"/>
        <v>28</v>
      </c>
      <c r="G4588">
        <f t="shared" si="457"/>
        <v>9</v>
      </c>
      <c r="H4588" s="4" t="str">
        <f t="shared" si="458"/>
        <v>product 1</v>
      </c>
      <c r="I4588" s="5">
        <v>37</v>
      </c>
      <c r="J4588" s="5">
        <v>369.63</v>
      </c>
    </row>
    <row r="4589" spans="1:10" ht="13.2" x14ac:dyDescent="0.25">
      <c r="A4589" s="3">
        <v>45928</v>
      </c>
      <c r="B4589" s="4" t="s">
        <v>12</v>
      </c>
      <c r="C4589" s="3" t="str">
        <f t="shared" si="454"/>
        <v>net sales</v>
      </c>
      <c r="D4589" s="49">
        <v>24.99</v>
      </c>
      <c r="E4589">
        <f t="shared" si="455"/>
        <v>2025</v>
      </c>
      <c r="F4589">
        <f t="shared" si="456"/>
        <v>28</v>
      </c>
      <c r="G4589">
        <f t="shared" si="457"/>
        <v>9</v>
      </c>
      <c r="H4589" s="4" t="str">
        <f t="shared" si="458"/>
        <v>product 2</v>
      </c>
      <c r="I4589" s="5">
        <v>8</v>
      </c>
      <c r="J4589" s="5">
        <v>199.92</v>
      </c>
    </row>
    <row r="4590" spans="1:10" ht="13.2" x14ac:dyDescent="0.25">
      <c r="A4590" s="3">
        <v>45928</v>
      </c>
      <c r="B4590" s="4" t="s">
        <v>13</v>
      </c>
      <c r="C4590" s="3" t="str">
        <f t="shared" si="454"/>
        <v>net sales</v>
      </c>
      <c r="D4590" s="49">
        <v>12.49</v>
      </c>
      <c r="E4590">
        <f t="shared" si="455"/>
        <v>2025</v>
      </c>
      <c r="F4590">
        <f t="shared" si="456"/>
        <v>28</v>
      </c>
      <c r="G4590">
        <f t="shared" si="457"/>
        <v>9</v>
      </c>
      <c r="H4590" s="4" t="str">
        <f t="shared" si="458"/>
        <v>product 3</v>
      </c>
      <c r="I4590" s="5">
        <v>100</v>
      </c>
      <c r="J4590" s="5">
        <v>1249</v>
      </c>
    </row>
    <row r="4591" spans="1:10" ht="13.2" x14ac:dyDescent="0.25">
      <c r="A4591" s="3">
        <v>45929</v>
      </c>
      <c r="B4591" s="4" t="s">
        <v>7</v>
      </c>
      <c r="C4591" s="3" t="str">
        <f t="shared" si="454"/>
        <v>cogs</v>
      </c>
      <c r="D4591" s="49">
        <v>5.49</v>
      </c>
      <c r="E4591">
        <f t="shared" si="455"/>
        <v>2025</v>
      </c>
      <c r="F4591">
        <f t="shared" si="456"/>
        <v>29</v>
      </c>
      <c r="G4591">
        <f t="shared" si="457"/>
        <v>9</v>
      </c>
      <c r="H4591" s="4" t="str">
        <f t="shared" si="458"/>
        <v>product 1</v>
      </c>
      <c r="I4591" s="5">
        <v>88</v>
      </c>
      <c r="J4591" s="5">
        <v>483.12</v>
      </c>
    </row>
    <row r="4592" spans="1:10" ht="13.2" x14ac:dyDescent="0.25">
      <c r="A4592" s="3">
        <v>45929</v>
      </c>
      <c r="B4592" s="4" t="s">
        <v>8</v>
      </c>
      <c r="C4592" s="3" t="str">
        <f t="shared" si="454"/>
        <v>cogs</v>
      </c>
      <c r="D4592" s="49">
        <v>21.49</v>
      </c>
      <c r="E4592">
        <f t="shared" si="455"/>
        <v>2025</v>
      </c>
      <c r="F4592">
        <f t="shared" si="456"/>
        <v>29</v>
      </c>
      <c r="G4592">
        <f t="shared" si="457"/>
        <v>9</v>
      </c>
      <c r="H4592" s="4" t="str">
        <f t="shared" si="458"/>
        <v>product 2</v>
      </c>
      <c r="I4592" s="5">
        <v>1</v>
      </c>
      <c r="J4592" s="5">
        <v>21.49</v>
      </c>
    </row>
    <row r="4593" spans="1:10" ht="13.2" x14ac:dyDescent="0.25">
      <c r="A4593" s="3">
        <v>45929</v>
      </c>
      <c r="B4593" s="4" t="s">
        <v>9</v>
      </c>
      <c r="C4593" s="3" t="str">
        <f t="shared" si="454"/>
        <v>cogs</v>
      </c>
      <c r="D4593" s="49">
        <v>8.99</v>
      </c>
      <c r="E4593">
        <f t="shared" si="455"/>
        <v>2025</v>
      </c>
      <c r="F4593">
        <f t="shared" si="456"/>
        <v>29</v>
      </c>
      <c r="G4593">
        <f t="shared" si="457"/>
        <v>9</v>
      </c>
      <c r="H4593" s="4" t="str">
        <f t="shared" si="458"/>
        <v>product 3</v>
      </c>
      <c r="I4593" s="5">
        <v>90</v>
      </c>
      <c r="J4593" s="5">
        <v>809.1</v>
      </c>
    </row>
    <row r="4594" spans="1:10" ht="13.2" x14ac:dyDescent="0.25">
      <c r="A4594" s="3">
        <v>45929</v>
      </c>
      <c r="B4594" s="4" t="s">
        <v>10</v>
      </c>
      <c r="C4594" s="3" t="str">
        <f t="shared" si="454"/>
        <v>marketing</v>
      </c>
      <c r="D4594" s="50" t="s">
        <v>6</v>
      </c>
      <c r="E4594">
        <f t="shared" si="455"/>
        <v>2025</v>
      </c>
      <c r="F4594">
        <f t="shared" si="456"/>
        <v>29</v>
      </c>
      <c r="G4594">
        <f t="shared" si="457"/>
        <v>9</v>
      </c>
      <c r="H4594" s="4" t="str">
        <f t="shared" si="458"/>
        <v>N/A</v>
      </c>
      <c r="I4594" s="4" t="s">
        <v>6</v>
      </c>
      <c r="J4594" s="5">
        <v>118.10000000000001</v>
      </c>
    </row>
    <row r="4595" spans="1:10" ht="13.2" x14ac:dyDescent="0.25">
      <c r="A4595" s="3">
        <v>45929</v>
      </c>
      <c r="B4595" s="4" t="s">
        <v>11</v>
      </c>
      <c r="C4595" s="3" t="str">
        <f t="shared" si="454"/>
        <v>net sales</v>
      </c>
      <c r="D4595" s="49">
        <v>9.99</v>
      </c>
      <c r="E4595">
        <f t="shared" si="455"/>
        <v>2025</v>
      </c>
      <c r="F4595">
        <f t="shared" si="456"/>
        <v>29</v>
      </c>
      <c r="G4595">
        <f t="shared" si="457"/>
        <v>9</v>
      </c>
      <c r="H4595" s="4" t="str">
        <f t="shared" si="458"/>
        <v>product 1</v>
      </c>
      <c r="I4595" s="5">
        <v>88</v>
      </c>
      <c r="J4595" s="5">
        <v>879.12</v>
      </c>
    </row>
    <row r="4596" spans="1:10" ht="13.2" x14ac:dyDescent="0.25">
      <c r="A4596" s="3">
        <v>45929</v>
      </c>
      <c r="B4596" s="4" t="s">
        <v>12</v>
      </c>
      <c r="C4596" s="3" t="str">
        <f t="shared" si="454"/>
        <v>net sales</v>
      </c>
      <c r="D4596" s="49">
        <v>24.99</v>
      </c>
      <c r="E4596">
        <f t="shared" si="455"/>
        <v>2025</v>
      </c>
      <c r="F4596">
        <f t="shared" si="456"/>
        <v>29</v>
      </c>
      <c r="G4596">
        <f t="shared" si="457"/>
        <v>9</v>
      </c>
      <c r="H4596" s="4" t="str">
        <f t="shared" si="458"/>
        <v>product 2</v>
      </c>
      <c r="I4596" s="5">
        <v>1</v>
      </c>
      <c r="J4596" s="5">
        <v>24.99</v>
      </c>
    </row>
    <row r="4597" spans="1:10" ht="13.2" x14ac:dyDescent="0.25">
      <c r="A4597" s="3">
        <v>45929</v>
      </c>
      <c r="B4597" s="4" t="s">
        <v>13</v>
      </c>
      <c r="C4597" s="3" t="str">
        <f t="shared" si="454"/>
        <v>net sales</v>
      </c>
      <c r="D4597" s="49">
        <v>12.49</v>
      </c>
      <c r="E4597">
        <f t="shared" si="455"/>
        <v>2025</v>
      </c>
      <c r="F4597">
        <f t="shared" si="456"/>
        <v>29</v>
      </c>
      <c r="G4597">
        <f t="shared" si="457"/>
        <v>9</v>
      </c>
      <c r="H4597" s="4" t="str">
        <f t="shared" si="458"/>
        <v>product 3</v>
      </c>
      <c r="I4597" s="5">
        <v>90</v>
      </c>
      <c r="J4597" s="5">
        <v>1124.0999999999999</v>
      </c>
    </row>
    <row r="4598" spans="1:10" ht="13.2" x14ac:dyDescent="0.25">
      <c r="A4598" s="3">
        <v>45930</v>
      </c>
      <c r="B4598" s="4" t="s">
        <v>7</v>
      </c>
      <c r="C4598" s="3" t="str">
        <f t="shared" si="454"/>
        <v>cogs</v>
      </c>
      <c r="D4598" s="49">
        <v>5.49</v>
      </c>
      <c r="E4598">
        <f t="shared" si="455"/>
        <v>2025</v>
      </c>
      <c r="F4598">
        <f t="shared" si="456"/>
        <v>30</v>
      </c>
      <c r="G4598">
        <f t="shared" si="457"/>
        <v>9</v>
      </c>
      <c r="H4598" s="4" t="str">
        <f t="shared" si="458"/>
        <v>product 1</v>
      </c>
      <c r="I4598" s="5">
        <v>34</v>
      </c>
      <c r="J4598" s="5">
        <v>186.66</v>
      </c>
    </row>
    <row r="4599" spans="1:10" ht="13.2" x14ac:dyDescent="0.25">
      <c r="A4599" s="3">
        <v>45930</v>
      </c>
      <c r="B4599" s="4" t="s">
        <v>8</v>
      </c>
      <c r="C4599" s="3" t="str">
        <f t="shared" si="454"/>
        <v>cogs</v>
      </c>
      <c r="D4599" s="49">
        <v>21.49</v>
      </c>
      <c r="E4599">
        <f t="shared" si="455"/>
        <v>2025</v>
      </c>
      <c r="F4599">
        <f t="shared" si="456"/>
        <v>30</v>
      </c>
      <c r="G4599">
        <f t="shared" si="457"/>
        <v>9</v>
      </c>
      <c r="H4599" s="4" t="str">
        <f t="shared" si="458"/>
        <v>product 2</v>
      </c>
      <c r="I4599" s="5">
        <v>0</v>
      </c>
      <c r="J4599" s="4">
        <v>0</v>
      </c>
    </row>
    <row r="4600" spans="1:10" ht="13.2" x14ac:dyDescent="0.25">
      <c r="A4600" s="3">
        <v>45930</v>
      </c>
      <c r="B4600" s="4" t="s">
        <v>9</v>
      </c>
      <c r="C4600" s="3" t="str">
        <f t="shared" si="454"/>
        <v>cogs</v>
      </c>
      <c r="D4600" s="49">
        <v>8.99</v>
      </c>
      <c r="E4600">
        <f t="shared" si="455"/>
        <v>2025</v>
      </c>
      <c r="F4600">
        <f t="shared" si="456"/>
        <v>30</v>
      </c>
      <c r="G4600">
        <f t="shared" si="457"/>
        <v>9</v>
      </c>
      <c r="H4600" s="4" t="str">
        <f t="shared" si="458"/>
        <v>product 3</v>
      </c>
      <c r="I4600" s="5">
        <v>184</v>
      </c>
      <c r="J4600" s="5">
        <v>1654.16</v>
      </c>
    </row>
    <row r="4601" spans="1:10" ht="13.2" x14ac:dyDescent="0.25">
      <c r="A4601" s="3">
        <v>45930</v>
      </c>
      <c r="B4601" s="4" t="s">
        <v>10</v>
      </c>
      <c r="C4601" s="3" t="str">
        <f t="shared" si="454"/>
        <v>marketing</v>
      </c>
      <c r="D4601" s="50" t="s">
        <v>6</v>
      </c>
      <c r="E4601">
        <f t="shared" si="455"/>
        <v>2025</v>
      </c>
      <c r="F4601">
        <f t="shared" si="456"/>
        <v>30</v>
      </c>
      <c r="G4601">
        <f t="shared" si="457"/>
        <v>9</v>
      </c>
      <c r="H4601" s="4" t="str">
        <f t="shared" si="458"/>
        <v>N/A</v>
      </c>
      <c r="I4601" s="4" t="s">
        <v>6</v>
      </c>
      <c r="J4601" s="5">
        <v>101.01</v>
      </c>
    </row>
    <row r="4602" spans="1:10" ht="13.2" x14ac:dyDescent="0.25">
      <c r="A4602" s="3">
        <v>45930</v>
      </c>
      <c r="B4602" s="4" t="s">
        <v>11</v>
      </c>
      <c r="C4602" s="3" t="str">
        <f t="shared" si="454"/>
        <v>net sales</v>
      </c>
      <c r="D4602" s="49">
        <v>9.99</v>
      </c>
      <c r="E4602">
        <f t="shared" si="455"/>
        <v>2025</v>
      </c>
      <c r="F4602">
        <f t="shared" si="456"/>
        <v>30</v>
      </c>
      <c r="G4602">
        <f t="shared" si="457"/>
        <v>9</v>
      </c>
      <c r="H4602" s="4" t="str">
        <f t="shared" si="458"/>
        <v>product 1</v>
      </c>
      <c r="I4602" s="5">
        <v>34</v>
      </c>
      <c r="J4602" s="5">
        <v>339.66</v>
      </c>
    </row>
    <row r="4603" spans="1:10" ht="13.2" x14ac:dyDescent="0.25">
      <c r="A4603" s="3">
        <v>45930</v>
      </c>
      <c r="B4603" s="4" t="s">
        <v>12</v>
      </c>
      <c r="C4603" s="3" t="str">
        <f t="shared" si="454"/>
        <v>net sales</v>
      </c>
      <c r="D4603" s="49">
        <v>24.99</v>
      </c>
      <c r="E4603">
        <f t="shared" si="455"/>
        <v>2025</v>
      </c>
      <c r="F4603">
        <f t="shared" si="456"/>
        <v>30</v>
      </c>
      <c r="G4603">
        <f t="shared" si="457"/>
        <v>9</v>
      </c>
      <c r="H4603" s="4" t="str">
        <f t="shared" si="458"/>
        <v>product 2</v>
      </c>
      <c r="I4603" s="5">
        <v>0</v>
      </c>
      <c r="J4603" s="4">
        <v>0</v>
      </c>
    </row>
    <row r="4604" spans="1:10" ht="13.2" x14ac:dyDescent="0.25">
      <c r="A4604" s="3">
        <v>45930</v>
      </c>
      <c r="B4604" s="4" t="s">
        <v>13</v>
      </c>
      <c r="C4604" s="3" t="str">
        <f t="shared" si="454"/>
        <v>net sales</v>
      </c>
      <c r="D4604" s="49">
        <v>12.49</v>
      </c>
      <c r="E4604">
        <f t="shared" si="455"/>
        <v>2025</v>
      </c>
      <c r="F4604">
        <f t="shared" si="456"/>
        <v>30</v>
      </c>
      <c r="G4604">
        <f t="shared" si="457"/>
        <v>9</v>
      </c>
      <c r="H4604" s="4" t="str">
        <f t="shared" si="458"/>
        <v>product 3</v>
      </c>
      <c r="I4604" s="5">
        <v>184</v>
      </c>
      <c r="J4604" s="5">
        <v>2298.16</v>
      </c>
    </row>
    <row r="4605" spans="1:10" ht="13.2" x14ac:dyDescent="0.25">
      <c r="A4605" s="3">
        <v>45931</v>
      </c>
      <c r="B4605" s="4" t="s">
        <v>5</v>
      </c>
      <c r="C4605" s="3" t="str">
        <f t="shared" si="454"/>
        <v>amortization</v>
      </c>
      <c r="D4605" s="50" t="s">
        <v>6</v>
      </c>
      <c r="E4605">
        <f t="shared" si="455"/>
        <v>2025</v>
      </c>
      <c r="F4605">
        <f t="shared" si="456"/>
        <v>1</v>
      </c>
      <c r="G4605">
        <f t="shared" si="457"/>
        <v>10</v>
      </c>
      <c r="H4605" s="4" t="str">
        <f t="shared" si="458"/>
        <v>N/A</v>
      </c>
      <c r="I4605" s="4" t="s">
        <v>6</v>
      </c>
      <c r="J4605" s="5">
        <v>50</v>
      </c>
    </row>
    <row r="4606" spans="1:10" ht="13.2" x14ac:dyDescent="0.25">
      <c r="A4606" s="3">
        <v>45931</v>
      </c>
      <c r="B4606" s="4" t="s">
        <v>7</v>
      </c>
      <c r="C4606" s="3" t="str">
        <f t="shared" si="454"/>
        <v>cogs</v>
      </c>
      <c r="D4606" s="49">
        <v>5.49</v>
      </c>
      <c r="E4606">
        <f t="shared" si="455"/>
        <v>2025</v>
      </c>
      <c r="F4606">
        <f t="shared" si="456"/>
        <v>1</v>
      </c>
      <c r="G4606">
        <f t="shared" si="457"/>
        <v>10</v>
      </c>
      <c r="H4606" s="4" t="str">
        <f t="shared" si="458"/>
        <v>product 1</v>
      </c>
      <c r="I4606" s="5">
        <v>68</v>
      </c>
      <c r="J4606" s="5">
        <v>373.32</v>
      </c>
    </row>
    <row r="4607" spans="1:10" ht="13.2" x14ac:dyDescent="0.25">
      <c r="A4607" s="3">
        <v>45931</v>
      </c>
      <c r="B4607" s="4" t="s">
        <v>8</v>
      </c>
      <c r="C4607" s="3" t="str">
        <f t="shared" si="454"/>
        <v>cogs</v>
      </c>
      <c r="D4607" s="49">
        <v>21.49</v>
      </c>
      <c r="E4607">
        <f t="shared" si="455"/>
        <v>2025</v>
      </c>
      <c r="F4607">
        <f t="shared" si="456"/>
        <v>1</v>
      </c>
      <c r="G4607">
        <f t="shared" si="457"/>
        <v>10</v>
      </c>
      <c r="H4607" s="4" t="str">
        <f t="shared" si="458"/>
        <v>product 2</v>
      </c>
      <c r="I4607" s="5">
        <v>8</v>
      </c>
      <c r="J4607" s="5">
        <v>171.92</v>
      </c>
    </row>
    <row r="4608" spans="1:10" ht="13.2" x14ac:dyDescent="0.25">
      <c r="A4608" s="3">
        <v>45931</v>
      </c>
      <c r="B4608" s="4" t="s">
        <v>9</v>
      </c>
      <c r="C4608" s="3" t="str">
        <f t="shared" si="454"/>
        <v>cogs</v>
      </c>
      <c r="D4608" s="49">
        <v>8.99</v>
      </c>
      <c r="E4608">
        <f t="shared" si="455"/>
        <v>2025</v>
      </c>
      <c r="F4608">
        <f t="shared" si="456"/>
        <v>1</v>
      </c>
      <c r="G4608">
        <f t="shared" si="457"/>
        <v>10</v>
      </c>
      <c r="H4608" s="4" t="str">
        <f t="shared" si="458"/>
        <v>product 3</v>
      </c>
      <c r="I4608" s="5">
        <v>201</v>
      </c>
      <c r="J4608" s="5">
        <v>1806.99</v>
      </c>
    </row>
    <row r="4609" spans="1:10" ht="13.2" x14ac:dyDescent="0.25">
      <c r="A4609" s="3">
        <v>45931</v>
      </c>
      <c r="B4609" s="4" t="s">
        <v>10</v>
      </c>
      <c r="C4609" s="3" t="str">
        <f t="shared" si="454"/>
        <v>marketing</v>
      </c>
      <c r="D4609" s="50" t="s">
        <v>6</v>
      </c>
      <c r="E4609">
        <f t="shared" si="455"/>
        <v>2025</v>
      </c>
      <c r="F4609">
        <f t="shared" si="456"/>
        <v>1</v>
      </c>
      <c r="G4609">
        <f t="shared" si="457"/>
        <v>10</v>
      </c>
      <c r="H4609" s="4" t="str">
        <f t="shared" si="458"/>
        <v>N/A</v>
      </c>
      <c r="I4609" s="4" t="s">
        <v>6</v>
      </c>
      <c r="J4609" s="5">
        <v>106.03</v>
      </c>
    </row>
    <row r="4610" spans="1:10" ht="13.2" x14ac:dyDescent="0.25">
      <c r="A4610" s="3">
        <v>45931</v>
      </c>
      <c r="B4610" s="4" t="s">
        <v>11</v>
      </c>
      <c r="C4610" s="3" t="str">
        <f t="shared" ref="C4610:C4673" si="459">IFERROR(LEFT(B4610, FIND(":", B4610) -1),B4610)</f>
        <v>net sales</v>
      </c>
      <c r="D4610" s="49">
        <v>9.99</v>
      </c>
      <c r="E4610">
        <f t="shared" ref="E4610:E4673" si="460">YEAR(A4610)</f>
        <v>2025</v>
      </c>
      <c r="F4610">
        <f t="shared" ref="F4610:F4673" si="461">DAY(A4610)</f>
        <v>1</v>
      </c>
      <c r="G4610">
        <f t="shared" ref="G4610:G4673" si="462">MONTH(A4610)</f>
        <v>10</v>
      </c>
      <c r="H4610" s="4" t="str">
        <f t="shared" si="458"/>
        <v>product 1</v>
      </c>
      <c r="I4610" s="5">
        <v>68</v>
      </c>
      <c r="J4610" s="5">
        <v>679.32</v>
      </c>
    </row>
    <row r="4611" spans="1:10" ht="13.2" x14ac:dyDescent="0.25">
      <c r="A4611" s="3">
        <v>45931</v>
      </c>
      <c r="B4611" s="4" t="s">
        <v>12</v>
      </c>
      <c r="C4611" s="3" t="str">
        <f t="shared" si="459"/>
        <v>net sales</v>
      </c>
      <c r="D4611" s="49">
        <v>24.99</v>
      </c>
      <c r="E4611">
        <f t="shared" si="460"/>
        <v>2025</v>
      </c>
      <c r="F4611">
        <f t="shared" si="461"/>
        <v>1</v>
      </c>
      <c r="G4611">
        <f t="shared" si="462"/>
        <v>10</v>
      </c>
      <c r="H4611" s="4" t="str">
        <f t="shared" ref="H4611:H4674" si="463">IFERROR(RIGHT(B4611, LEN(B4611) - FIND(":", B4611)),"N/A")</f>
        <v>product 2</v>
      </c>
      <c r="I4611" s="5">
        <v>8</v>
      </c>
      <c r="J4611" s="5">
        <v>199.92</v>
      </c>
    </row>
    <row r="4612" spans="1:10" ht="13.2" x14ac:dyDescent="0.25">
      <c r="A4612" s="3">
        <v>45931</v>
      </c>
      <c r="B4612" s="4" t="s">
        <v>13</v>
      </c>
      <c r="C4612" s="3" t="str">
        <f t="shared" si="459"/>
        <v>net sales</v>
      </c>
      <c r="D4612" s="49">
        <v>12.49</v>
      </c>
      <c r="E4612">
        <f t="shared" si="460"/>
        <v>2025</v>
      </c>
      <c r="F4612">
        <f t="shared" si="461"/>
        <v>1</v>
      </c>
      <c r="G4612">
        <f t="shared" si="462"/>
        <v>10</v>
      </c>
      <c r="H4612" s="4" t="str">
        <f t="shared" si="463"/>
        <v>product 3</v>
      </c>
      <c r="I4612" s="5">
        <v>201</v>
      </c>
      <c r="J4612" s="5">
        <v>2510.4900000000002</v>
      </c>
    </row>
    <row r="4613" spans="1:10" ht="13.2" x14ac:dyDescent="0.25">
      <c r="A4613" s="3">
        <v>45931</v>
      </c>
      <c r="B4613" s="4" t="s">
        <v>14</v>
      </c>
      <c r="C4613" s="3" t="str">
        <f t="shared" si="459"/>
        <v>overhead</v>
      </c>
      <c r="D4613" s="50" t="s">
        <v>6</v>
      </c>
      <c r="E4613">
        <f t="shared" si="460"/>
        <v>2025</v>
      </c>
      <c r="F4613">
        <f t="shared" si="461"/>
        <v>1</v>
      </c>
      <c r="G4613">
        <f t="shared" si="462"/>
        <v>10</v>
      </c>
      <c r="H4613" s="4" t="str">
        <f t="shared" si="463"/>
        <v>N/A</v>
      </c>
      <c r="I4613" s="4" t="s">
        <v>6</v>
      </c>
      <c r="J4613" s="5">
        <v>2000</v>
      </c>
    </row>
    <row r="4614" spans="1:10" ht="13.2" x14ac:dyDescent="0.25">
      <c r="A4614" s="3">
        <v>45932</v>
      </c>
      <c r="B4614" s="4" t="s">
        <v>7</v>
      </c>
      <c r="C4614" s="3" t="str">
        <f t="shared" si="459"/>
        <v>cogs</v>
      </c>
      <c r="D4614" s="49">
        <v>5.49</v>
      </c>
      <c r="E4614">
        <f t="shared" si="460"/>
        <v>2025</v>
      </c>
      <c r="F4614">
        <f t="shared" si="461"/>
        <v>2</v>
      </c>
      <c r="G4614">
        <f t="shared" si="462"/>
        <v>10</v>
      </c>
      <c r="H4614" s="4" t="str">
        <f t="shared" si="463"/>
        <v>product 1</v>
      </c>
      <c r="I4614" s="5">
        <v>91</v>
      </c>
      <c r="J4614" s="5">
        <v>499.59000000000003</v>
      </c>
    </row>
    <row r="4615" spans="1:10" ht="13.2" x14ac:dyDescent="0.25">
      <c r="A4615" s="3">
        <v>45932</v>
      </c>
      <c r="B4615" s="4" t="s">
        <v>8</v>
      </c>
      <c r="C4615" s="3" t="str">
        <f t="shared" si="459"/>
        <v>cogs</v>
      </c>
      <c r="D4615" s="49">
        <v>21.49</v>
      </c>
      <c r="E4615">
        <f t="shared" si="460"/>
        <v>2025</v>
      </c>
      <c r="F4615">
        <f t="shared" si="461"/>
        <v>2</v>
      </c>
      <c r="G4615">
        <f t="shared" si="462"/>
        <v>10</v>
      </c>
      <c r="H4615" s="4" t="str">
        <f t="shared" si="463"/>
        <v>product 2</v>
      </c>
      <c r="I4615" s="5">
        <v>1</v>
      </c>
      <c r="J4615" s="5">
        <v>21.49</v>
      </c>
    </row>
    <row r="4616" spans="1:10" ht="13.2" x14ac:dyDescent="0.25">
      <c r="A4616" s="3">
        <v>45932</v>
      </c>
      <c r="B4616" s="4" t="s">
        <v>9</v>
      </c>
      <c r="C4616" s="3" t="str">
        <f t="shared" si="459"/>
        <v>cogs</v>
      </c>
      <c r="D4616" s="49">
        <v>8.99</v>
      </c>
      <c r="E4616">
        <f t="shared" si="460"/>
        <v>2025</v>
      </c>
      <c r="F4616">
        <f t="shared" si="461"/>
        <v>2</v>
      </c>
      <c r="G4616">
        <f t="shared" si="462"/>
        <v>10</v>
      </c>
      <c r="H4616" s="4" t="str">
        <f t="shared" si="463"/>
        <v>product 3</v>
      </c>
      <c r="I4616" s="5">
        <v>80</v>
      </c>
      <c r="J4616" s="5">
        <v>719.2</v>
      </c>
    </row>
    <row r="4617" spans="1:10" ht="13.2" x14ac:dyDescent="0.25">
      <c r="A4617" s="3">
        <v>45932</v>
      </c>
      <c r="B4617" s="4" t="s">
        <v>10</v>
      </c>
      <c r="C4617" s="3" t="str">
        <f t="shared" si="459"/>
        <v>marketing</v>
      </c>
      <c r="D4617" s="50" t="s">
        <v>6</v>
      </c>
      <c r="E4617">
        <f t="shared" si="460"/>
        <v>2025</v>
      </c>
      <c r="F4617">
        <f t="shared" si="461"/>
        <v>2</v>
      </c>
      <c r="G4617">
        <f t="shared" si="462"/>
        <v>10</v>
      </c>
      <c r="H4617" s="4" t="str">
        <f t="shared" si="463"/>
        <v>N/A</v>
      </c>
      <c r="I4617" s="4" t="s">
        <v>6</v>
      </c>
      <c r="J4617" s="5">
        <v>105.05</v>
      </c>
    </row>
    <row r="4618" spans="1:10" ht="13.2" x14ac:dyDescent="0.25">
      <c r="A4618" s="3">
        <v>45932</v>
      </c>
      <c r="B4618" s="4" t="s">
        <v>11</v>
      </c>
      <c r="C4618" s="3" t="str">
        <f t="shared" si="459"/>
        <v>net sales</v>
      </c>
      <c r="D4618" s="49">
        <v>9.99</v>
      </c>
      <c r="E4618">
        <f t="shared" si="460"/>
        <v>2025</v>
      </c>
      <c r="F4618">
        <f t="shared" si="461"/>
        <v>2</v>
      </c>
      <c r="G4618">
        <f t="shared" si="462"/>
        <v>10</v>
      </c>
      <c r="H4618" s="4" t="str">
        <f t="shared" si="463"/>
        <v>product 1</v>
      </c>
      <c r="I4618" s="5">
        <v>91</v>
      </c>
      <c r="J4618" s="5">
        <v>909.09</v>
      </c>
    </row>
    <row r="4619" spans="1:10" ht="13.2" x14ac:dyDescent="0.25">
      <c r="A4619" s="3">
        <v>45932</v>
      </c>
      <c r="B4619" s="4" t="s">
        <v>12</v>
      </c>
      <c r="C4619" s="3" t="str">
        <f t="shared" si="459"/>
        <v>net sales</v>
      </c>
      <c r="D4619" s="49">
        <v>24.99</v>
      </c>
      <c r="E4619">
        <f t="shared" si="460"/>
        <v>2025</v>
      </c>
      <c r="F4619">
        <f t="shared" si="461"/>
        <v>2</v>
      </c>
      <c r="G4619">
        <f t="shared" si="462"/>
        <v>10</v>
      </c>
      <c r="H4619" s="4" t="str">
        <f t="shared" si="463"/>
        <v>product 2</v>
      </c>
      <c r="I4619" s="5">
        <v>1</v>
      </c>
      <c r="J4619" s="5">
        <v>24.99</v>
      </c>
    </row>
    <row r="4620" spans="1:10" ht="13.2" x14ac:dyDescent="0.25">
      <c r="A4620" s="3">
        <v>45932</v>
      </c>
      <c r="B4620" s="4" t="s">
        <v>13</v>
      </c>
      <c r="C4620" s="3" t="str">
        <f t="shared" si="459"/>
        <v>net sales</v>
      </c>
      <c r="D4620" s="49">
        <v>12.49</v>
      </c>
      <c r="E4620">
        <f t="shared" si="460"/>
        <v>2025</v>
      </c>
      <c r="F4620">
        <f t="shared" si="461"/>
        <v>2</v>
      </c>
      <c r="G4620">
        <f t="shared" si="462"/>
        <v>10</v>
      </c>
      <c r="H4620" s="4" t="str">
        <f t="shared" si="463"/>
        <v>product 3</v>
      </c>
      <c r="I4620" s="5">
        <v>80</v>
      </c>
      <c r="J4620" s="5">
        <v>999.2</v>
      </c>
    </row>
    <row r="4621" spans="1:10" ht="13.2" x14ac:dyDescent="0.25">
      <c r="A4621" s="3">
        <v>45933</v>
      </c>
      <c r="B4621" s="4" t="s">
        <v>7</v>
      </c>
      <c r="C4621" s="3" t="str">
        <f t="shared" si="459"/>
        <v>cogs</v>
      </c>
      <c r="D4621" s="49">
        <v>5.49</v>
      </c>
      <c r="E4621">
        <f t="shared" si="460"/>
        <v>2025</v>
      </c>
      <c r="F4621">
        <f t="shared" si="461"/>
        <v>3</v>
      </c>
      <c r="G4621">
        <f t="shared" si="462"/>
        <v>10</v>
      </c>
      <c r="H4621" s="4" t="str">
        <f t="shared" si="463"/>
        <v>product 1</v>
      </c>
      <c r="I4621" s="5">
        <v>52</v>
      </c>
      <c r="J4621" s="5">
        <v>285.48</v>
      </c>
    </row>
    <row r="4622" spans="1:10" ht="13.2" x14ac:dyDescent="0.25">
      <c r="A4622" s="3">
        <v>45933</v>
      </c>
      <c r="B4622" s="4" t="s">
        <v>8</v>
      </c>
      <c r="C4622" s="3" t="str">
        <f t="shared" si="459"/>
        <v>cogs</v>
      </c>
      <c r="D4622" s="49">
        <v>21.49</v>
      </c>
      <c r="E4622">
        <f t="shared" si="460"/>
        <v>2025</v>
      </c>
      <c r="F4622">
        <f t="shared" si="461"/>
        <v>3</v>
      </c>
      <c r="G4622">
        <f t="shared" si="462"/>
        <v>10</v>
      </c>
      <c r="H4622" s="4" t="str">
        <f t="shared" si="463"/>
        <v>product 2</v>
      </c>
      <c r="I4622" s="5">
        <v>7</v>
      </c>
      <c r="J4622" s="5">
        <v>150.42999999999998</v>
      </c>
    </row>
    <row r="4623" spans="1:10" ht="13.2" x14ac:dyDescent="0.25">
      <c r="A4623" s="3">
        <v>45933</v>
      </c>
      <c r="B4623" s="4" t="s">
        <v>9</v>
      </c>
      <c r="C4623" s="3" t="str">
        <f t="shared" si="459"/>
        <v>cogs</v>
      </c>
      <c r="D4623" s="49">
        <v>8.99</v>
      </c>
      <c r="E4623">
        <f t="shared" si="460"/>
        <v>2025</v>
      </c>
      <c r="F4623">
        <f t="shared" si="461"/>
        <v>3</v>
      </c>
      <c r="G4623">
        <f t="shared" si="462"/>
        <v>10</v>
      </c>
      <c r="H4623" s="4" t="str">
        <f t="shared" si="463"/>
        <v>product 3</v>
      </c>
      <c r="I4623" s="5">
        <v>170</v>
      </c>
      <c r="J4623" s="5">
        <v>1528.3</v>
      </c>
    </row>
    <row r="4624" spans="1:10" ht="13.2" x14ac:dyDescent="0.25">
      <c r="A4624" s="3">
        <v>45933</v>
      </c>
      <c r="B4624" s="4" t="s">
        <v>10</v>
      </c>
      <c r="C4624" s="3" t="str">
        <f t="shared" si="459"/>
        <v>marketing</v>
      </c>
      <c r="D4624" s="50" t="s">
        <v>6</v>
      </c>
      <c r="E4624">
        <f t="shared" si="460"/>
        <v>2025</v>
      </c>
      <c r="F4624">
        <f t="shared" si="461"/>
        <v>3</v>
      </c>
      <c r="G4624">
        <f t="shared" si="462"/>
        <v>10</v>
      </c>
      <c r="H4624" s="4" t="str">
        <f t="shared" si="463"/>
        <v>N/A</v>
      </c>
      <c r="I4624" s="4" t="s">
        <v>6</v>
      </c>
      <c r="J4624" s="5">
        <v>103.05</v>
      </c>
    </row>
    <row r="4625" spans="1:10" ht="13.2" x14ac:dyDescent="0.25">
      <c r="A4625" s="3">
        <v>45933</v>
      </c>
      <c r="B4625" s="4" t="s">
        <v>11</v>
      </c>
      <c r="C4625" s="3" t="str">
        <f t="shared" si="459"/>
        <v>net sales</v>
      </c>
      <c r="D4625" s="49">
        <v>9.99</v>
      </c>
      <c r="E4625">
        <f t="shared" si="460"/>
        <v>2025</v>
      </c>
      <c r="F4625">
        <f t="shared" si="461"/>
        <v>3</v>
      </c>
      <c r="G4625">
        <f t="shared" si="462"/>
        <v>10</v>
      </c>
      <c r="H4625" s="4" t="str">
        <f t="shared" si="463"/>
        <v>product 1</v>
      </c>
      <c r="I4625" s="5">
        <v>52</v>
      </c>
      <c r="J4625" s="5">
        <v>519.48</v>
      </c>
    </row>
    <row r="4626" spans="1:10" ht="13.2" x14ac:dyDescent="0.25">
      <c r="A4626" s="3">
        <v>45933</v>
      </c>
      <c r="B4626" s="4" t="s">
        <v>12</v>
      </c>
      <c r="C4626" s="3" t="str">
        <f t="shared" si="459"/>
        <v>net sales</v>
      </c>
      <c r="D4626" s="49">
        <v>24.99</v>
      </c>
      <c r="E4626">
        <f t="shared" si="460"/>
        <v>2025</v>
      </c>
      <c r="F4626">
        <f t="shared" si="461"/>
        <v>3</v>
      </c>
      <c r="G4626">
        <f t="shared" si="462"/>
        <v>10</v>
      </c>
      <c r="H4626" s="4" t="str">
        <f t="shared" si="463"/>
        <v>product 2</v>
      </c>
      <c r="I4626" s="5">
        <v>7</v>
      </c>
      <c r="J4626" s="5">
        <v>174.92999999999998</v>
      </c>
    </row>
    <row r="4627" spans="1:10" ht="13.2" x14ac:dyDescent="0.25">
      <c r="A4627" s="3">
        <v>45933</v>
      </c>
      <c r="B4627" s="4" t="s">
        <v>13</v>
      </c>
      <c r="C4627" s="3" t="str">
        <f t="shared" si="459"/>
        <v>net sales</v>
      </c>
      <c r="D4627" s="49">
        <v>12.49</v>
      </c>
      <c r="E4627">
        <f t="shared" si="460"/>
        <v>2025</v>
      </c>
      <c r="F4627">
        <f t="shared" si="461"/>
        <v>3</v>
      </c>
      <c r="G4627">
        <f t="shared" si="462"/>
        <v>10</v>
      </c>
      <c r="H4627" s="4" t="str">
        <f t="shared" si="463"/>
        <v>product 3</v>
      </c>
      <c r="I4627" s="5">
        <v>170</v>
      </c>
      <c r="J4627" s="5">
        <v>2123.3000000000002</v>
      </c>
    </row>
    <row r="4628" spans="1:10" ht="13.2" x14ac:dyDescent="0.25">
      <c r="A4628" s="3">
        <v>45934</v>
      </c>
      <c r="B4628" s="4" t="s">
        <v>7</v>
      </c>
      <c r="C4628" s="3" t="str">
        <f t="shared" si="459"/>
        <v>cogs</v>
      </c>
      <c r="D4628" s="49">
        <v>5.49</v>
      </c>
      <c r="E4628">
        <f t="shared" si="460"/>
        <v>2025</v>
      </c>
      <c r="F4628">
        <f t="shared" si="461"/>
        <v>4</v>
      </c>
      <c r="G4628">
        <f t="shared" si="462"/>
        <v>10</v>
      </c>
      <c r="H4628" s="4" t="str">
        <f t="shared" si="463"/>
        <v>product 1</v>
      </c>
      <c r="I4628" s="5">
        <v>83</v>
      </c>
      <c r="J4628" s="5">
        <v>455.67</v>
      </c>
    </row>
    <row r="4629" spans="1:10" ht="13.2" x14ac:dyDescent="0.25">
      <c r="A4629" s="3">
        <v>45934</v>
      </c>
      <c r="B4629" s="4" t="s">
        <v>8</v>
      </c>
      <c r="C4629" s="3" t="str">
        <f t="shared" si="459"/>
        <v>cogs</v>
      </c>
      <c r="D4629" s="49">
        <v>21.49</v>
      </c>
      <c r="E4629">
        <f t="shared" si="460"/>
        <v>2025</v>
      </c>
      <c r="F4629">
        <f t="shared" si="461"/>
        <v>4</v>
      </c>
      <c r="G4629">
        <f t="shared" si="462"/>
        <v>10</v>
      </c>
      <c r="H4629" s="4" t="str">
        <f t="shared" si="463"/>
        <v>product 2</v>
      </c>
      <c r="I4629" s="5">
        <v>8</v>
      </c>
      <c r="J4629" s="5">
        <v>171.92</v>
      </c>
    </row>
    <row r="4630" spans="1:10" ht="13.2" x14ac:dyDescent="0.25">
      <c r="A4630" s="3">
        <v>45934</v>
      </c>
      <c r="B4630" s="4" t="s">
        <v>9</v>
      </c>
      <c r="C4630" s="3" t="str">
        <f t="shared" si="459"/>
        <v>cogs</v>
      </c>
      <c r="D4630" s="49">
        <v>8.99</v>
      </c>
      <c r="E4630">
        <f t="shared" si="460"/>
        <v>2025</v>
      </c>
      <c r="F4630">
        <f t="shared" si="461"/>
        <v>4</v>
      </c>
      <c r="G4630">
        <f t="shared" si="462"/>
        <v>10</v>
      </c>
      <c r="H4630" s="4" t="str">
        <f t="shared" si="463"/>
        <v>product 3</v>
      </c>
      <c r="I4630" s="5">
        <v>36</v>
      </c>
      <c r="J4630" s="5">
        <v>323.64</v>
      </c>
    </row>
    <row r="4631" spans="1:10" ht="13.2" x14ac:dyDescent="0.25">
      <c r="A4631" s="3">
        <v>45934</v>
      </c>
      <c r="B4631" s="4" t="s">
        <v>10</v>
      </c>
      <c r="C4631" s="3" t="str">
        <f t="shared" si="459"/>
        <v>marketing</v>
      </c>
      <c r="D4631" s="50" t="s">
        <v>6</v>
      </c>
      <c r="E4631">
        <f t="shared" si="460"/>
        <v>2025</v>
      </c>
      <c r="F4631">
        <f t="shared" si="461"/>
        <v>4</v>
      </c>
      <c r="G4631">
        <f t="shared" si="462"/>
        <v>10</v>
      </c>
      <c r="H4631" s="4" t="str">
        <f t="shared" si="463"/>
        <v>N/A</v>
      </c>
      <c r="I4631" s="4" t="s">
        <v>6</v>
      </c>
      <c r="J4631" s="5">
        <v>112.03</v>
      </c>
    </row>
    <row r="4632" spans="1:10" ht="13.2" x14ac:dyDescent="0.25">
      <c r="A4632" s="3">
        <v>45934</v>
      </c>
      <c r="B4632" s="4" t="s">
        <v>11</v>
      </c>
      <c r="C4632" s="3" t="str">
        <f t="shared" si="459"/>
        <v>net sales</v>
      </c>
      <c r="D4632" s="49">
        <v>9.99</v>
      </c>
      <c r="E4632">
        <f t="shared" si="460"/>
        <v>2025</v>
      </c>
      <c r="F4632">
        <f t="shared" si="461"/>
        <v>4</v>
      </c>
      <c r="G4632">
        <f t="shared" si="462"/>
        <v>10</v>
      </c>
      <c r="H4632" s="4" t="str">
        <f t="shared" si="463"/>
        <v>product 1</v>
      </c>
      <c r="I4632" s="5">
        <v>83</v>
      </c>
      <c r="J4632" s="5">
        <v>829.17000000000007</v>
      </c>
    </row>
    <row r="4633" spans="1:10" ht="13.2" x14ac:dyDescent="0.25">
      <c r="A4633" s="3">
        <v>45934</v>
      </c>
      <c r="B4633" s="4" t="s">
        <v>12</v>
      </c>
      <c r="C4633" s="3" t="str">
        <f t="shared" si="459"/>
        <v>net sales</v>
      </c>
      <c r="D4633" s="49">
        <v>24.99</v>
      </c>
      <c r="E4633">
        <f t="shared" si="460"/>
        <v>2025</v>
      </c>
      <c r="F4633">
        <f t="shared" si="461"/>
        <v>4</v>
      </c>
      <c r="G4633">
        <f t="shared" si="462"/>
        <v>10</v>
      </c>
      <c r="H4633" s="4" t="str">
        <f t="shared" si="463"/>
        <v>product 2</v>
      </c>
      <c r="I4633" s="5">
        <v>8</v>
      </c>
      <c r="J4633" s="5">
        <v>199.92</v>
      </c>
    </row>
    <row r="4634" spans="1:10" ht="13.2" x14ac:dyDescent="0.25">
      <c r="A4634" s="3">
        <v>45934</v>
      </c>
      <c r="B4634" s="4" t="s">
        <v>13</v>
      </c>
      <c r="C4634" s="3" t="str">
        <f t="shared" si="459"/>
        <v>net sales</v>
      </c>
      <c r="D4634" s="49">
        <v>12.49</v>
      </c>
      <c r="E4634">
        <f t="shared" si="460"/>
        <v>2025</v>
      </c>
      <c r="F4634">
        <f t="shared" si="461"/>
        <v>4</v>
      </c>
      <c r="G4634">
        <f t="shared" si="462"/>
        <v>10</v>
      </c>
      <c r="H4634" s="4" t="str">
        <f t="shared" si="463"/>
        <v>product 3</v>
      </c>
      <c r="I4634" s="5">
        <v>36</v>
      </c>
      <c r="J4634" s="5">
        <v>449.64</v>
      </c>
    </row>
    <row r="4635" spans="1:10" ht="13.2" x14ac:dyDescent="0.25">
      <c r="A4635" s="3">
        <v>45935</v>
      </c>
      <c r="B4635" s="4" t="s">
        <v>7</v>
      </c>
      <c r="C4635" s="3" t="str">
        <f t="shared" si="459"/>
        <v>cogs</v>
      </c>
      <c r="D4635" s="49">
        <v>5.49</v>
      </c>
      <c r="E4635">
        <f t="shared" si="460"/>
        <v>2025</v>
      </c>
      <c r="F4635">
        <f t="shared" si="461"/>
        <v>5</v>
      </c>
      <c r="G4635">
        <f t="shared" si="462"/>
        <v>10</v>
      </c>
      <c r="H4635" s="4" t="str">
        <f t="shared" si="463"/>
        <v>product 1</v>
      </c>
      <c r="I4635" s="5">
        <v>61</v>
      </c>
      <c r="J4635" s="5">
        <v>334.89</v>
      </c>
    </row>
    <row r="4636" spans="1:10" ht="13.2" x14ac:dyDescent="0.25">
      <c r="A4636" s="3">
        <v>45935</v>
      </c>
      <c r="B4636" s="4" t="s">
        <v>8</v>
      </c>
      <c r="C4636" s="3" t="str">
        <f t="shared" si="459"/>
        <v>cogs</v>
      </c>
      <c r="D4636" s="49">
        <v>21.49</v>
      </c>
      <c r="E4636">
        <f t="shared" si="460"/>
        <v>2025</v>
      </c>
      <c r="F4636">
        <f t="shared" si="461"/>
        <v>5</v>
      </c>
      <c r="G4636">
        <f t="shared" si="462"/>
        <v>10</v>
      </c>
      <c r="H4636" s="4" t="str">
        <f t="shared" si="463"/>
        <v>product 2</v>
      </c>
      <c r="I4636" s="5">
        <v>4</v>
      </c>
      <c r="J4636" s="5">
        <v>85.96</v>
      </c>
    </row>
    <row r="4637" spans="1:10" ht="13.2" x14ac:dyDescent="0.25">
      <c r="A4637" s="3">
        <v>45935</v>
      </c>
      <c r="B4637" s="4" t="s">
        <v>9</v>
      </c>
      <c r="C4637" s="3" t="str">
        <f t="shared" si="459"/>
        <v>cogs</v>
      </c>
      <c r="D4637" s="49">
        <v>8.99</v>
      </c>
      <c r="E4637">
        <f t="shared" si="460"/>
        <v>2025</v>
      </c>
      <c r="F4637">
        <f t="shared" si="461"/>
        <v>5</v>
      </c>
      <c r="G4637">
        <f t="shared" si="462"/>
        <v>10</v>
      </c>
      <c r="H4637" s="4" t="str">
        <f t="shared" si="463"/>
        <v>product 3</v>
      </c>
      <c r="I4637" s="5">
        <v>26</v>
      </c>
      <c r="J4637" s="5">
        <v>233.74</v>
      </c>
    </row>
    <row r="4638" spans="1:10" ht="13.2" x14ac:dyDescent="0.25">
      <c r="A4638" s="3">
        <v>45935</v>
      </c>
      <c r="B4638" s="4" t="s">
        <v>10</v>
      </c>
      <c r="C4638" s="3" t="str">
        <f t="shared" si="459"/>
        <v>marketing</v>
      </c>
      <c r="D4638" s="50" t="s">
        <v>6</v>
      </c>
      <c r="E4638">
        <f t="shared" si="460"/>
        <v>2025</v>
      </c>
      <c r="F4638">
        <f t="shared" si="461"/>
        <v>5</v>
      </c>
      <c r="G4638">
        <f t="shared" si="462"/>
        <v>10</v>
      </c>
      <c r="H4638" s="4" t="str">
        <f t="shared" si="463"/>
        <v>N/A</v>
      </c>
      <c r="I4638" s="4" t="s">
        <v>6</v>
      </c>
      <c r="J4638" s="5">
        <v>106.04</v>
      </c>
    </row>
    <row r="4639" spans="1:10" ht="13.2" x14ac:dyDescent="0.25">
      <c r="A4639" s="3">
        <v>45935</v>
      </c>
      <c r="B4639" s="4" t="s">
        <v>11</v>
      </c>
      <c r="C4639" s="3" t="str">
        <f t="shared" si="459"/>
        <v>net sales</v>
      </c>
      <c r="D4639" s="49">
        <v>9.99</v>
      </c>
      <c r="E4639">
        <f t="shared" si="460"/>
        <v>2025</v>
      </c>
      <c r="F4639">
        <f t="shared" si="461"/>
        <v>5</v>
      </c>
      <c r="G4639">
        <f t="shared" si="462"/>
        <v>10</v>
      </c>
      <c r="H4639" s="4" t="str">
        <f t="shared" si="463"/>
        <v>product 1</v>
      </c>
      <c r="I4639" s="5">
        <v>61</v>
      </c>
      <c r="J4639" s="5">
        <v>609.39</v>
      </c>
    </row>
    <row r="4640" spans="1:10" ht="13.2" x14ac:dyDescent="0.25">
      <c r="A4640" s="3">
        <v>45935</v>
      </c>
      <c r="B4640" s="4" t="s">
        <v>12</v>
      </c>
      <c r="C4640" s="3" t="str">
        <f t="shared" si="459"/>
        <v>net sales</v>
      </c>
      <c r="D4640" s="49">
        <v>24.99</v>
      </c>
      <c r="E4640">
        <f t="shared" si="460"/>
        <v>2025</v>
      </c>
      <c r="F4640">
        <f t="shared" si="461"/>
        <v>5</v>
      </c>
      <c r="G4640">
        <f t="shared" si="462"/>
        <v>10</v>
      </c>
      <c r="H4640" s="4" t="str">
        <f t="shared" si="463"/>
        <v>product 2</v>
      </c>
      <c r="I4640" s="5">
        <v>4</v>
      </c>
      <c r="J4640" s="5">
        <v>99.96</v>
      </c>
    </row>
    <row r="4641" spans="1:10" ht="13.2" x14ac:dyDescent="0.25">
      <c r="A4641" s="3">
        <v>45935</v>
      </c>
      <c r="B4641" s="4" t="s">
        <v>13</v>
      </c>
      <c r="C4641" s="3" t="str">
        <f t="shared" si="459"/>
        <v>net sales</v>
      </c>
      <c r="D4641" s="49">
        <v>12.49</v>
      </c>
      <c r="E4641">
        <f t="shared" si="460"/>
        <v>2025</v>
      </c>
      <c r="F4641">
        <f t="shared" si="461"/>
        <v>5</v>
      </c>
      <c r="G4641">
        <f t="shared" si="462"/>
        <v>10</v>
      </c>
      <c r="H4641" s="4" t="str">
        <f t="shared" si="463"/>
        <v>product 3</v>
      </c>
      <c r="I4641" s="5">
        <v>26</v>
      </c>
      <c r="J4641" s="5">
        <v>324.74</v>
      </c>
    </row>
    <row r="4642" spans="1:10" ht="13.2" x14ac:dyDescent="0.25">
      <c r="A4642" s="3">
        <v>45936</v>
      </c>
      <c r="B4642" s="4" t="s">
        <v>7</v>
      </c>
      <c r="C4642" s="3" t="str">
        <f t="shared" si="459"/>
        <v>cogs</v>
      </c>
      <c r="D4642" s="49">
        <v>5.49</v>
      </c>
      <c r="E4642">
        <f t="shared" si="460"/>
        <v>2025</v>
      </c>
      <c r="F4642">
        <f t="shared" si="461"/>
        <v>6</v>
      </c>
      <c r="G4642">
        <f t="shared" si="462"/>
        <v>10</v>
      </c>
      <c r="H4642" s="4" t="str">
        <f t="shared" si="463"/>
        <v>product 1</v>
      </c>
      <c r="I4642" s="5">
        <v>34</v>
      </c>
      <c r="J4642" s="5">
        <v>186.66</v>
      </c>
    </row>
    <row r="4643" spans="1:10" ht="13.2" x14ac:dyDescent="0.25">
      <c r="A4643" s="3">
        <v>45936</v>
      </c>
      <c r="B4643" s="4" t="s">
        <v>8</v>
      </c>
      <c r="C4643" s="3" t="str">
        <f t="shared" si="459"/>
        <v>cogs</v>
      </c>
      <c r="D4643" s="49">
        <v>21.49</v>
      </c>
      <c r="E4643">
        <f t="shared" si="460"/>
        <v>2025</v>
      </c>
      <c r="F4643">
        <f t="shared" si="461"/>
        <v>6</v>
      </c>
      <c r="G4643">
        <f t="shared" si="462"/>
        <v>10</v>
      </c>
      <c r="H4643" s="4" t="str">
        <f t="shared" si="463"/>
        <v>product 2</v>
      </c>
      <c r="I4643" s="5">
        <v>2</v>
      </c>
      <c r="J4643" s="5">
        <v>42.98</v>
      </c>
    </row>
    <row r="4644" spans="1:10" ht="13.2" x14ac:dyDescent="0.25">
      <c r="A4644" s="3">
        <v>45936</v>
      </c>
      <c r="B4644" s="4" t="s">
        <v>9</v>
      </c>
      <c r="C4644" s="3" t="str">
        <f t="shared" si="459"/>
        <v>cogs</v>
      </c>
      <c r="D4644" s="49">
        <v>8.99</v>
      </c>
      <c r="E4644">
        <f t="shared" si="460"/>
        <v>2025</v>
      </c>
      <c r="F4644">
        <f t="shared" si="461"/>
        <v>6</v>
      </c>
      <c r="G4644">
        <f t="shared" si="462"/>
        <v>10</v>
      </c>
      <c r="H4644" s="4" t="str">
        <f t="shared" si="463"/>
        <v>product 3</v>
      </c>
      <c r="I4644" s="5">
        <v>6</v>
      </c>
      <c r="J4644" s="5">
        <v>53.94</v>
      </c>
    </row>
    <row r="4645" spans="1:10" ht="13.2" x14ac:dyDescent="0.25">
      <c r="A4645" s="3">
        <v>45936</v>
      </c>
      <c r="B4645" s="4" t="s">
        <v>10</v>
      </c>
      <c r="C4645" s="3" t="str">
        <f t="shared" si="459"/>
        <v>marketing</v>
      </c>
      <c r="D4645" s="50" t="s">
        <v>6</v>
      </c>
      <c r="E4645">
        <f t="shared" si="460"/>
        <v>2025</v>
      </c>
      <c r="F4645">
        <f t="shared" si="461"/>
        <v>6</v>
      </c>
      <c r="G4645">
        <f t="shared" si="462"/>
        <v>10</v>
      </c>
      <c r="H4645" s="4" t="str">
        <f t="shared" si="463"/>
        <v>N/A</v>
      </c>
      <c r="I4645" s="4" t="s">
        <v>6</v>
      </c>
      <c r="J4645" s="5">
        <v>108.92</v>
      </c>
    </row>
    <row r="4646" spans="1:10" ht="13.2" x14ac:dyDescent="0.25">
      <c r="A4646" s="3">
        <v>45936</v>
      </c>
      <c r="B4646" s="4" t="s">
        <v>11</v>
      </c>
      <c r="C4646" s="3" t="str">
        <f t="shared" si="459"/>
        <v>net sales</v>
      </c>
      <c r="D4646" s="49">
        <v>9.99</v>
      </c>
      <c r="E4646">
        <f t="shared" si="460"/>
        <v>2025</v>
      </c>
      <c r="F4646">
        <f t="shared" si="461"/>
        <v>6</v>
      </c>
      <c r="G4646">
        <f t="shared" si="462"/>
        <v>10</v>
      </c>
      <c r="H4646" s="4" t="str">
        <f t="shared" si="463"/>
        <v>product 1</v>
      </c>
      <c r="I4646" s="5">
        <v>34</v>
      </c>
      <c r="J4646" s="5">
        <v>339.66</v>
      </c>
    </row>
    <row r="4647" spans="1:10" ht="13.2" x14ac:dyDescent="0.25">
      <c r="A4647" s="3">
        <v>45936</v>
      </c>
      <c r="B4647" s="4" t="s">
        <v>12</v>
      </c>
      <c r="C4647" s="3" t="str">
        <f t="shared" si="459"/>
        <v>net sales</v>
      </c>
      <c r="D4647" s="49">
        <v>24.99</v>
      </c>
      <c r="E4647">
        <f t="shared" si="460"/>
        <v>2025</v>
      </c>
      <c r="F4647">
        <f t="shared" si="461"/>
        <v>6</v>
      </c>
      <c r="G4647">
        <f t="shared" si="462"/>
        <v>10</v>
      </c>
      <c r="H4647" s="4" t="str">
        <f t="shared" si="463"/>
        <v>product 2</v>
      </c>
      <c r="I4647" s="5">
        <v>2</v>
      </c>
      <c r="J4647" s="5">
        <v>49.98</v>
      </c>
    </row>
    <row r="4648" spans="1:10" ht="13.2" x14ac:dyDescent="0.25">
      <c r="A4648" s="3">
        <v>45936</v>
      </c>
      <c r="B4648" s="4" t="s">
        <v>13</v>
      </c>
      <c r="C4648" s="3" t="str">
        <f t="shared" si="459"/>
        <v>net sales</v>
      </c>
      <c r="D4648" s="49">
        <v>12.49</v>
      </c>
      <c r="E4648">
        <f t="shared" si="460"/>
        <v>2025</v>
      </c>
      <c r="F4648">
        <f t="shared" si="461"/>
        <v>6</v>
      </c>
      <c r="G4648">
        <f t="shared" si="462"/>
        <v>10</v>
      </c>
      <c r="H4648" s="4" t="str">
        <f t="shared" si="463"/>
        <v>product 3</v>
      </c>
      <c r="I4648" s="5">
        <v>6</v>
      </c>
      <c r="J4648" s="5">
        <v>74.94</v>
      </c>
    </row>
    <row r="4649" spans="1:10" ht="13.2" x14ac:dyDescent="0.25">
      <c r="A4649" s="3">
        <v>45937</v>
      </c>
      <c r="B4649" s="4" t="s">
        <v>7</v>
      </c>
      <c r="C4649" s="3" t="str">
        <f t="shared" si="459"/>
        <v>cogs</v>
      </c>
      <c r="D4649" s="49">
        <v>5.49</v>
      </c>
      <c r="E4649">
        <f t="shared" si="460"/>
        <v>2025</v>
      </c>
      <c r="F4649">
        <f t="shared" si="461"/>
        <v>7</v>
      </c>
      <c r="G4649">
        <f t="shared" si="462"/>
        <v>10</v>
      </c>
      <c r="H4649" s="4" t="str">
        <f t="shared" si="463"/>
        <v>product 1</v>
      </c>
      <c r="I4649" s="5">
        <v>14</v>
      </c>
      <c r="J4649" s="5">
        <v>76.86</v>
      </c>
    </row>
    <row r="4650" spans="1:10" ht="13.2" x14ac:dyDescent="0.25">
      <c r="A4650" s="3">
        <v>45937</v>
      </c>
      <c r="B4650" s="4" t="s">
        <v>8</v>
      </c>
      <c r="C4650" s="3" t="str">
        <f t="shared" si="459"/>
        <v>cogs</v>
      </c>
      <c r="D4650" s="49">
        <v>21.49</v>
      </c>
      <c r="E4650">
        <f t="shared" si="460"/>
        <v>2025</v>
      </c>
      <c r="F4650">
        <f t="shared" si="461"/>
        <v>7</v>
      </c>
      <c r="G4650">
        <f t="shared" si="462"/>
        <v>10</v>
      </c>
      <c r="H4650" s="4" t="str">
        <f t="shared" si="463"/>
        <v>product 2</v>
      </c>
      <c r="I4650" s="5">
        <v>0</v>
      </c>
      <c r="J4650" s="4">
        <v>0</v>
      </c>
    </row>
    <row r="4651" spans="1:10" ht="13.2" x14ac:dyDescent="0.25">
      <c r="A4651" s="3">
        <v>45937</v>
      </c>
      <c r="B4651" s="4" t="s">
        <v>9</v>
      </c>
      <c r="C4651" s="3" t="str">
        <f t="shared" si="459"/>
        <v>cogs</v>
      </c>
      <c r="D4651" s="49">
        <v>8.99</v>
      </c>
      <c r="E4651">
        <f t="shared" si="460"/>
        <v>2025</v>
      </c>
      <c r="F4651">
        <f t="shared" si="461"/>
        <v>7</v>
      </c>
      <c r="G4651">
        <f t="shared" si="462"/>
        <v>10</v>
      </c>
      <c r="H4651" s="4" t="str">
        <f t="shared" si="463"/>
        <v>product 3</v>
      </c>
      <c r="I4651" s="5">
        <v>44</v>
      </c>
      <c r="J4651" s="5">
        <v>395.56</v>
      </c>
    </row>
    <row r="4652" spans="1:10" ht="13.2" x14ac:dyDescent="0.25">
      <c r="A4652" s="3">
        <v>45937</v>
      </c>
      <c r="B4652" s="4" t="s">
        <v>10</v>
      </c>
      <c r="C4652" s="3" t="str">
        <f t="shared" si="459"/>
        <v>marketing</v>
      </c>
      <c r="D4652" s="50" t="s">
        <v>6</v>
      </c>
      <c r="E4652">
        <f t="shared" si="460"/>
        <v>2025</v>
      </c>
      <c r="F4652">
        <f t="shared" si="461"/>
        <v>7</v>
      </c>
      <c r="G4652">
        <f t="shared" si="462"/>
        <v>10</v>
      </c>
      <c r="H4652" s="4" t="str">
        <f t="shared" si="463"/>
        <v>N/A</v>
      </c>
      <c r="I4652" s="4" t="s">
        <v>6</v>
      </c>
      <c r="J4652" s="5">
        <v>119.05</v>
      </c>
    </row>
    <row r="4653" spans="1:10" ht="13.2" x14ac:dyDescent="0.25">
      <c r="A4653" s="3">
        <v>45937</v>
      </c>
      <c r="B4653" s="4" t="s">
        <v>11</v>
      </c>
      <c r="C4653" s="3" t="str">
        <f t="shared" si="459"/>
        <v>net sales</v>
      </c>
      <c r="D4653" s="49">
        <v>9.99</v>
      </c>
      <c r="E4653">
        <f t="shared" si="460"/>
        <v>2025</v>
      </c>
      <c r="F4653">
        <f t="shared" si="461"/>
        <v>7</v>
      </c>
      <c r="G4653">
        <f t="shared" si="462"/>
        <v>10</v>
      </c>
      <c r="H4653" s="4" t="str">
        <f t="shared" si="463"/>
        <v>product 1</v>
      </c>
      <c r="I4653" s="5">
        <v>14</v>
      </c>
      <c r="J4653" s="5">
        <v>139.86000000000001</v>
      </c>
    </row>
    <row r="4654" spans="1:10" ht="13.2" x14ac:dyDescent="0.25">
      <c r="A4654" s="3">
        <v>45937</v>
      </c>
      <c r="B4654" s="4" t="s">
        <v>12</v>
      </c>
      <c r="C4654" s="3" t="str">
        <f t="shared" si="459"/>
        <v>net sales</v>
      </c>
      <c r="D4654" s="49">
        <v>24.99</v>
      </c>
      <c r="E4654">
        <f t="shared" si="460"/>
        <v>2025</v>
      </c>
      <c r="F4654">
        <f t="shared" si="461"/>
        <v>7</v>
      </c>
      <c r="G4654">
        <f t="shared" si="462"/>
        <v>10</v>
      </c>
      <c r="H4654" s="4" t="str">
        <f t="shared" si="463"/>
        <v>product 2</v>
      </c>
      <c r="I4654" s="5">
        <v>0</v>
      </c>
      <c r="J4654" s="4">
        <v>0</v>
      </c>
    </row>
    <row r="4655" spans="1:10" ht="13.2" x14ac:dyDescent="0.25">
      <c r="A4655" s="3">
        <v>45937</v>
      </c>
      <c r="B4655" s="4" t="s">
        <v>13</v>
      </c>
      <c r="C4655" s="3" t="str">
        <f t="shared" si="459"/>
        <v>net sales</v>
      </c>
      <c r="D4655" s="49">
        <v>12.49</v>
      </c>
      <c r="E4655">
        <f t="shared" si="460"/>
        <v>2025</v>
      </c>
      <c r="F4655">
        <f t="shared" si="461"/>
        <v>7</v>
      </c>
      <c r="G4655">
        <f t="shared" si="462"/>
        <v>10</v>
      </c>
      <c r="H4655" s="4" t="str">
        <f t="shared" si="463"/>
        <v>product 3</v>
      </c>
      <c r="I4655" s="5">
        <v>44</v>
      </c>
      <c r="J4655" s="5">
        <v>549.56000000000006</v>
      </c>
    </row>
    <row r="4656" spans="1:10" ht="13.2" x14ac:dyDescent="0.25">
      <c r="A4656" s="3">
        <v>45938</v>
      </c>
      <c r="B4656" s="4" t="s">
        <v>7</v>
      </c>
      <c r="C4656" s="3" t="str">
        <f t="shared" si="459"/>
        <v>cogs</v>
      </c>
      <c r="D4656" s="49">
        <v>5.49</v>
      </c>
      <c r="E4656">
        <f t="shared" si="460"/>
        <v>2025</v>
      </c>
      <c r="F4656">
        <f t="shared" si="461"/>
        <v>8</v>
      </c>
      <c r="G4656">
        <f t="shared" si="462"/>
        <v>10</v>
      </c>
      <c r="H4656" s="4" t="str">
        <f t="shared" si="463"/>
        <v>product 1</v>
      </c>
      <c r="I4656" s="5">
        <v>22</v>
      </c>
      <c r="J4656" s="5">
        <v>120.78</v>
      </c>
    </row>
    <row r="4657" spans="1:10" ht="13.2" x14ac:dyDescent="0.25">
      <c r="A4657" s="3">
        <v>45938</v>
      </c>
      <c r="B4657" s="4" t="s">
        <v>8</v>
      </c>
      <c r="C4657" s="3" t="str">
        <f t="shared" si="459"/>
        <v>cogs</v>
      </c>
      <c r="D4657" s="49">
        <v>21.49</v>
      </c>
      <c r="E4657">
        <f t="shared" si="460"/>
        <v>2025</v>
      </c>
      <c r="F4657">
        <f t="shared" si="461"/>
        <v>8</v>
      </c>
      <c r="G4657">
        <f t="shared" si="462"/>
        <v>10</v>
      </c>
      <c r="H4657" s="4" t="str">
        <f t="shared" si="463"/>
        <v>product 2</v>
      </c>
      <c r="I4657" s="5">
        <v>6</v>
      </c>
      <c r="J4657" s="5">
        <v>128.94</v>
      </c>
    </row>
    <row r="4658" spans="1:10" ht="13.2" x14ac:dyDescent="0.25">
      <c r="A4658" s="3">
        <v>45938</v>
      </c>
      <c r="B4658" s="4" t="s">
        <v>9</v>
      </c>
      <c r="C4658" s="3" t="str">
        <f t="shared" si="459"/>
        <v>cogs</v>
      </c>
      <c r="D4658" s="49">
        <v>8.99</v>
      </c>
      <c r="E4658">
        <f t="shared" si="460"/>
        <v>2025</v>
      </c>
      <c r="F4658">
        <f t="shared" si="461"/>
        <v>8</v>
      </c>
      <c r="G4658">
        <f t="shared" si="462"/>
        <v>10</v>
      </c>
      <c r="H4658" s="4" t="str">
        <f t="shared" si="463"/>
        <v>product 3</v>
      </c>
      <c r="I4658" s="5">
        <v>240</v>
      </c>
      <c r="J4658" s="5">
        <v>2157.6</v>
      </c>
    </row>
    <row r="4659" spans="1:10" ht="13.2" x14ac:dyDescent="0.25">
      <c r="A4659" s="3">
        <v>45938</v>
      </c>
      <c r="B4659" s="4" t="s">
        <v>10</v>
      </c>
      <c r="C4659" s="3" t="str">
        <f t="shared" si="459"/>
        <v>marketing</v>
      </c>
      <c r="D4659" s="50" t="s">
        <v>6</v>
      </c>
      <c r="E4659">
        <f t="shared" si="460"/>
        <v>2025</v>
      </c>
      <c r="F4659">
        <f t="shared" si="461"/>
        <v>8</v>
      </c>
      <c r="G4659">
        <f t="shared" si="462"/>
        <v>10</v>
      </c>
      <c r="H4659" s="4" t="str">
        <f t="shared" si="463"/>
        <v>N/A</v>
      </c>
      <c r="I4659" s="4" t="s">
        <v>6</v>
      </c>
      <c r="J4659" s="5">
        <v>118.9</v>
      </c>
    </row>
    <row r="4660" spans="1:10" ht="13.2" x14ac:dyDescent="0.25">
      <c r="A4660" s="3">
        <v>45938</v>
      </c>
      <c r="B4660" s="4" t="s">
        <v>11</v>
      </c>
      <c r="C4660" s="3" t="str">
        <f t="shared" si="459"/>
        <v>net sales</v>
      </c>
      <c r="D4660" s="49">
        <v>9.99</v>
      </c>
      <c r="E4660">
        <f t="shared" si="460"/>
        <v>2025</v>
      </c>
      <c r="F4660">
        <f t="shared" si="461"/>
        <v>8</v>
      </c>
      <c r="G4660">
        <f t="shared" si="462"/>
        <v>10</v>
      </c>
      <c r="H4660" s="4" t="str">
        <f t="shared" si="463"/>
        <v>product 1</v>
      </c>
      <c r="I4660" s="5">
        <v>22</v>
      </c>
      <c r="J4660" s="5">
        <v>219.78</v>
      </c>
    </row>
    <row r="4661" spans="1:10" ht="13.2" x14ac:dyDescent="0.25">
      <c r="A4661" s="3">
        <v>45938</v>
      </c>
      <c r="B4661" s="4" t="s">
        <v>12</v>
      </c>
      <c r="C4661" s="3" t="str">
        <f t="shared" si="459"/>
        <v>net sales</v>
      </c>
      <c r="D4661" s="49">
        <v>24.99</v>
      </c>
      <c r="E4661">
        <f t="shared" si="460"/>
        <v>2025</v>
      </c>
      <c r="F4661">
        <f t="shared" si="461"/>
        <v>8</v>
      </c>
      <c r="G4661">
        <f t="shared" si="462"/>
        <v>10</v>
      </c>
      <c r="H4661" s="4" t="str">
        <f t="shared" si="463"/>
        <v>product 2</v>
      </c>
      <c r="I4661" s="5">
        <v>6</v>
      </c>
      <c r="J4661" s="5">
        <v>149.94</v>
      </c>
    </row>
    <row r="4662" spans="1:10" ht="13.2" x14ac:dyDescent="0.25">
      <c r="A4662" s="3">
        <v>45938</v>
      </c>
      <c r="B4662" s="4" t="s">
        <v>13</v>
      </c>
      <c r="C4662" s="3" t="str">
        <f t="shared" si="459"/>
        <v>net sales</v>
      </c>
      <c r="D4662" s="49">
        <v>12.49</v>
      </c>
      <c r="E4662">
        <f t="shared" si="460"/>
        <v>2025</v>
      </c>
      <c r="F4662">
        <f t="shared" si="461"/>
        <v>8</v>
      </c>
      <c r="G4662">
        <f t="shared" si="462"/>
        <v>10</v>
      </c>
      <c r="H4662" s="4" t="str">
        <f t="shared" si="463"/>
        <v>product 3</v>
      </c>
      <c r="I4662" s="5">
        <v>240</v>
      </c>
      <c r="J4662" s="5">
        <v>2997.6</v>
      </c>
    </row>
    <row r="4663" spans="1:10" ht="13.2" x14ac:dyDescent="0.25">
      <c r="A4663" s="3">
        <v>45939</v>
      </c>
      <c r="B4663" s="4" t="s">
        <v>7</v>
      </c>
      <c r="C4663" s="3" t="str">
        <f t="shared" si="459"/>
        <v>cogs</v>
      </c>
      <c r="D4663" s="49">
        <v>5.49</v>
      </c>
      <c r="E4663">
        <f t="shared" si="460"/>
        <v>2025</v>
      </c>
      <c r="F4663">
        <f t="shared" si="461"/>
        <v>9</v>
      </c>
      <c r="G4663">
        <f t="shared" si="462"/>
        <v>10</v>
      </c>
      <c r="H4663" s="4" t="str">
        <f t="shared" si="463"/>
        <v>product 1</v>
      </c>
      <c r="I4663" s="5">
        <v>15</v>
      </c>
      <c r="J4663" s="5">
        <v>82.350000000000009</v>
      </c>
    </row>
    <row r="4664" spans="1:10" ht="13.2" x14ac:dyDescent="0.25">
      <c r="A4664" s="3">
        <v>45939</v>
      </c>
      <c r="B4664" s="4" t="s">
        <v>8</v>
      </c>
      <c r="C4664" s="3" t="str">
        <f t="shared" si="459"/>
        <v>cogs</v>
      </c>
      <c r="D4664" s="49">
        <v>21.49</v>
      </c>
      <c r="E4664">
        <f t="shared" si="460"/>
        <v>2025</v>
      </c>
      <c r="F4664">
        <f t="shared" si="461"/>
        <v>9</v>
      </c>
      <c r="G4664">
        <f t="shared" si="462"/>
        <v>10</v>
      </c>
      <c r="H4664" s="4" t="str">
        <f t="shared" si="463"/>
        <v>product 2</v>
      </c>
      <c r="I4664" s="5">
        <v>3</v>
      </c>
      <c r="J4664" s="5">
        <v>64.47</v>
      </c>
    </row>
    <row r="4665" spans="1:10" ht="13.2" x14ac:dyDescent="0.25">
      <c r="A4665" s="3">
        <v>45939</v>
      </c>
      <c r="B4665" s="4" t="s">
        <v>9</v>
      </c>
      <c r="C4665" s="3" t="str">
        <f t="shared" si="459"/>
        <v>cogs</v>
      </c>
      <c r="D4665" s="49">
        <v>8.99</v>
      </c>
      <c r="E4665">
        <f t="shared" si="460"/>
        <v>2025</v>
      </c>
      <c r="F4665">
        <f t="shared" si="461"/>
        <v>9</v>
      </c>
      <c r="G4665">
        <f t="shared" si="462"/>
        <v>10</v>
      </c>
      <c r="H4665" s="4" t="str">
        <f t="shared" si="463"/>
        <v>product 3</v>
      </c>
      <c r="I4665" s="5">
        <v>210</v>
      </c>
      <c r="J4665" s="5">
        <v>1887.9</v>
      </c>
    </row>
    <row r="4666" spans="1:10" ht="13.2" x14ac:dyDescent="0.25">
      <c r="A4666" s="3">
        <v>45939</v>
      </c>
      <c r="B4666" s="4" t="s">
        <v>10</v>
      </c>
      <c r="C4666" s="3" t="str">
        <f t="shared" si="459"/>
        <v>marketing</v>
      </c>
      <c r="D4666" s="50" t="s">
        <v>6</v>
      </c>
      <c r="E4666">
        <f t="shared" si="460"/>
        <v>2025</v>
      </c>
      <c r="F4666">
        <f t="shared" si="461"/>
        <v>9</v>
      </c>
      <c r="G4666">
        <f t="shared" si="462"/>
        <v>10</v>
      </c>
      <c r="H4666" s="4" t="str">
        <f t="shared" si="463"/>
        <v>N/A</v>
      </c>
      <c r="I4666" s="4" t="s">
        <v>6</v>
      </c>
      <c r="J4666" s="5">
        <v>115.95</v>
      </c>
    </row>
    <row r="4667" spans="1:10" ht="13.2" x14ac:dyDescent="0.25">
      <c r="A4667" s="3">
        <v>45939</v>
      </c>
      <c r="B4667" s="4" t="s">
        <v>11</v>
      </c>
      <c r="C4667" s="3" t="str">
        <f t="shared" si="459"/>
        <v>net sales</v>
      </c>
      <c r="D4667" s="49">
        <v>9.99</v>
      </c>
      <c r="E4667">
        <f t="shared" si="460"/>
        <v>2025</v>
      </c>
      <c r="F4667">
        <f t="shared" si="461"/>
        <v>9</v>
      </c>
      <c r="G4667">
        <f t="shared" si="462"/>
        <v>10</v>
      </c>
      <c r="H4667" s="4" t="str">
        <f t="shared" si="463"/>
        <v>product 1</v>
      </c>
      <c r="I4667" s="5">
        <v>15</v>
      </c>
      <c r="J4667" s="5">
        <v>149.85</v>
      </c>
    </row>
    <row r="4668" spans="1:10" ht="13.2" x14ac:dyDescent="0.25">
      <c r="A4668" s="3">
        <v>45939</v>
      </c>
      <c r="B4668" s="4" t="s">
        <v>12</v>
      </c>
      <c r="C4668" s="3" t="str">
        <f t="shared" si="459"/>
        <v>net sales</v>
      </c>
      <c r="D4668" s="49">
        <v>24.99</v>
      </c>
      <c r="E4668">
        <f t="shared" si="460"/>
        <v>2025</v>
      </c>
      <c r="F4668">
        <f t="shared" si="461"/>
        <v>9</v>
      </c>
      <c r="G4668">
        <f t="shared" si="462"/>
        <v>10</v>
      </c>
      <c r="H4668" s="4" t="str">
        <f t="shared" si="463"/>
        <v>product 2</v>
      </c>
      <c r="I4668" s="5">
        <v>3</v>
      </c>
      <c r="J4668" s="5">
        <v>74.97</v>
      </c>
    </row>
    <row r="4669" spans="1:10" ht="13.2" x14ac:dyDescent="0.25">
      <c r="A4669" s="3">
        <v>45939</v>
      </c>
      <c r="B4669" s="4" t="s">
        <v>13</v>
      </c>
      <c r="C4669" s="3" t="str">
        <f t="shared" si="459"/>
        <v>net sales</v>
      </c>
      <c r="D4669" s="49">
        <v>12.49</v>
      </c>
      <c r="E4669">
        <f t="shared" si="460"/>
        <v>2025</v>
      </c>
      <c r="F4669">
        <f t="shared" si="461"/>
        <v>9</v>
      </c>
      <c r="G4669">
        <f t="shared" si="462"/>
        <v>10</v>
      </c>
      <c r="H4669" s="4" t="str">
        <f t="shared" si="463"/>
        <v>product 3</v>
      </c>
      <c r="I4669" s="5">
        <v>210</v>
      </c>
      <c r="J4669" s="5">
        <v>2622.9</v>
      </c>
    </row>
    <row r="4670" spans="1:10" ht="13.2" x14ac:dyDescent="0.25">
      <c r="A4670" s="3">
        <v>45940</v>
      </c>
      <c r="B4670" s="4" t="s">
        <v>7</v>
      </c>
      <c r="C4670" s="3" t="str">
        <f t="shared" si="459"/>
        <v>cogs</v>
      </c>
      <c r="D4670" s="49">
        <v>5.49</v>
      </c>
      <c r="E4670">
        <f t="shared" si="460"/>
        <v>2025</v>
      </c>
      <c r="F4670">
        <f t="shared" si="461"/>
        <v>10</v>
      </c>
      <c r="G4670">
        <f t="shared" si="462"/>
        <v>10</v>
      </c>
      <c r="H4670" s="4" t="str">
        <f t="shared" si="463"/>
        <v>product 1</v>
      </c>
      <c r="I4670" s="5">
        <v>29</v>
      </c>
      <c r="J4670" s="5">
        <v>159.21</v>
      </c>
    </row>
    <row r="4671" spans="1:10" ht="13.2" x14ac:dyDescent="0.25">
      <c r="A4671" s="3">
        <v>45940</v>
      </c>
      <c r="B4671" s="4" t="s">
        <v>8</v>
      </c>
      <c r="C4671" s="3" t="str">
        <f t="shared" si="459"/>
        <v>cogs</v>
      </c>
      <c r="D4671" s="49">
        <v>21.49</v>
      </c>
      <c r="E4671">
        <f t="shared" si="460"/>
        <v>2025</v>
      </c>
      <c r="F4671">
        <f t="shared" si="461"/>
        <v>10</v>
      </c>
      <c r="G4671">
        <f t="shared" si="462"/>
        <v>10</v>
      </c>
      <c r="H4671" s="4" t="str">
        <f t="shared" si="463"/>
        <v>product 2</v>
      </c>
      <c r="I4671" s="5">
        <v>0</v>
      </c>
      <c r="J4671" s="4">
        <v>0</v>
      </c>
    </row>
    <row r="4672" spans="1:10" ht="13.2" x14ac:dyDescent="0.25">
      <c r="A4672" s="3">
        <v>45940</v>
      </c>
      <c r="B4672" s="4" t="s">
        <v>9</v>
      </c>
      <c r="C4672" s="3" t="str">
        <f t="shared" si="459"/>
        <v>cogs</v>
      </c>
      <c r="D4672" s="49">
        <v>8.99</v>
      </c>
      <c r="E4672">
        <f t="shared" si="460"/>
        <v>2025</v>
      </c>
      <c r="F4672">
        <f t="shared" si="461"/>
        <v>10</v>
      </c>
      <c r="G4672">
        <f t="shared" si="462"/>
        <v>10</v>
      </c>
      <c r="H4672" s="4" t="str">
        <f t="shared" si="463"/>
        <v>product 3</v>
      </c>
      <c r="I4672" s="5">
        <v>202</v>
      </c>
      <c r="J4672" s="5">
        <v>1815.98</v>
      </c>
    </row>
    <row r="4673" spans="1:10" ht="13.2" x14ac:dyDescent="0.25">
      <c r="A4673" s="3">
        <v>45940</v>
      </c>
      <c r="B4673" s="4" t="s">
        <v>10</v>
      </c>
      <c r="C4673" s="3" t="str">
        <f t="shared" si="459"/>
        <v>marketing</v>
      </c>
      <c r="D4673" s="50" t="s">
        <v>6</v>
      </c>
      <c r="E4673">
        <f t="shared" si="460"/>
        <v>2025</v>
      </c>
      <c r="F4673">
        <f t="shared" si="461"/>
        <v>10</v>
      </c>
      <c r="G4673">
        <f t="shared" si="462"/>
        <v>10</v>
      </c>
      <c r="H4673" s="4" t="str">
        <f t="shared" si="463"/>
        <v>N/A</v>
      </c>
      <c r="I4673" s="4" t="s">
        <v>6</v>
      </c>
      <c r="J4673" s="5">
        <v>113.97</v>
      </c>
    </row>
    <row r="4674" spans="1:10" ht="13.2" x14ac:dyDescent="0.25">
      <c r="A4674" s="3">
        <v>45940</v>
      </c>
      <c r="B4674" s="4" t="s">
        <v>11</v>
      </c>
      <c r="C4674" s="3" t="str">
        <f t="shared" ref="C4674:C4737" si="464">IFERROR(LEFT(B4674, FIND(":", B4674) -1),B4674)</f>
        <v>net sales</v>
      </c>
      <c r="D4674" s="49">
        <v>9.99</v>
      </c>
      <c r="E4674">
        <f t="shared" ref="E4674:E4737" si="465">YEAR(A4674)</f>
        <v>2025</v>
      </c>
      <c r="F4674">
        <f t="shared" ref="F4674:F4737" si="466">DAY(A4674)</f>
        <v>10</v>
      </c>
      <c r="G4674">
        <f t="shared" ref="G4674:G4737" si="467">MONTH(A4674)</f>
        <v>10</v>
      </c>
      <c r="H4674" s="4" t="str">
        <f t="shared" si="463"/>
        <v>product 1</v>
      </c>
      <c r="I4674" s="5">
        <v>29</v>
      </c>
      <c r="J4674" s="5">
        <v>289.70999999999998</v>
      </c>
    </row>
    <row r="4675" spans="1:10" ht="13.2" x14ac:dyDescent="0.25">
      <c r="A4675" s="3">
        <v>45940</v>
      </c>
      <c r="B4675" s="4" t="s">
        <v>12</v>
      </c>
      <c r="C4675" s="3" t="str">
        <f t="shared" si="464"/>
        <v>net sales</v>
      </c>
      <c r="D4675" s="49">
        <v>24.99</v>
      </c>
      <c r="E4675">
        <f t="shared" si="465"/>
        <v>2025</v>
      </c>
      <c r="F4675">
        <f t="shared" si="466"/>
        <v>10</v>
      </c>
      <c r="G4675">
        <f t="shared" si="467"/>
        <v>10</v>
      </c>
      <c r="H4675" s="4" t="str">
        <f t="shared" ref="H4675:H4738" si="468">IFERROR(RIGHT(B4675, LEN(B4675) - FIND(":", B4675)),"N/A")</f>
        <v>product 2</v>
      </c>
      <c r="I4675" s="5">
        <v>0</v>
      </c>
      <c r="J4675" s="4">
        <v>0</v>
      </c>
    </row>
    <row r="4676" spans="1:10" ht="13.2" x14ac:dyDescent="0.25">
      <c r="A4676" s="3">
        <v>45940</v>
      </c>
      <c r="B4676" s="4" t="s">
        <v>13</v>
      </c>
      <c r="C4676" s="3" t="str">
        <f t="shared" si="464"/>
        <v>net sales</v>
      </c>
      <c r="D4676" s="49">
        <v>12.49</v>
      </c>
      <c r="E4676">
        <f t="shared" si="465"/>
        <v>2025</v>
      </c>
      <c r="F4676">
        <f t="shared" si="466"/>
        <v>10</v>
      </c>
      <c r="G4676">
        <f t="shared" si="467"/>
        <v>10</v>
      </c>
      <c r="H4676" s="4" t="str">
        <f t="shared" si="468"/>
        <v>product 3</v>
      </c>
      <c r="I4676" s="5">
        <v>202</v>
      </c>
      <c r="J4676" s="5">
        <v>2522.98</v>
      </c>
    </row>
    <row r="4677" spans="1:10" ht="13.2" x14ac:dyDescent="0.25">
      <c r="A4677" s="3">
        <v>45940</v>
      </c>
      <c r="B4677" s="4" t="s">
        <v>15</v>
      </c>
      <c r="C4677" s="3" t="str">
        <f t="shared" si="464"/>
        <v>payroll</v>
      </c>
      <c r="D4677" s="50" t="s">
        <v>6</v>
      </c>
      <c r="E4677">
        <f t="shared" si="465"/>
        <v>2025</v>
      </c>
      <c r="F4677">
        <f t="shared" si="466"/>
        <v>10</v>
      </c>
      <c r="G4677">
        <f t="shared" si="467"/>
        <v>10</v>
      </c>
      <c r="H4677" s="4" t="str">
        <f t="shared" si="468"/>
        <v>N/A</v>
      </c>
      <c r="I4677" s="4" t="s">
        <v>6</v>
      </c>
      <c r="J4677" s="5">
        <v>1200</v>
      </c>
    </row>
    <row r="4678" spans="1:10" ht="13.2" x14ac:dyDescent="0.25">
      <c r="A4678" s="3">
        <v>45941</v>
      </c>
      <c r="B4678" s="4" t="s">
        <v>7</v>
      </c>
      <c r="C4678" s="3" t="str">
        <f t="shared" si="464"/>
        <v>cogs</v>
      </c>
      <c r="D4678" s="49">
        <v>5.49</v>
      </c>
      <c r="E4678">
        <f t="shared" si="465"/>
        <v>2025</v>
      </c>
      <c r="F4678">
        <f t="shared" si="466"/>
        <v>11</v>
      </c>
      <c r="G4678">
        <f t="shared" si="467"/>
        <v>10</v>
      </c>
      <c r="H4678" s="4" t="str">
        <f t="shared" si="468"/>
        <v>product 1</v>
      </c>
      <c r="I4678" s="5">
        <v>75</v>
      </c>
      <c r="J4678" s="5">
        <v>411.75</v>
      </c>
    </row>
    <row r="4679" spans="1:10" ht="13.2" x14ac:dyDescent="0.25">
      <c r="A4679" s="3">
        <v>45941</v>
      </c>
      <c r="B4679" s="4" t="s">
        <v>8</v>
      </c>
      <c r="C4679" s="3" t="str">
        <f t="shared" si="464"/>
        <v>cogs</v>
      </c>
      <c r="D4679" s="49">
        <v>21.49</v>
      </c>
      <c r="E4679">
        <f t="shared" si="465"/>
        <v>2025</v>
      </c>
      <c r="F4679">
        <f t="shared" si="466"/>
        <v>11</v>
      </c>
      <c r="G4679">
        <f t="shared" si="467"/>
        <v>10</v>
      </c>
      <c r="H4679" s="4" t="str">
        <f t="shared" si="468"/>
        <v>product 2</v>
      </c>
      <c r="I4679" s="5">
        <v>1</v>
      </c>
      <c r="J4679" s="5">
        <v>21.49</v>
      </c>
    </row>
    <row r="4680" spans="1:10" ht="13.2" x14ac:dyDescent="0.25">
      <c r="A4680" s="3">
        <v>45941</v>
      </c>
      <c r="B4680" s="4" t="s">
        <v>9</v>
      </c>
      <c r="C4680" s="3" t="str">
        <f t="shared" si="464"/>
        <v>cogs</v>
      </c>
      <c r="D4680" s="49">
        <v>8.99</v>
      </c>
      <c r="E4680">
        <f t="shared" si="465"/>
        <v>2025</v>
      </c>
      <c r="F4680">
        <f t="shared" si="466"/>
        <v>11</v>
      </c>
      <c r="G4680">
        <f t="shared" si="467"/>
        <v>10</v>
      </c>
      <c r="H4680" s="4" t="str">
        <f t="shared" si="468"/>
        <v>product 3</v>
      </c>
      <c r="I4680" s="5">
        <v>52</v>
      </c>
      <c r="J4680" s="5">
        <v>467.48</v>
      </c>
    </row>
    <row r="4681" spans="1:10" ht="13.2" x14ac:dyDescent="0.25">
      <c r="A4681" s="3">
        <v>45941</v>
      </c>
      <c r="B4681" s="4" t="s">
        <v>10</v>
      </c>
      <c r="C4681" s="3" t="str">
        <f t="shared" si="464"/>
        <v>marketing</v>
      </c>
      <c r="D4681" s="50" t="s">
        <v>6</v>
      </c>
      <c r="E4681">
        <f t="shared" si="465"/>
        <v>2025</v>
      </c>
      <c r="F4681">
        <f t="shared" si="466"/>
        <v>11</v>
      </c>
      <c r="G4681">
        <f t="shared" si="467"/>
        <v>10</v>
      </c>
      <c r="H4681" s="4" t="str">
        <f t="shared" si="468"/>
        <v>N/A</v>
      </c>
      <c r="I4681" s="4" t="s">
        <v>6</v>
      </c>
      <c r="J4681" s="5">
        <v>105.01</v>
      </c>
    </row>
    <row r="4682" spans="1:10" ht="13.2" x14ac:dyDescent="0.25">
      <c r="A4682" s="3">
        <v>45941</v>
      </c>
      <c r="B4682" s="4" t="s">
        <v>11</v>
      </c>
      <c r="C4682" s="3" t="str">
        <f t="shared" si="464"/>
        <v>net sales</v>
      </c>
      <c r="D4682" s="49">
        <v>9.99</v>
      </c>
      <c r="E4682">
        <f t="shared" si="465"/>
        <v>2025</v>
      </c>
      <c r="F4682">
        <f t="shared" si="466"/>
        <v>11</v>
      </c>
      <c r="G4682">
        <f t="shared" si="467"/>
        <v>10</v>
      </c>
      <c r="H4682" s="4" t="str">
        <f t="shared" si="468"/>
        <v>product 1</v>
      </c>
      <c r="I4682" s="5">
        <v>75</v>
      </c>
      <c r="J4682" s="5">
        <v>749.25</v>
      </c>
    </row>
    <row r="4683" spans="1:10" ht="13.2" x14ac:dyDescent="0.25">
      <c r="A4683" s="3">
        <v>45941</v>
      </c>
      <c r="B4683" s="4" t="s">
        <v>12</v>
      </c>
      <c r="C4683" s="3" t="str">
        <f t="shared" si="464"/>
        <v>net sales</v>
      </c>
      <c r="D4683" s="49">
        <v>24.99</v>
      </c>
      <c r="E4683">
        <f t="shared" si="465"/>
        <v>2025</v>
      </c>
      <c r="F4683">
        <f t="shared" si="466"/>
        <v>11</v>
      </c>
      <c r="G4683">
        <f t="shared" si="467"/>
        <v>10</v>
      </c>
      <c r="H4683" s="4" t="str">
        <f t="shared" si="468"/>
        <v>product 2</v>
      </c>
      <c r="I4683" s="5">
        <v>1</v>
      </c>
      <c r="J4683" s="5">
        <v>24.99</v>
      </c>
    </row>
    <row r="4684" spans="1:10" ht="13.2" x14ac:dyDescent="0.25">
      <c r="A4684" s="3">
        <v>45941</v>
      </c>
      <c r="B4684" s="4" t="s">
        <v>13</v>
      </c>
      <c r="C4684" s="3" t="str">
        <f t="shared" si="464"/>
        <v>net sales</v>
      </c>
      <c r="D4684" s="49">
        <v>12.49</v>
      </c>
      <c r="E4684">
        <f t="shared" si="465"/>
        <v>2025</v>
      </c>
      <c r="F4684">
        <f t="shared" si="466"/>
        <v>11</v>
      </c>
      <c r="G4684">
        <f t="shared" si="467"/>
        <v>10</v>
      </c>
      <c r="H4684" s="4" t="str">
        <f t="shared" si="468"/>
        <v>product 3</v>
      </c>
      <c r="I4684" s="5">
        <v>52</v>
      </c>
      <c r="J4684" s="5">
        <v>649.48</v>
      </c>
    </row>
    <row r="4685" spans="1:10" ht="13.2" x14ac:dyDescent="0.25">
      <c r="A4685" s="3">
        <v>45942</v>
      </c>
      <c r="B4685" s="4" t="s">
        <v>7</v>
      </c>
      <c r="C4685" s="3" t="str">
        <f t="shared" si="464"/>
        <v>cogs</v>
      </c>
      <c r="D4685" s="49">
        <v>5.49</v>
      </c>
      <c r="E4685">
        <f t="shared" si="465"/>
        <v>2025</v>
      </c>
      <c r="F4685">
        <f t="shared" si="466"/>
        <v>12</v>
      </c>
      <c r="G4685">
        <f t="shared" si="467"/>
        <v>10</v>
      </c>
      <c r="H4685" s="4" t="str">
        <f t="shared" si="468"/>
        <v>product 1</v>
      </c>
      <c r="I4685" s="5">
        <v>42</v>
      </c>
      <c r="J4685" s="5">
        <v>230.58</v>
      </c>
    </row>
    <row r="4686" spans="1:10" ht="13.2" x14ac:dyDescent="0.25">
      <c r="A4686" s="3">
        <v>45942</v>
      </c>
      <c r="B4686" s="4" t="s">
        <v>8</v>
      </c>
      <c r="C4686" s="3" t="str">
        <f t="shared" si="464"/>
        <v>cogs</v>
      </c>
      <c r="D4686" s="49">
        <v>21.49</v>
      </c>
      <c r="E4686">
        <f t="shared" si="465"/>
        <v>2025</v>
      </c>
      <c r="F4686">
        <f t="shared" si="466"/>
        <v>12</v>
      </c>
      <c r="G4686">
        <f t="shared" si="467"/>
        <v>10</v>
      </c>
      <c r="H4686" s="4" t="str">
        <f t="shared" si="468"/>
        <v>product 2</v>
      </c>
      <c r="I4686" s="5">
        <v>2</v>
      </c>
      <c r="J4686" s="5">
        <v>42.98</v>
      </c>
    </row>
    <row r="4687" spans="1:10" ht="13.2" x14ac:dyDescent="0.25">
      <c r="A4687" s="3">
        <v>45942</v>
      </c>
      <c r="B4687" s="4" t="s">
        <v>9</v>
      </c>
      <c r="C4687" s="3" t="str">
        <f t="shared" si="464"/>
        <v>cogs</v>
      </c>
      <c r="D4687" s="49">
        <v>8.99</v>
      </c>
      <c r="E4687">
        <f t="shared" si="465"/>
        <v>2025</v>
      </c>
      <c r="F4687">
        <f t="shared" si="466"/>
        <v>12</v>
      </c>
      <c r="G4687">
        <f t="shared" si="467"/>
        <v>10</v>
      </c>
      <c r="H4687" s="4" t="str">
        <f t="shared" si="468"/>
        <v>product 3</v>
      </c>
      <c r="I4687" s="5">
        <v>138</v>
      </c>
      <c r="J4687" s="5">
        <v>1240.6200000000001</v>
      </c>
    </row>
    <row r="4688" spans="1:10" ht="13.2" x14ac:dyDescent="0.25">
      <c r="A4688" s="3">
        <v>45942</v>
      </c>
      <c r="B4688" s="4" t="s">
        <v>10</v>
      </c>
      <c r="C4688" s="3" t="str">
        <f t="shared" si="464"/>
        <v>marketing</v>
      </c>
      <c r="D4688" s="50" t="s">
        <v>6</v>
      </c>
      <c r="E4688">
        <f t="shared" si="465"/>
        <v>2025</v>
      </c>
      <c r="F4688">
        <f t="shared" si="466"/>
        <v>12</v>
      </c>
      <c r="G4688">
        <f t="shared" si="467"/>
        <v>10</v>
      </c>
      <c r="H4688" s="4" t="str">
        <f t="shared" si="468"/>
        <v>N/A</v>
      </c>
      <c r="I4688" s="4" t="s">
        <v>6</v>
      </c>
      <c r="J4688" s="5">
        <v>119.91</v>
      </c>
    </row>
    <row r="4689" spans="1:10" ht="13.2" x14ac:dyDescent="0.25">
      <c r="A4689" s="3">
        <v>45942</v>
      </c>
      <c r="B4689" s="4" t="s">
        <v>11</v>
      </c>
      <c r="C4689" s="3" t="str">
        <f t="shared" si="464"/>
        <v>net sales</v>
      </c>
      <c r="D4689" s="49">
        <v>9.99</v>
      </c>
      <c r="E4689">
        <f t="shared" si="465"/>
        <v>2025</v>
      </c>
      <c r="F4689">
        <f t="shared" si="466"/>
        <v>12</v>
      </c>
      <c r="G4689">
        <f t="shared" si="467"/>
        <v>10</v>
      </c>
      <c r="H4689" s="4" t="str">
        <f t="shared" si="468"/>
        <v>product 1</v>
      </c>
      <c r="I4689" s="5">
        <v>42</v>
      </c>
      <c r="J4689" s="5">
        <v>419.58</v>
      </c>
    </row>
    <row r="4690" spans="1:10" ht="13.2" x14ac:dyDescent="0.25">
      <c r="A4690" s="3">
        <v>45942</v>
      </c>
      <c r="B4690" s="4" t="s">
        <v>12</v>
      </c>
      <c r="C4690" s="3" t="str">
        <f t="shared" si="464"/>
        <v>net sales</v>
      </c>
      <c r="D4690" s="49">
        <v>24.99</v>
      </c>
      <c r="E4690">
        <f t="shared" si="465"/>
        <v>2025</v>
      </c>
      <c r="F4690">
        <f t="shared" si="466"/>
        <v>12</v>
      </c>
      <c r="G4690">
        <f t="shared" si="467"/>
        <v>10</v>
      </c>
      <c r="H4690" s="4" t="str">
        <f t="shared" si="468"/>
        <v>product 2</v>
      </c>
      <c r="I4690" s="5">
        <v>2</v>
      </c>
      <c r="J4690" s="5">
        <v>49.98</v>
      </c>
    </row>
    <row r="4691" spans="1:10" ht="13.2" x14ac:dyDescent="0.25">
      <c r="A4691" s="3">
        <v>45942</v>
      </c>
      <c r="B4691" s="4" t="s">
        <v>13</v>
      </c>
      <c r="C4691" s="3" t="str">
        <f t="shared" si="464"/>
        <v>net sales</v>
      </c>
      <c r="D4691" s="49">
        <v>12.49</v>
      </c>
      <c r="E4691">
        <f t="shared" si="465"/>
        <v>2025</v>
      </c>
      <c r="F4691">
        <f t="shared" si="466"/>
        <v>12</v>
      </c>
      <c r="G4691">
        <f t="shared" si="467"/>
        <v>10</v>
      </c>
      <c r="H4691" s="4" t="str">
        <f t="shared" si="468"/>
        <v>product 3</v>
      </c>
      <c r="I4691" s="5">
        <v>138</v>
      </c>
      <c r="J4691" s="5">
        <v>1723.6200000000001</v>
      </c>
    </row>
    <row r="4692" spans="1:10" ht="13.2" x14ac:dyDescent="0.25">
      <c r="A4692" s="3">
        <v>45943</v>
      </c>
      <c r="B4692" s="4" t="s">
        <v>7</v>
      </c>
      <c r="C4692" s="3" t="str">
        <f t="shared" si="464"/>
        <v>cogs</v>
      </c>
      <c r="D4692" s="49">
        <v>5.49</v>
      </c>
      <c r="E4692">
        <f t="shared" si="465"/>
        <v>2025</v>
      </c>
      <c r="F4692">
        <f t="shared" si="466"/>
        <v>13</v>
      </c>
      <c r="G4692">
        <f t="shared" si="467"/>
        <v>10</v>
      </c>
      <c r="H4692" s="4" t="str">
        <f t="shared" si="468"/>
        <v>product 1</v>
      </c>
      <c r="I4692" s="5">
        <v>79</v>
      </c>
      <c r="J4692" s="5">
        <v>433.71000000000004</v>
      </c>
    </row>
    <row r="4693" spans="1:10" ht="13.2" x14ac:dyDescent="0.25">
      <c r="A4693" s="3">
        <v>45943</v>
      </c>
      <c r="B4693" s="4" t="s">
        <v>8</v>
      </c>
      <c r="C4693" s="3" t="str">
        <f t="shared" si="464"/>
        <v>cogs</v>
      </c>
      <c r="D4693" s="49">
        <v>21.49</v>
      </c>
      <c r="E4693">
        <f t="shared" si="465"/>
        <v>2025</v>
      </c>
      <c r="F4693">
        <f t="shared" si="466"/>
        <v>13</v>
      </c>
      <c r="G4693">
        <f t="shared" si="467"/>
        <v>10</v>
      </c>
      <c r="H4693" s="4" t="str">
        <f t="shared" si="468"/>
        <v>product 2</v>
      </c>
      <c r="I4693" s="5">
        <v>8</v>
      </c>
      <c r="J4693" s="5">
        <v>171.92</v>
      </c>
    </row>
    <row r="4694" spans="1:10" ht="13.2" x14ac:dyDescent="0.25">
      <c r="A4694" s="3">
        <v>45943</v>
      </c>
      <c r="B4694" s="4" t="s">
        <v>9</v>
      </c>
      <c r="C4694" s="3" t="str">
        <f t="shared" si="464"/>
        <v>cogs</v>
      </c>
      <c r="D4694" s="49">
        <v>8.99</v>
      </c>
      <c r="E4694">
        <f t="shared" si="465"/>
        <v>2025</v>
      </c>
      <c r="F4694">
        <f t="shared" si="466"/>
        <v>13</v>
      </c>
      <c r="G4694">
        <f t="shared" si="467"/>
        <v>10</v>
      </c>
      <c r="H4694" s="4" t="str">
        <f t="shared" si="468"/>
        <v>product 3</v>
      </c>
      <c r="I4694" s="5">
        <v>69</v>
      </c>
      <c r="J4694" s="5">
        <v>620.31000000000006</v>
      </c>
    </row>
    <row r="4695" spans="1:10" ht="13.2" x14ac:dyDescent="0.25">
      <c r="A4695" s="3">
        <v>45943</v>
      </c>
      <c r="B4695" s="4" t="s">
        <v>10</v>
      </c>
      <c r="C4695" s="3" t="str">
        <f t="shared" si="464"/>
        <v>marketing</v>
      </c>
      <c r="D4695" s="50" t="s">
        <v>6</v>
      </c>
      <c r="E4695">
        <f t="shared" si="465"/>
        <v>2025</v>
      </c>
      <c r="F4695">
        <f t="shared" si="466"/>
        <v>13</v>
      </c>
      <c r="G4695">
        <f t="shared" si="467"/>
        <v>10</v>
      </c>
      <c r="H4695" s="4" t="str">
        <f t="shared" si="468"/>
        <v>N/A</v>
      </c>
      <c r="I4695" s="4" t="s">
        <v>6</v>
      </c>
      <c r="J4695" s="5">
        <v>119.99000000000001</v>
      </c>
    </row>
    <row r="4696" spans="1:10" ht="13.2" x14ac:dyDescent="0.25">
      <c r="A4696" s="3">
        <v>45943</v>
      </c>
      <c r="B4696" s="4" t="s">
        <v>11</v>
      </c>
      <c r="C4696" s="3" t="str">
        <f t="shared" si="464"/>
        <v>net sales</v>
      </c>
      <c r="D4696" s="49">
        <v>9.99</v>
      </c>
      <c r="E4696">
        <f t="shared" si="465"/>
        <v>2025</v>
      </c>
      <c r="F4696">
        <f t="shared" si="466"/>
        <v>13</v>
      </c>
      <c r="G4696">
        <f t="shared" si="467"/>
        <v>10</v>
      </c>
      <c r="H4696" s="4" t="str">
        <f t="shared" si="468"/>
        <v>product 1</v>
      </c>
      <c r="I4696" s="5">
        <v>79</v>
      </c>
      <c r="J4696" s="5">
        <v>789.21</v>
      </c>
    </row>
    <row r="4697" spans="1:10" ht="13.2" x14ac:dyDescent="0.25">
      <c r="A4697" s="3">
        <v>45943</v>
      </c>
      <c r="B4697" s="4" t="s">
        <v>12</v>
      </c>
      <c r="C4697" s="3" t="str">
        <f t="shared" si="464"/>
        <v>net sales</v>
      </c>
      <c r="D4697" s="49">
        <v>24.99</v>
      </c>
      <c r="E4697">
        <f t="shared" si="465"/>
        <v>2025</v>
      </c>
      <c r="F4697">
        <f t="shared" si="466"/>
        <v>13</v>
      </c>
      <c r="G4697">
        <f t="shared" si="467"/>
        <v>10</v>
      </c>
      <c r="H4697" s="4" t="str">
        <f t="shared" si="468"/>
        <v>product 2</v>
      </c>
      <c r="I4697" s="5">
        <v>8</v>
      </c>
      <c r="J4697" s="5">
        <v>199.92</v>
      </c>
    </row>
    <row r="4698" spans="1:10" ht="13.2" x14ac:dyDescent="0.25">
      <c r="A4698" s="3">
        <v>45943</v>
      </c>
      <c r="B4698" s="4" t="s">
        <v>13</v>
      </c>
      <c r="C4698" s="3" t="str">
        <f t="shared" si="464"/>
        <v>net sales</v>
      </c>
      <c r="D4698" s="49">
        <v>12.49</v>
      </c>
      <c r="E4698">
        <f t="shared" si="465"/>
        <v>2025</v>
      </c>
      <c r="F4698">
        <f t="shared" si="466"/>
        <v>13</v>
      </c>
      <c r="G4698">
        <f t="shared" si="467"/>
        <v>10</v>
      </c>
      <c r="H4698" s="4" t="str">
        <f t="shared" si="468"/>
        <v>product 3</v>
      </c>
      <c r="I4698" s="5">
        <v>69</v>
      </c>
      <c r="J4698" s="5">
        <v>861.81000000000006</v>
      </c>
    </row>
    <row r="4699" spans="1:10" ht="13.2" x14ac:dyDescent="0.25">
      <c r="A4699" s="3">
        <v>45944</v>
      </c>
      <c r="B4699" s="4" t="s">
        <v>7</v>
      </c>
      <c r="C4699" s="3" t="str">
        <f t="shared" si="464"/>
        <v>cogs</v>
      </c>
      <c r="D4699" s="49">
        <v>5.49</v>
      </c>
      <c r="E4699">
        <f t="shared" si="465"/>
        <v>2025</v>
      </c>
      <c r="F4699">
        <f t="shared" si="466"/>
        <v>14</v>
      </c>
      <c r="G4699">
        <f t="shared" si="467"/>
        <v>10</v>
      </c>
      <c r="H4699" s="4" t="str">
        <f t="shared" si="468"/>
        <v>product 1</v>
      </c>
      <c r="I4699" s="5">
        <v>79</v>
      </c>
      <c r="J4699" s="5">
        <v>433.71000000000004</v>
      </c>
    </row>
    <row r="4700" spans="1:10" ht="13.2" x14ac:dyDescent="0.25">
      <c r="A4700" s="3">
        <v>45944</v>
      </c>
      <c r="B4700" s="4" t="s">
        <v>8</v>
      </c>
      <c r="C4700" s="3" t="str">
        <f t="shared" si="464"/>
        <v>cogs</v>
      </c>
      <c r="D4700" s="49">
        <v>21.49</v>
      </c>
      <c r="E4700">
        <f t="shared" si="465"/>
        <v>2025</v>
      </c>
      <c r="F4700">
        <f t="shared" si="466"/>
        <v>14</v>
      </c>
      <c r="G4700">
        <f t="shared" si="467"/>
        <v>10</v>
      </c>
      <c r="H4700" s="4" t="str">
        <f t="shared" si="468"/>
        <v>product 2</v>
      </c>
      <c r="I4700" s="5">
        <v>4</v>
      </c>
      <c r="J4700" s="5">
        <v>85.96</v>
      </c>
    </row>
    <row r="4701" spans="1:10" ht="13.2" x14ac:dyDescent="0.25">
      <c r="A4701" s="3">
        <v>45944</v>
      </c>
      <c r="B4701" s="4" t="s">
        <v>9</v>
      </c>
      <c r="C4701" s="3" t="str">
        <f t="shared" si="464"/>
        <v>cogs</v>
      </c>
      <c r="D4701" s="49">
        <v>8.99</v>
      </c>
      <c r="E4701">
        <f t="shared" si="465"/>
        <v>2025</v>
      </c>
      <c r="F4701">
        <f t="shared" si="466"/>
        <v>14</v>
      </c>
      <c r="G4701">
        <f t="shared" si="467"/>
        <v>10</v>
      </c>
      <c r="H4701" s="4" t="str">
        <f t="shared" si="468"/>
        <v>product 3</v>
      </c>
      <c r="I4701" s="5">
        <v>187</v>
      </c>
      <c r="J4701" s="5">
        <v>1681.13</v>
      </c>
    </row>
    <row r="4702" spans="1:10" ht="13.2" x14ac:dyDescent="0.25">
      <c r="A4702" s="3">
        <v>45944</v>
      </c>
      <c r="B4702" s="4" t="s">
        <v>10</v>
      </c>
      <c r="C4702" s="3" t="str">
        <f t="shared" si="464"/>
        <v>marketing</v>
      </c>
      <c r="D4702" s="50" t="s">
        <v>6</v>
      </c>
      <c r="E4702">
        <f t="shared" si="465"/>
        <v>2025</v>
      </c>
      <c r="F4702">
        <f t="shared" si="466"/>
        <v>14</v>
      </c>
      <c r="G4702">
        <f t="shared" si="467"/>
        <v>10</v>
      </c>
      <c r="H4702" s="4" t="str">
        <f t="shared" si="468"/>
        <v>N/A</v>
      </c>
      <c r="I4702" s="4" t="s">
        <v>6</v>
      </c>
      <c r="J4702" s="5">
        <v>109.04</v>
      </c>
    </row>
    <row r="4703" spans="1:10" ht="13.2" x14ac:dyDescent="0.25">
      <c r="A4703" s="3">
        <v>45944</v>
      </c>
      <c r="B4703" s="4" t="s">
        <v>11</v>
      </c>
      <c r="C4703" s="3" t="str">
        <f t="shared" si="464"/>
        <v>net sales</v>
      </c>
      <c r="D4703" s="49">
        <v>9.99</v>
      </c>
      <c r="E4703">
        <f t="shared" si="465"/>
        <v>2025</v>
      </c>
      <c r="F4703">
        <f t="shared" si="466"/>
        <v>14</v>
      </c>
      <c r="G4703">
        <f t="shared" si="467"/>
        <v>10</v>
      </c>
      <c r="H4703" s="4" t="str">
        <f t="shared" si="468"/>
        <v>product 1</v>
      </c>
      <c r="I4703" s="5">
        <v>79</v>
      </c>
      <c r="J4703" s="5">
        <v>789.21</v>
      </c>
    </row>
    <row r="4704" spans="1:10" ht="13.2" x14ac:dyDescent="0.25">
      <c r="A4704" s="3">
        <v>45944</v>
      </c>
      <c r="B4704" s="4" t="s">
        <v>12</v>
      </c>
      <c r="C4704" s="3" t="str">
        <f t="shared" si="464"/>
        <v>net sales</v>
      </c>
      <c r="D4704" s="49">
        <v>24.99</v>
      </c>
      <c r="E4704">
        <f t="shared" si="465"/>
        <v>2025</v>
      </c>
      <c r="F4704">
        <f t="shared" si="466"/>
        <v>14</v>
      </c>
      <c r="G4704">
        <f t="shared" si="467"/>
        <v>10</v>
      </c>
      <c r="H4704" s="4" t="str">
        <f t="shared" si="468"/>
        <v>product 2</v>
      </c>
      <c r="I4704" s="5">
        <v>4</v>
      </c>
      <c r="J4704" s="5">
        <v>99.96</v>
      </c>
    </row>
    <row r="4705" spans="1:10" ht="13.2" x14ac:dyDescent="0.25">
      <c r="A4705" s="3">
        <v>45944</v>
      </c>
      <c r="B4705" s="4" t="s">
        <v>13</v>
      </c>
      <c r="C4705" s="3" t="str">
        <f t="shared" si="464"/>
        <v>net sales</v>
      </c>
      <c r="D4705" s="49">
        <v>12.49</v>
      </c>
      <c r="E4705">
        <f t="shared" si="465"/>
        <v>2025</v>
      </c>
      <c r="F4705">
        <f t="shared" si="466"/>
        <v>14</v>
      </c>
      <c r="G4705">
        <f t="shared" si="467"/>
        <v>10</v>
      </c>
      <c r="H4705" s="4" t="str">
        <f t="shared" si="468"/>
        <v>product 3</v>
      </c>
      <c r="I4705" s="5">
        <v>187</v>
      </c>
      <c r="J4705" s="5">
        <v>2335.63</v>
      </c>
    </row>
    <row r="4706" spans="1:10" ht="13.2" x14ac:dyDescent="0.25">
      <c r="A4706" s="3">
        <v>45945</v>
      </c>
      <c r="B4706" s="4" t="s">
        <v>7</v>
      </c>
      <c r="C4706" s="3" t="str">
        <f t="shared" si="464"/>
        <v>cogs</v>
      </c>
      <c r="D4706" s="49">
        <v>5.49</v>
      </c>
      <c r="E4706">
        <f t="shared" si="465"/>
        <v>2025</v>
      </c>
      <c r="F4706">
        <f t="shared" si="466"/>
        <v>15</v>
      </c>
      <c r="G4706">
        <f t="shared" si="467"/>
        <v>10</v>
      </c>
      <c r="H4706" s="4" t="str">
        <f t="shared" si="468"/>
        <v>product 1</v>
      </c>
      <c r="I4706" s="5">
        <v>81</v>
      </c>
      <c r="J4706" s="5">
        <v>444.69</v>
      </c>
    </row>
    <row r="4707" spans="1:10" ht="13.2" x14ac:dyDescent="0.25">
      <c r="A4707" s="3">
        <v>45945</v>
      </c>
      <c r="B4707" s="4" t="s">
        <v>8</v>
      </c>
      <c r="C4707" s="3" t="str">
        <f t="shared" si="464"/>
        <v>cogs</v>
      </c>
      <c r="D4707" s="49">
        <v>21.49</v>
      </c>
      <c r="E4707">
        <f t="shared" si="465"/>
        <v>2025</v>
      </c>
      <c r="F4707">
        <f t="shared" si="466"/>
        <v>15</v>
      </c>
      <c r="G4707">
        <f t="shared" si="467"/>
        <v>10</v>
      </c>
      <c r="H4707" s="4" t="str">
        <f t="shared" si="468"/>
        <v>product 2</v>
      </c>
      <c r="I4707" s="5">
        <v>3</v>
      </c>
      <c r="J4707" s="5">
        <v>64.47</v>
      </c>
    </row>
    <row r="4708" spans="1:10" ht="13.2" x14ac:dyDescent="0.25">
      <c r="A4708" s="3">
        <v>45945</v>
      </c>
      <c r="B4708" s="4" t="s">
        <v>9</v>
      </c>
      <c r="C4708" s="3" t="str">
        <f t="shared" si="464"/>
        <v>cogs</v>
      </c>
      <c r="D4708" s="49">
        <v>8.99</v>
      </c>
      <c r="E4708">
        <f t="shared" si="465"/>
        <v>2025</v>
      </c>
      <c r="F4708">
        <f t="shared" si="466"/>
        <v>15</v>
      </c>
      <c r="G4708">
        <f t="shared" si="467"/>
        <v>10</v>
      </c>
      <c r="H4708" s="4" t="str">
        <f t="shared" si="468"/>
        <v>product 3</v>
      </c>
      <c r="I4708" s="5">
        <v>50</v>
      </c>
      <c r="J4708" s="5">
        <v>449.5</v>
      </c>
    </row>
    <row r="4709" spans="1:10" ht="13.2" x14ac:dyDescent="0.25">
      <c r="A4709" s="3">
        <v>45945</v>
      </c>
      <c r="B4709" s="4" t="s">
        <v>16</v>
      </c>
      <c r="C4709" s="3" t="str">
        <f t="shared" si="464"/>
        <v>interest</v>
      </c>
      <c r="D4709" s="50" t="s">
        <v>6</v>
      </c>
      <c r="E4709">
        <f t="shared" si="465"/>
        <v>2025</v>
      </c>
      <c r="F4709">
        <f t="shared" si="466"/>
        <v>15</v>
      </c>
      <c r="G4709">
        <f t="shared" si="467"/>
        <v>10</v>
      </c>
      <c r="H4709" s="4" t="str">
        <f t="shared" si="468"/>
        <v>N/A</v>
      </c>
      <c r="I4709" s="4" t="s">
        <v>6</v>
      </c>
      <c r="J4709" s="5">
        <v>1175.72</v>
      </c>
    </row>
    <row r="4710" spans="1:10" ht="13.2" x14ac:dyDescent="0.25">
      <c r="A4710" s="3">
        <v>45945</v>
      </c>
      <c r="B4710" s="4" t="s">
        <v>10</v>
      </c>
      <c r="C4710" s="3" t="str">
        <f t="shared" si="464"/>
        <v>marketing</v>
      </c>
      <c r="D4710" s="50" t="s">
        <v>6</v>
      </c>
      <c r="E4710">
        <f t="shared" si="465"/>
        <v>2025</v>
      </c>
      <c r="F4710">
        <f t="shared" si="466"/>
        <v>15</v>
      </c>
      <c r="G4710">
        <f t="shared" si="467"/>
        <v>10</v>
      </c>
      <c r="H4710" s="4" t="str">
        <f t="shared" si="468"/>
        <v>N/A</v>
      </c>
      <c r="I4710" s="4" t="s">
        <v>6</v>
      </c>
      <c r="J4710" s="5">
        <v>117.04</v>
      </c>
    </row>
    <row r="4711" spans="1:10" ht="13.2" x14ac:dyDescent="0.25">
      <c r="A4711" s="3">
        <v>45945</v>
      </c>
      <c r="B4711" s="4" t="s">
        <v>11</v>
      </c>
      <c r="C4711" s="3" t="str">
        <f t="shared" si="464"/>
        <v>net sales</v>
      </c>
      <c r="D4711" s="49">
        <v>9.99</v>
      </c>
      <c r="E4711">
        <f t="shared" si="465"/>
        <v>2025</v>
      </c>
      <c r="F4711">
        <f t="shared" si="466"/>
        <v>15</v>
      </c>
      <c r="G4711">
        <f t="shared" si="467"/>
        <v>10</v>
      </c>
      <c r="H4711" s="4" t="str">
        <f t="shared" si="468"/>
        <v>product 1</v>
      </c>
      <c r="I4711" s="5">
        <v>81</v>
      </c>
      <c r="J4711" s="5">
        <v>809.19</v>
      </c>
    </row>
    <row r="4712" spans="1:10" ht="13.2" x14ac:dyDescent="0.25">
      <c r="A4712" s="3">
        <v>45945</v>
      </c>
      <c r="B4712" s="4" t="s">
        <v>12</v>
      </c>
      <c r="C4712" s="3" t="str">
        <f t="shared" si="464"/>
        <v>net sales</v>
      </c>
      <c r="D4712" s="49">
        <v>24.99</v>
      </c>
      <c r="E4712">
        <f t="shared" si="465"/>
        <v>2025</v>
      </c>
      <c r="F4712">
        <f t="shared" si="466"/>
        <v>15</v>
      </c>
      <c r="G4712">
        <f t="shared" si="467"/>
        <v>10</v>
      </c>
      <c r="H4712" s="4" t="str">
        <f t="shared" si="468"/>
        <v>product 2</v>
      </c>
      <c r="I4712" s="5">
        <v>3</v>
      </c>
      <c r="J4712" s="5">
        <v>74.97</v>
      </c>
    </row>
    <row r="4713" spans="1:10" ht="13.2" x14ac:dyDescent="0.25">
      <c r="A4713" s="3">
        <v>45945</v>
      </c>
      <c r="B4713" s="4" t="s">
        <v>13</v>
      </c>
      <c r="C4713" s="3" t="str">
        <f t="shared" si="464"/>
        <v>net sales</v>
      </c>
      <c r="D4713" s="49">
        <v>12.49</v>
      </c>
      <c r="E4713">
        <f t="shared" si="465"/>
        <v>2025</v>
      </c>
      <c r="F4713">
        <f t="shared" si="466"/>
        <v>15</v>
      </c>
      <c r="G4713">
        <f t="shared" si="467"/>
        <v>10</v>
      </c>
      <c r="H4713" s="4" t="str">
        <f t="shared" si="468"/>
        <v>product 3</v>
      </c>
      <c r="I4713" s="5">
        <v>50</v>
      </c>
      <c r="J4713" s="5">
        <v>624.5</v>
      </c>
    </row>
    <row r="4714" spans="1:10" ht="13.2" x14ac:dyDescent="0.25">
      <c r="A4714" s="3">
        <v>45945</v>
      </c>
      <c r="B4714" s="4" t="s">
        <v>14</v>
      </c>
      <c r="C4714" s="3" t="str">
        <f t="shared" si="464"/>
        <v>overhead</v>
      </c>
      <c r="D4714" s="50" t="s">
        <v>6</v>
      </c>
      <c r="E4714">
        <f t="shared" si="465"/>
        <v>2025</v>
      </c>
      <c r="F4714">
        <f t="shared" si="466"/>
        <v>15</v>
      </c>
      <c r="G4714">
        <f t="shared" si="467"/>
        <v>10</v>
      </c>
      <c r="H4714" s="4" t="str">
        <f t="shared" si="468"/>
        <v>N/A</v>
      </c>
      <c r="I4714" s="4" t="s">
        <v>6</v>
      </c>
      <c r="J4714" s="5">
        <v>322.66000000000003</v>
      </c>
    </row>
    <row r="4715" spans="1:10" ht="13.2" x14ac:dyDescent="0.25">
      <c r="A4715" s="3">
        <v>45946</v>
      </c>
      <c r="B4715" s="4" t="s">
        <v>7</v>
      </c>
      <c r="C4715" s="3" t="str">
        <f t="shared" si="464"/>
        <v>cogs</v>
      </c>
      <c r="D4715" s="49">
        <v>5.49</v>
      </c>
      <c r="E4715">
        <f t="shared" si="465"/>
        <v>2025</v>
      </c>
      <c r="F4715">
        <f t="shared" si="466"/>
        <v>16</v>
      </c>
      <c r="G4715">
        <f t="shared" si="467"/>
        <v>10</v>
      </c>
      <c r="H4715" s="4" t="str">
        <f t="shared" si="468"/>
        <v>product 1</v>
      </c>
      <c r="I4715" s="5">
        <v>88</v>
      </c>
      <c r="J4715" s="5">
        <v>483.12</v>
      </c>
    </row>
    <row r="4716" spans="1:10" ht="13.2" x14ac:dyDescent="0.25">
      <c r="A4716" s="3">
        <v>45946</v>
      </c>
      <c r="B4716" s="4" t="s">
        <v>8</v>
      </c>
      <c r="C4716" s="3" t="str">
        <f t="shared" si="464"/>
        <v>cogs</v>
      </c>
      <c r="D4716" s="49">
        <v>21.49</v>
      </c>
      <c r="E4716">
        <f t="shared" si="465"/>
        <v>2025</v>
      </c>
      <c r="F4716">
        <f t="shared" si="466"/>
        <v>16</v>
      </c>
      <c r="G4716">
        <f t="shared" si="467"/>
        <v>10</v>
      </c>
      <c r="H4716" s="4" t="str">
        <f t="shared" si="468"/>
        <v>product 2</v>
      </c>
      <c r="I4716" s="5">
        <v>0</v>
      </c>
      <c r="J4716" s="4">
        <v>0</v>
      </c>
    </row>
    <row r="4717" spans="1:10" ht="13.2" x14ac:dyDescent="0.25">
      <c r="A4717" s="3">
        <v>45946</v>
      </c>
      <c r="B4717" s="4" t="s">
        <v>9</v>
      </c>
      <c r="C4717" s="3" t="str">
        <f t="shared" si="464"/>
        <v>cogs</v>
      </c>
      <c r="D4717" s="49">
        <v>8.99</v>
      </c>
      <c r="E4717">
        <f t="shared" si="465"/>
        <v>2025</v>
      </c>
      <c r="F4717">
        <f t="shared" si="466"/>
        <v>16</v>
      </c>
      <c r="G4717">
        <f t="shared" si="467"/>
        <v>10</v>
      </c>
      <c r="H4717" s="4" t="str">
        <f t="shared" si="468"/>
        <v>product 3</v>
      </c>
      <c r="I4717" s="5">
        <v>92</v>
      </c>
      <c r="J4717" s="5">
        <v>827.08</v>
      </c>
    </row>
    <row r="4718" spans="1:10" ht="13.2" x14ac:dyDescent="0.25">
      <c r="A4718" s="3">
        <v>45946</v>
      </c>
      <c r="B4718" s="4" t="s">
        <v>10</v>
      </c>
      <c r="C4718" s="3" t="str">
        <f t="shared" si="464"/>
        <v>marketing</v>
      </c>
      <c r="D4718" s="50" t="s">
        <v>6</v>
      </c>
      <c r="E4718">
        <f t="shared" si="465"/>
        <v>2025</v>
      </c>
      <c r="F4718">
        <f t="shared" si="466"/>
        <v>16</v>
      </c>
      <c r="G4718">
        <f t="shared" si="467"/>
        <v>10</v>
      </c>
      <c r="H4718" s="4" t="str">
        <f t="shared" si="468"/>
        <v>N/A</v>
      </c>
      <c r="I4718" s="4" t="s">
        <v>6</v>
      </c>
      <c r="J4718" s="5">
        <v>113.03</v>
      </c>
    </row>
    <row r="4719" spans="1:10" ht="13.2" x14ac:dyDescent="0.25">
      <c r="A4719" s="3">
        <v>45946</v>
      </c>
      <c r="B4719" s="4" t="s">
        <v>11</v>
      </c>
      <c r="C4719" s="3" t="str">
        <f t="shared" si="464"/>
        <v>net sales</v>
      </c>
      <c r="D4719" s="49">
        <v>9.99</v>
      </c>
      <c r="E4719">
        <f t="shared" si="465"/>
        <v>2025</v>
      </c>
      <c r="F4719">
        <f t="shared" si="466"/>
        <v>16</v>
      </c>
      <c r="G4719">
        <f t="shared" si="467"/>
        <v>10</v>
      </c>
      <c r="H4719" s="4" t="str">
        <f t="shared" si="468"/>
        <v>product 1</v>
      </c>
      <c r="I4719" s="5">
        <v>88</v>
      </c>
      <c r="J4719" s="5">
        <v>879.12</v>
      </c>
    </row>
    <row r="4720" spans="1:10" ht="13.2" x14ac:dyDescent="0.25">
      <c r="A4720" s="3">
        <v>45946</v>
      </c>
      <c r="B4720" s="4" t="s">
        <v>12</v>
      </c>
      <c r="C4720" s="3" t="str">
        <f t="shared" si="464"/>
        <v>net sales</v>
      </c>
      <c r="D4720" s="49">
        <v>24.99</v>
      </c>
      <c r="E4720">
        <f t="shared" si="465"/>
        <v>2025</v>
      </c>
      <c r="F4720">
        <f t="shared" si="466"/>
        <v>16</v>
      </c>
      <c r="G4720">
        <f t="shared" si="467"/>
        <v>10</v>
      </c>
      <c r="H4720" s="4" t="str">
        <f t="shared" si="468"/>
        <v>product 2</v>
      </c>
      <c r="I4720" s="5">
        <v>0</v>
      </c>
      <c r="J4720" s="4">
        <v>0</v>
      </c>
    </row>
    <row r="4721" spans="1:10" ht="13.2" x14ac:dyDescent="0.25">
      <c r="A4721" s="3">
        <v>45946</v>
      </c>
      <c r="B4721" s="4" t="s">
        <v>13</v>
      </c>
      <c r="C4721" s="3" t="str">
        <f t="shared" si="464"/>
        <v>net sales</v>
      </c>
      <c r="D4721" s="49">
        <v>12.49</v>
      </c>
      <c r="E4721">
        <f t="shared" si="465"/>
        <v>2025</v>
      </c>
      <c r="F4721">
        <f t="shared" si="466"/>
        <v>16</v>
      </c>
      <c r="G4721">
        <f t="shared" si="467"/>
        <v>10</v>
      </c>
      <c r="H4721" s="4" t="str">
        <f t="shared" si="468"/>
        <v>product 3</v>
      </c>
      <c r="I4721" s="5">
        <v>92</v>
      </c>
      <c r="J4721" s="5">
        <v>1149.08</v>
      </c>
    </row>
    <row r="4722" spans="1:10" ht="13.2" x14ac:dyDescent="0.25">
      <c r="A4722" s="3">
        <v>45947</v>
      </c>
      <c r="B4722" s="4" t="s">
        <v>7</v>
      </c>
      <c r="C4722" s="3" t="str">
        <f t="shared" si="464"/>
        <v>cogs</v>
      </c>
      <c r="D4722" s="49">
        <v>5.49</v>
      </c>
      <c r="E4722">
        <f t="shared" si="465"/>
        <v>2025</v>
      </c>
      <c r="F4722">
        <f t="shared" si="466"/>
        <v>17</v>
      </c>
      <c r="G4722">
        <f t="shared" si="467"/>
        <v>10</v>
      </c>
      <c r="H4722" s="4" t="str">
        <f t="shared" si="468"/>
        <v>product 1</v>
      </c>
      <c r="I4722" s="5">
        <v>83</v>
      </c>
      <c r="J4722" s="5">
        <v>455.67</v>
      </c>
    </row>
    <row r="4723" spans="1:10" ht="13.2" x14ac:dyDescent="0.25">
      <c r="A4723" s="3">
        <v>45947</v>
      </c>
      <c r="B4723" s="4" t="s">
        <v>8</v>
      </c>
      <c r="C4723" s="3" t="str">
        <f t="shared" si="464"/>
        <v>cogs</v>
      </c>
      <c r="D4723" s="49">
        <v>21.49</v>
      </c>
      <c r="E4723">
        <f t="shared" si="465"/>
        <v>2025</v>
      </c>
      <c r="F4723">
        <f t="shared" si="466"/>
        <v>17</v>
      </c>
      <c r="G4723">
        <f t="shared" si="467"/>
        <v>10</v>
      </c>
      <c r="H4723" s="4" t="str">
        <f t="shared" si="468"/>
        <v>product 2</v>
      </c>
      <c r="I4723" s="5">
        <v>2</v>
      </c>
      <c r="J4723" s="5">
        <v>42.98</v>
      </c>
    </row>
    <row r="4724" spans="1:10" ht="13.2" x14ac:dyDescent="0.25">
      <c r="A4724" s="3">
        <v>45947</v>
      </c>
      <c r="B4724" s="4" t="s">
        <v>9</v>
      </c>
      <c r="C4724" s="3" t="str">
        <f t="shared" si="464"/>
        <v>cogs</v>
      </c>
      <c r="D4724" s="49">
        <v>8.99</v>
      </c>
      <c r="E4724">
        <f t="shared" si="465"/>
        <v>2025</v>
      </c>
      <c r="F4724">
        <f t="shared" si="466"/>
        <v>17</v>
      </c>
      <c r="G4724">
        <f t="shared" si="467"/>
        <v>10</v>
      </c>
      <c r="H4724" s="4" t="str">
        <f t="shared" si="468"/>
        <v>product 3</v>
      </c>
      <c r="I4724" s="5">
        <v>114</v>
      </c>
      <c r="J4724" s="5">
        <v>1024.8600000000001</v>
      </c>
    </row>
    <row r="4725" spans="1:10" ht="13.2" x14ac:dyDescent="0.25">
      <c r="A4725" s="3">
        <v>45947</v>
      </c>
      <c r="B4725" s="4" t="s">
        <v>10</v>
      </c>
      <c r="C4725" s="3" t="str">
        <f t="shared" si="464"/>
        <v>marketing</v>
      </c>
      <c r="D4725" s="50" t="s">
        <v>6</v>
      </c>
      <c r="E4725">
        <f t="shared" si="465"/>
        <v>2025</v>
      </c>
      <c r="F4725">
        <f t="shared" si="466"/>
        <v>17</v>
      </c>
      <c r="G4725">
        <f t="shared" si="467"/>
        <v>10</v>
      </c>
      <c r="H4725" s="4" t="str">
        <f t="shared" si="468"/>
        <v>N/A</v>
      </c>
      <c r="I4725" s="4" t="s">
        <v>6</v>
      </c>
      <c r="J4725" s="5">
        <v>108.98</v>
      </c>
    </row>
    <row r="4726" spans="1:10" ht="13.2" x14ac:dyDescent="0.25">
      <c r="A4726" s="3">
        <v>45947</v>
      </c>
      <c r="B4726" s="4" t="s">
        <v>11</v>
      </c>
      <c r="C4726" s="3" t="str">
        <f t="shared" si="464"/>
        <v>net sales</v>
      </c>
      <c r="D4726" s="49">
        <v>9.99</v>
      </c>
      <c r="E4726">
        <f t="shared" si="465"/>
        <v>2025</v>
      </c>
      <c r="F4726">
        <f t="shared" si="466"/>
        <v>17</v>
      </c>
      <c r="G4726">
        <f t="shared" si="467"/>
        <v>10</v>
      </c>
      <c r="H4726" s="4" t="str">
        <f t="shared" si="468"/>
        <v>product 1</v>
      </c>
      <c r="I4726" s="5">
        <v>83</v>
      </c>
      <c r="J4726" s="5">
        <v>829.17000000000007</v>
      </c>
    </row>
    <row r="4727" spans="1:10" ht="13.2" x14ac:dyDescent="0.25">
      <c r="A4727" s="3">
        <v>45947</v>
      </c>
      <c r="B4727" s="4" t="s">
        <v>12</v>
      </c>
      <c r="C4727" s="3" t="str">
        <f t="shared" si="464"/>
        <v>net sales</v>
      </c>
      <c r="D4727" s="49">
        <v>24.99</v>
      </c>
      <c r="E4727">
        <f t="shared" si="465"/>
        <v>2025</v>
      </c>
      <c r="F4727">
        <f t="shared" si="466"/>
        <v>17</v>
      </c>
      <c r="G4727">
        <f t="shared" si="467"/>
        <v>10</v>
      </c>
      <c r="H4727" s="4" t="str">
        <f t="shared" si="468"/>
        <v>product 2</v>
      </c>
      <c r="I4727" s="5">
        <v>2</v>
      </c>
      <c r="J4727" s="5">
        <v>49.98</v>
      </c>
    </row>
    <row r="4728" spans="1:10" ht="13.2" x14ac:dyDescent="0.25">
      <c r="A4728" s="3">
        <v>45947</v>
      </c>
      <c r="B4728" s="4" t="s">
        <v>13</v>
      </c>
      <c r="C4728" s="3" t="str">
        <f t="shared" si="464"/>
        <v>net sales</v>
      </c>
      <c r="D4728" s="49">
        <v>12.49</v>
      </c>
      <c r="E4728">
        <f t="shared" si="465"/>
        <v>2025</v>
      </c>
      <c r="F4728">
        <f t="shared" si="466"/>
        <v>17</v>
      </c>
      <c r="G4728">
        <f t="shared" si="467"/>
        <v>10</v>
      </c>
      <c r="H4728" s="4" t="str">
        <f t="shared" si="468"/>
        <v>product 3</v>
      </c>
      <c r="I4728" s="5">
        <v>114</v>
      </c>
      <c r="J4728" s="5">
        <v>1423.8600000000001</v>
      </c>
    </row>
    <row r="4729" spans="1:10" ht="13.2" x14ac:dyDescent="0.25">
      <c r="A4729" s="3">
        <v>45948</v>
      </c>
      <c r="B4729" s="4" t="s">
        <v>7</v>
      </c>
      <c r="C4729" s="3" t="str">
        <f t="shared" si="464"/>
        <v>cogs</v>
      </c>
      <c r="D4729" s="49">
        <v>5.49</v>
      </c>
      <c r="E4729">
        <f t="shared" si="465"/>
        <v>2025</v>
      </c>
      <c r="F4729">
        <f t="shared" si="466"/>
        <v>18</v>
      </c>
      <c r="G4729">
        <f t="shared" si="467"/>
        <v>10</v>
      </c>
      <c r="H4729" s="4" t="str">
        <f t="shared" si="468"/>
        <v>product 1</v>
      </c>
      <c r="I4729" s="5">
        <v>8</v>
      </c>
      <c r="J4729" s="5">
        <v>43.92</v>
      </c>
    </row>
    <row r="4730" spans="1:10" ht="13.2" x14ac:dyDescent="0.25">
      <c r="A4730" s="3">
        <v>45948</v>
      </c>
      <c r="B4730" s="4" t="s">
        <v>8</v>
      </c>
      <c r="C4730" s="3" t="str">
        <f t="shared" si="464"/>
        <v>cogs</v>
      </c>
      <c r="D4730" s="49">
        <v>21.49</v>
      </c>
      <c r="E4730">
        <f t="shared" si="465"/>
        <v>2025</v>
      </c>
      <c r="F4730">
        <f t="shared" si="466"/>
        <v>18</v>
      </c>
      <c r="G4730">
        <f t="shared" si="467"/>
        <v>10</v>
      </c>
      <c r="H4730" s="4" t="str">
        <f t="shared" si="468"/>
        <v>product 2</v>
      </c>
      <c r="I4730" s="5">
        <v>0</v>
      </c>
      <c r="J4730" s="4">
        <v>0</v>
      </c>
    </row>
    <row r="4731" spans="1:10" ht="13.2" x14ac:dyDescent="0.25">
      <c r="A4731" s="3">
        <v>45948</v>
      </c>
      <c r="B4731" s="4" t="s">
        <v>9</v>
      </c>
      <c r="C4731" s="3" t="str">
        <f t="shared" si="464"/>
        <v>cogs</v>
      </c>
      <c r="D4731" s="49">
        <v>8.99</v>
      </c>
      <c r="E4731">
        <f t="shared" si="465"/>
        <v>2025</v>
      </c>
      <c r="F4731">
        <f t="shared" si="466"/>
        <v>18</v>
      </c>
      <c r="G4731">
        <f t="shared" si="467"/>
        <v>10</v>
      </c>
      <c r="H4731" s="4" t="str">
        <f t="shared" si="468"/>
        <v>product 3</v>
      </c>
      <c r="I4731" s="5">
        <v>181</v>
      </c>
      <c r="J4731" s="5">
        <v>1627.19</v>
      </c>
    </row>
    <row r="4732" spans="1:10" ht="13.2" x14ac:dyDescent="0.25">
      <c r="A4732" s="3">
        <v>45948</v>
      </c>
      <c r="B4732" s="4" t="s">
        <v>10</v>
      </c>
      <c r="C4732" s="3" t="str">
        <f t="shared" si="464"/>
        <v>marketing</v>
      </c>
      <c r="D4732" s="50" t="s">
        <v>6</v>
      </c>
      <c r="E4732">
        <f t="shared" si="465"/>
        <v>2025</v>
      </c>
      <c r="F4732">
        <f t="shared" si="466"/>
        <v>18</v>
      </c>
      <c r="G4732">
        <f t="shared" si="467"/>
        <v>10</v>
      </c>
      <c r="H4732" s="4" t="str">
        <f t="shared" si="468"/>
        <v>N/A</v>
      </c>
      <c r="I4732" s="4" t="s">
        <v>6</v>
      </c>
      <c r="J4732" s="5">
        <v>116.92</v>
      </c>
    </row>
    <row r="4733" spans="1:10" ht="13.2" x14ac:dyDescent="0.25">
      <c r="A4733" s="3">
        <v>45948</v>
      </c>
      <c r="B4733" s="4" t="s">
        <v>11</v>
      </c>
      <c r="C4733" s="3" t="str">
        <f t="shared" si="464"/>
        <v>net sales</v>
      </c>
      <c r="D4733" s="49">
        <v>9.99</v>
      </c>
      <c r="E4733">
        <f t="shared" si="465"/>
        <v>2025</v>
      </c>
      <c r="F4733">
        <f t="shared" si="466"/>
        <v>18</v>
      </c>
      <c r="G4733">
        <f t="shared" si="467"/>
        <v>10</v>
      </c>
      <c r="H4733" s="4" t="str">
        <f t="shared" si="468"/>
        <v>product 1</v>
      </c>
      <c r="I4733" s="5">
        <v>8</v>
      </c>
      <c r="J4733" s="5">
        <v>79.92</v>
      </c>
    </row>
    <row r="4734" spans="1:10" ht="13.2" x14ac:dyDescent="0.25">
      <c r="A4734" s="3">
        <v>45948</v>
      </c>
      <c r="B4734" s="4" t="s">
        <v>12</v>
      </c>
      <c r="C4734" s="3" t="str">
        <f t="shared" si="464"/>
        <v>net sales</v>
      </c>
      <c r="D4734" s="49">
        <v>24.99</v>
      </c>
      <c r="E4734">
        <f t="shared" si="465"/>
        <v>2025</v>
      </c>
      <c r="F4734">
        <f t="shared" si="466"/>
        <v>18</v>
      </c>
      <c r="G4734">
        <f t="shared" si="467"/>
        <v>10</v>
      </c>
      <c r="H4734" s="4" t="str">
        <f t="shared" si="468"/>
        <v>product 2</v>
      </c>
      <c r="I4734" s="5">
        <v>0</v>
      </c>
      <c r="J4734" s="4">
        <v>0</v>
      </c>
    </row>
    <row r="4735" spans="1:10" ht="13.2" x14ac:dyDescent="0.25">
      <c r="A4735" s="3">
        <v>45948</v>
      </c>
      <c r="B4735" s="4" t="s">
        <v>13</v>
      </c>
      <c r="C4735" s="3" t="str">
        <f t="shared" si="464"/>
        <v>net sales</v>
      </c>
      <c r="D4735" s="49">
        <v>12.49</v>
      </c>
      <c r="E4735">
        <f t="shared" si="465"/>
        <v>2025</v>
      </c>
      <c r="F4735">
        <f t="shared" si="466"/>
        <v>18</v>
      </c>
      <c r="G4735">
        <f t="shared" si="467"/>
        <v>10</v>
      </c>
      <c r="H4735" s="4" t="str">
        <f t="shared" si="468"/>
        <v>product 3</v>
      </c>
      <c r="I4735" s="5">
        <v>181</v>
      </c>
      <c r="J4735" s="5">
        <v>2260.69</v>
      </c>
    </row>
    <row r="4736" spans="1:10" ht="13.2" x14ac:dyDescent="0.25">
      <c r="A4736" s="3">
        <v>45949</v>
      </c>
      <c r="B4736" s="4" t="s">
        <v>7</v>
      </c>
      <c r="C4736" s="3" t="str">
        <f t="shared" si="464"/>
        <v>cogs</v>
      </c>
      <c r="D4736" s="49">
        <v>5.49</v>
      </c>
      <c r="E4736">
        <f t="shared" si="465"/>
        <v>2025</v>
      </c>
      <c r="F4736">
        <f t="shared" si="466"/>
        <v>19</v>
      </c>
      <c r="G4736">
        <f t="shared" si="467"/>
        <v>10</v>
      </c>
      <c r="H4736" s="4" t="str">
        <f t="shared" si="468"/>
        <v>product 1</v>
      </c>
      <c r="I4736" s="5">
        <v>60</v>
      </c>
      <c r="J4736" s="5">
        <v>329.40000000000003</v>
      </c>
    </row>
    <row r="4737" spans="1:10" ht="13.2" x14ac:dyDescent="0.25">
      <c r="A4737" s="3">
        <v>45949</v>
      </c>
      <c r="B4737" s="4" t="s">
        <v>8</v>
      </c>
      <c r="C4737" s="3" t="str">
        <f t="shared" si="464"/>
        <v>cogs</v>
      </c>
      <c r="D4737" s="49">
        <v>21.49</v>
      </c>
      <c r="E4737">
        <f t="shared" si="465"/>
        <v>2025</v>
      </c>
      <c r="F4737">
        <f t="shared" si="466"/>
        <v>19</v>
      </c>
      <c r="G4737">
        <f t="shared" si="467"/>
        <v>10</v>
      </c>
      <c r="H4737" s="4" t="str">
        <f t="shared" si="468"/>
        <v>product 2</v>
      </c>
      <c r="I4737" s="5">
        <v>0</v>
      </c>
      <c r="J4737" s="4">
        <v>0</v>
      </c>
    </row>
    <row r="4738" spans="1:10" ht="13.2" x14ac:dyDescent="0.25">
      <c r="A4738" s="3">
        <v>45949</v>
      </c>
      <c r="B4738" s="4" t="s">
        <v>9</v>
      </c>
      <c r="C4738" s="3" t="str">
        <f t="shared" ref="C4738:C4801" si="469">IFERROR(LEFT(B4738, FIND(":", B4738) -1),B4738)</f>
        <v>cogs</v>
      </c>
      <c r="D4738" s="49">
        <v>8.99</v>
      </c>
      <c r="E4738">
        <f t="shared" ref="E4738:E4801" si="470">YEAR(A4738)</f>
        <v>2025</v>
      </c>
      <c r="F4738">
        <f t="shared" ref="F4738:F4801" si="471">DAY(A4738)</f>
        <v>19</v>
      </c>
      <c r="G4738">
        <f t="shared" ref="G4738:G4801" si="472">MONTH(A4738)</f>
        <v>10</v>
      </c>
      <c r="H4738" s="4" t="str">
        <f t="shared" si="468"/>
        <v>product 3</v>
      </c>
      <c r="I4738" s="5">
        <v>125</v>
      </c>
      <c r="J4738" s="5">
        <v>1123.75</v>
      </c>
    </row>
    <row r="4739" spans="1:10" ht="13.2" x14ac:dyDescent="0.25">
      <c r="A4739" s="3">
        <v>45949</v>
      </c>
      <c r="B4739" s="4" t="s">
        <v>10</v>
      </c>
      <c r="C4739" s="3" t="str">
        <f t="shared" si="469"/>
        <v>marketing</v>
      </c>
      <c r="D4739" s="50" t="s">
        <v>6</v>
      </c>
      <c r="E4739">
        <f t="shared" si="470"/>
        <v>2025</v>
      </c>
      <c r="F4739">
        <f t="shared" si="471"/>
        <v>19</v>
      </c>
      <c r="G4739">
        <f t="shared" si="472"/>
        <v>10</v>
      </c>
      <c r="H4739" s="4" t="str">
        <f t="shared" ref="H4739:H4802" si="473">IFERROR(RIGHT(B4739, LEN(B4739) - FIND(":", B4739)),"N/A")</f>
        <v>N/A</v>
      </c>
      <c r="I4739" s="4" t="s">
        <v>6</v>
      </c>
      <c r="J4739" s="5">
        <v>118.02</v>
      </c>
    </row>
    <row r="4740" spans="1:10" ht="13.2" x14ac:dyDescent="0.25">
      <c r="A4740" s="3">
        <v>45949</v>
      </c>
      <c r="B4740" s="4" t="s">
        <v>11</v>
      </c>
      <c r="C4740" s="3" t="str">
        <f t="shared" si="469"/>
        <v>net sales</v>
      </c>
      <c r="D4740" s="49">
        <v>9.99</v>
      </c>
      <c r="E4740">
        <f t="shared" si="470"/>
        <v>2025</v>
      </c>
      <c r="F4740">
        <f t="shared" si="471"/>
        <v>19</v>
      </c>
      <c r="G4740">
        <f t="shared" si="472"/>
        <v>10</v>
      </c>
      <c r="H4740" s="4" t="str">
        <f t="shared" si="473"/>
        <v>product 1</v>
      </c>
      <c r="I4740" s="5">
        <v>60</v>
      </c>
      <c r="J4740" s="5">
        <v>599.4</v>
      </c>
    </row>
    <row r="4741" spans="1:10" ht="13.2" x14ac:dyDescent="0.25">
      <c r="A4741" s="3">
        <v>45949</v>
      </c>
      <c r="B4741" s="4" t="s">
        <v>12</v>
      </c>
      <c r="C4741" s="3" t="str">
        <f t="shared" si="469"/>
        <v>net sales</v>
      </c>
      <c r="D4741" s="49">
        <v>24.99</v>
      </c>
      <c r="E4741">
        <f t="shared" si="470"/>
        <v>2025</v>
      </c>
      <c r="F4741">
        <f t="shared" si="471"/>
        <v>19</v>
      </c>
      <c r="G4741">
        <f t="shared" si="472"/>
        <v>10</v>
      </c>
      <c r="H4741" s="4" t="str">
        <f t="shared" si="473"/>
        <v>product 2</v>
      </c>
      <c r="I4741" s="5">
        <v>0</v>
      </c>
      <c r="J4741" s="4">
        <v>0</v>
      </c>
    </row>
    <row r="4742" spans="1:10" ht="13.2" x14ac:dyDescent="0.25">
      <c r="A4742" s="3">
        <v>45949</v>
      </c>
      <c r="B4742" s="4" t="s">
        <v>13</v>
      </c>
      <c r="C4742" s="3" t="str">
        <f t="shared" si="469"/>
        <v>net sales</v>
      </c>
      <c r="D4742" s="49">
        <v>12.49</v>
      </c>
      <c r="E4742">
        <f t="shared" si="470"/>
        <v>2025</v>
      </c>
      <c r="F4742">
        <f t="shared" si="471"/>
        <v>19</v>
      </c>
      <c r="G4742">
        <f t="shared" si="472"/>
        <v>10</v>
      </c>
      <c r="H4742" s="4" t="str">
        <f t="shared" si="473"/>
        <v>product 3</v>
      </c>
      <c r="I4742" s="5">
        <v>125</v>
      </c>
      <c r="J4742" s="5">
        <v>1561.25</v>
      </c>
    </row>
    <row r="4743" spans="1:10" ht="13.2" x14ac:dyDescent="0.25">
      <c r="A4743" s="3">
        <v>45950</v>
      </c>
      <c r="B4743" s="4" t="s">
        <v>7</v>
      </c>
      <c r="C4743" s="3" t="str">
        <f t="shared" si="469"/>
        <v>cogs</v>
      </c>
      <c r="D4743" s="49">
        <v>5.49</v>
      </c>
      <c r="E4743">
        <f t="shared" si="470"/>
        <v>2025</v>
      </c>
      <c r="F4743">
        <f t="shared" si="471"/>
        <v>20</v>
      </c>
      <c r="G4743">
        <f t="shared" si="472"/>
        <v>10</v>
      </c>
      <c r="H4743" s="4" t="str">
        <f t="shared" si="473"/>
        <v>product 1</v>
      </c>
      <c r="I4743" s="5">
        <v>19</v>
      </c>
      <c r="J4743" s="5">
        <v>104.31</v>
      </c>
    </row>
    <row r="4744" spans="1:10" ht="13.2" x14ac:dyDescent="0.25">
      <c r="A4744" s="3">
        <v>45950</v>
      </c>
      <c r="B4744" s="4" t="s">
        <v>8</v>
      </c>
      <c r="C4744" s="3" t="str">
        <f t="shared" si="469"/>
        <v>cogs</v>
      </c>
      <c r="D4744" s="49">
        <v>21.49</v>
      </c>
      <c r="E4744">
        <f t="shared" si="470"/>
        <v>2025</v>
      </c>
      <c r="F4744">
        <f t="shared" si="471"/>
        <v>20</v>
      </c>
      <c r="G4744">
        <f t="shared" si="472"/>
        <v>10</v>
      </c>
      <c r="H4744" s="4" t="str">
        <f t="shared" si="473"/>
        <v>product 2</v>
      </c>
      <c r="I4744" s="5">
        <v>7</v>
      </c>
      <c r="J4744" s="5">
        <v>150.42999999999998</v>
      </c>
    </row>
    <row r="4745" spans="1:10" ht="13.2" x14ac:dyDescent="0.25">
      <c r="A4745" s="3">
        <v>45950</v>
      </c>
      <c r="B4745" s="4" t="s">
        <v>9</v>
      </c>
      <c r="C4745" s="3" t="str">
        <f t="shared" si="469"/>
        <v>cogs</v>
      </c>
      <c r="D4745" s="49">
        <v>8.99</v>
      </c>
      <c r="E4745">
        <f t="shared" si="470"/>
        <v>2025</v>
      </c>
      <c r="F4745">
        <f t="shared" si="471"/>
        <v>20</v>
      </c>
      <c r="G4745">
        <f t="shared" si="472"/>
        <v>10</v>
      </c>
      <c r="H4745" s="4" t="str">
        <f t="shared" si="473"/>
        <v>product 3</v>
      </c>
      <c r="I4745" s="5">
        <v>0</v>
      </c>
      <c r="J4745" s="4">
        <v>0</v>
      </c>
    </row>
    <row r="4746" spans="1:10" ht="13.2" x14ac:dyDescent="0.25">
      <c r="A4746" s="3">
        <v>45950</v>
      </c>
      <c r="B4746" s="4" t="s">
        <v>10</v>
      </c>
      <c r="C4746" s="3" t="str">
        <f t="shared" si="469"/>
        <v>marketing</v>
      </c>
      <c r="D4746" s="50" t="s">
        <v>6</v>
      </c>
      <c r="E4746">
        <f t="shared" si="470"/>
        <v>2025</v>
      </c>
      <c r="F4746">
        <f t="shared" si="471"/>
        <v>20</v>
      </c>
      <c r="G4746">
        <f t="shared" si="472"/>
        <v>10</v>
      </c>
      <c r="H4746" s="4" t="str">
        <f t="shared" si="473"/>
        <v>N/A</v>
      </c>
      <c r="I4746" s="4" t="s">
        <v>6</v>
      </c>
      <c r="J4746" s="5">
        <v>100.06</v>
      </c>
    </row>
    <row r="4747" spans="1:10" ht="13.2" x14ac:dyDescent="0.25">
      <c r="A4747" s="3">
        <v>45950</v>
      </c>
      <c r="B4747" s="4" t="s">
        <v>11</v>
      </c>
      <c r="C4747" s="3" t="str">
        <f t="shared" si="469"/>
        <v>net sales</v>
      </c>
      <c r="D4747" s="49">
        <v>9.99</v>
      </c>
      <c r="E4747">
        <f t="shared" si="470"/>
        <v>2025</v>
      </c>
      <c r="F4747">
        <f t="shared" si="471"/>
        <v>20</v>
      </c>
      <c r="G4747">
        <f t="shared" si="472"/>
        <v>10</v>
      </c>
      <c r="H4747" s="4" t="str">
        <f t="shared" si="473"/>
        <v>product 1</v>
      </c>
      <c r="I4747" s="5">
        <v>19</v>
      </c>
      <c r="J4747" s="5">
        <v>189.81</v>
      </c>
    </row>
    <row r="4748" spans="1:10" ht="13.2" x14ac:dyDescent="0.25">
      <c r="A4748" s="3">
        <v>45950</v>
      </c>
      <c r="B4748" s="4" t="s">
        <v>12</v>
      </c>
      <c r="C4748" s="3" t="str">
        <f t="shared" si="469"/>
        <v>net sales</v>
      </c>
      <c r="D4748" s="49">
        <v>24.99</v>
      </c>
      <c r="E4748">
        <f t="shared" si="470"/>
        <v>2025</v>
      </c>
      <c r="F4748">
        <f t="shared" si="471"/>
        <v>20</v>
      </c>
      <c r="G4748">
        <f t="shared" si="472"/>
        <v>10</v>
      </c>
      <c r="H4748" s="4" t="str">
        <f t="shared" si="473"/>
        <v>product 2</v>
      </c>
      <c r="I4748" s="5">
        <v>7</v>
      </c>
      <c r="J4748" s="5">
        <v>174.92999999999998</v>
      </c>
    </row>
    <row r="4749" spans="1:10" ht="13.2" x14ac:dyDescent="0.25">
      <c r="A4749" s="3">
        <v>45950</v>
      </c>
      <c r="B4749" s="4" t="s">
        <v>13</v>
      </c>
      <c r="C4749" s="3" t="str">
        <f t="shared" si="469"/>
        <v>net sales</v>
      </c>
      <c r="D4749" s="49">
        <v>12.49</v>
      </c>
      <c r="E4749">
        <f t="shared" si="470"/>
        <v>2025</v>
      </c>
      <c r="F4749">
        <f t="shared" si="471"/>
        <v>20</v>
      </c>
      <c r="G4749">
        <f t="shared" si="472"/>
        <v>10</v>
      </c>
      <c r="H4749" s="4" t="str">
        <f t="shared" si="473"/>
        <v>product 3</v>
      </c>
      <c r="I4749" s="5">
        <v>0</v>
      </c>
      <c r="J4749" s="4">
        <v>0</v>
      </c>
    </row>
    <row r="4750" spans="1:10" ht="13.2" x14ac:dyDescent="0.25">
      <c r="A4750" s="3">
        <v>45951</v>
      </c>
      <c r="B4750" s="4" t="s">
        <v>7</v>
      </c>
      <c r="C4750" s="3" t="str">
        <f t="shared" si="469"/>
        <v>cogs</v>
      </c>
      <c r="D4750" s="49">
        <v>5.49</v>
      </c>
      <c r="E4750">
        <f t="shared" si="470"/>
        <v>2025</v>
      </c>
      <c r="F4750">
        <f t="shared" si="471"/>
        <v>21</v>
      </c>
      <c r="G4750">
        <f t="shared" si="472"/>
        <v>10</v>
      </c>
      <c r="H4750" s="4" t="str">
        <f t="shared" si="473"/>
        <v>product 1</v>
      </c>
      <c r="I4750" s="5">
        <v>82</v>
      </c>
      <c r="J4750" s="5">
        <v>450.18</v>
      </c>
    </row>
    <row r="4751" spans="1:10" ht="13.2" x14ac:dyDescent="0.25">
      <c r="A4751" s="3">
        <v>45951</v>
      </c>
      <c r="B4751" s="4" t="s">
        <v>8</v>
      </c>
      <c r="C4751" s="3" t="str">
        <f t="shared" si="469"/>
        <v>cogs</v>
      </c>
      <c r="D4751" s="49">
        <v>21.49</v>
      </c>
      <c r="E4751">
        <f t="shared" si="470"/>
        <v>2025</v>
      </c>
      <c r="F4751">
        <f t="shared" si="471"/>
        <v>21</v>
      </c>
      <c r="G4751">
        <f t="shared" si="472"/>
        <v>10</v>
      </c>
      <c r="H4751" s="4" t="str">
        <f t="shared" si="473"/>
        <v>product 2</v>
      </c>
      <c r="I4751" s="5">
        <v>8</v>
      </c>
      <c r="J4751" s="5">
        <v>171.92</v>
      </c>
    </row>
    <row r="4752" spans="1:10" ht="13.2" x14ac:dyDescent="0.25">
      <c r="A4752" s="3">
        <v>45951</v>
      </c>
      <c r="B4752" s="4" t="s">
        <v>9</v>
      </c>
      <c r="C4752" s="3" t="str">
        <f t="shared" si="469"/>
        <v>cogs</v>
      </c>
      <c r="D4752" s="49">
        <v>8.99</v>
      </c>
      <c r="E4752">
        <f t="shared" si="470"/>
        <v>2025</v>
      </c>
      <c r="F4752">
        <f t="shared" si="471"/>
        <v>21</v>
      </c>
      <c r="G4752">
        <f t="shared" si="472"/>
        <v>10</v>
      </c>
      <c r="H4752" s="4" t="str">
        <f t="shared" si="473"/>
        <v>product 3</v>
      </c>
      <c r="I4752" s="5">
        <v>99</v>
      </c>
      <c r="J4752" s="5">
        <v>890.01</v>
      </c>
    </row>
    <row r="4753" spans="1:10" ht="13.2" x14ac:dyDescent="0.25">
      <c r="A4753" s="3">
        <v>45951</v>
      </c>
      <c r="B4753" s="4" t="s">
        <v>10</v>
      </c>
      <c r="C4753" s="3" t="str">
        <f t="shared" si="469"/>
        <v>marketing</v>
      </c>
      <c r="D4753" s="50" t="s">
        <v>6</v>
      </c>
      <c r="E4753">
        <f t="shared" si="470"/>
        <v>2025</v>
      </c>
      <c r="F4753">
        <f t="shared" si="471"/>
        <v>21</v>
      </c>
      <c r="G4753">
        <f t="shared" si="472"/>
        <v>10</v>
      </c>
      <c r="H4753" s="4" t="str">
        <f t="shared" si="473"/>
        <v>N/A</v>
      </c>
      <c r="I4753" s="4" t="s">
        <v>6</v>
      </c>
      <c r="J4753" s="5">
        <v>115.93</v>
      </c>
    </row>
    <row r="4754" spans="1:10" ht="13.2" x14ac:dyDescent="0.25">
      <c r="A4754" s="3">
        <v>45951</v>
      </c>
      <c r="B4754" s="4" t="s">
        <v>11</v>
      </c>
      <c r="C4754" s="3" t="str">
        <f t="shared" si="469"/>
        <v>net sales</v>
      </c>
      <c r="D4754" s="49">
        <v>9.99</v>
      </c>
      <c r="E4754">
        <f t="shared" si="470"/>
        <v>2025</v>
      </c>
      <c r="F4754">
        <f t="shared" si="471"/>
        <v>21</v>
      </c>
      <c r="G4754">
        <f t="shared" si="472"/>
        <v>10</v>
      </c>
      <c r="H4754" s="4" t="str">
        <f t="shared" si="473"/>
        <v>product 1</v>
      </c>
      <c r="I4754" s="5">
        <v>82</v>
      </c>
      <c r="J4754" s="5">
        <v>819.18000000000006</v>
      </c>
    </row>
    <row r="4755" spans="1:10" ht="13.2" x14ac:dyDescent="0.25">
      <c r="A4755" s="3">
        <v>45951</v>
      </c>
      <c r="B4755" s="4" t="s">
        <v>12</v>
      </c>
      <c r="C4755" s="3" t="str">
        <f t="shared" si="469"/>
        <v>net sales</v>
      </c>
      <c r="D4755" s="49">
        <v>24.99</v>
      </c>
      <c r="E4755">
        <f t="shared" si="470"/>
        <v>2025</v>
      </c>
      <c r="F4755">
        <f t="shared" si="471"/>
        <v>21</v>
      </c>
      <c r="G4755">
        <f t="shared" si="472"/>
        <v>10</v>
      </c>
      <c r="H4755" s="4" t="str">
        <f t="shared" si="473"/>
        <v>product 2</v>
      </c>
      <c r="I4755" s="5">
        <v>8</v>
      </c>
      <c r="J4755" s="5">
        <v>199.92</v>
      </c>
    </row>
    <row r="4756" spans="1:10" ht="13.2" x14ac:dyDescent="0.25">
      <c r="A4756" s="3">
        <v>45951</v>
      </c>
      <c r="B4756" s="4" t="s">
        <v>13</v>
      </c>
      <c r="C4756" s="3" t="str">
        <f t="shared" si="469"/>
        <v>net sales</v>
      </c>
      <c r="D4756" s="49">
        <v>12.49</v>
      </c>
      <c r="E4756">
        <f t="shared" si="470"/>
        <v>2025</v>
      </c>
      <c r="F4756">
        <f t="shared" si="471"/>
        <v>21</v>
      </c>
      <c r="G4756">
        <f t="shared" si="472"/>
        <v>10</v>
      </c>
      <c r="H4756" s="4" t="str">
        <f t="shared" si="473"/>
        <v>product 3</v>
      </c>
      <c r="I4756" s="5">
        <v>99</v>
      </c>
      <c r="J4756" s="5">
        <v>1236.51</v>
      </c>
    </row>
    <row r="4757" spans="1:10" ht="13.2" x14ac:dyDescent="0.25">
      <c r="A4757" s="3">
        <v>45952</v>
      </c>
      <c r="B4757" s="4" t="s">
        <v>7</v>
      </c>
      <c r="C4757" s="3" t="str">
        <f t="shared" si="469"/>
        <v>cogs</v>
      </c>
      <c r="D4757" s="49">
        <v>5.49</v>
      </c>
      <c r="E4757">
        <f t="shared" si="470"/>
        <v>2025</v>
      </c>
      <c r="F4757">
        <f t="shared" si="471"/>
        <v>22</v>
      </c>
      <c r="G4757">
        <f t="shared" si="472"/>
        <v>10</v>
      </c>
      <c r="H4757" s="4" t="str">
        <f t="shared" si="473"/>
        <v>product 1</v>
      </c>
      <c r="I4757" s="5">
        <v>98</v>
      </c>
      <c r="J4757" s="5">
        <v>538.02</v>
      </c>
    </row>
    <row r="4758" spans="1:10" ht="13.2" x14ac:dyDescent="0.25">
      <c r="A4758" s="3">
        <v>45952</v>
      </c>
      <c r="B4758" s="4" t="s">
        <v>8</v>
      </c>
      <c r="C4758" s="3" t="str">
        <f t="shared" si="469"/>
        <v>cogs</v>
      </c>
      <c r="D4758" s="49">
        <v>21.49</v>
      </c>
      <c r="E4758">
        <f t="shared" si="470"/>
        <v>2025</v>
      </c>
      <c r="F4758">
        <f t="shared" si="471"/>
        <v>22</v>
      </c>
      <c r="G4758">
        <f t="shared" si="472"/>
        <v>10</v>
      </c>
      <c r="H4758" s="4" t="str">
        <f t="shared" si="473"/>
        <v>product 2</v>
      </c>
      <c r="I4758" s="5">
        <v>4</v>
      </c>
      <c r="J4758" s="5">
        <v>85.96</v>
      </c>
    </row>
    <row r="4759" spans="1:10" ht="13.2" x14ac:dyDescent="0.25">
      <c r="A4759" s="3">
        <v>45952</v>
      </c>
      <c r="B4759" s="4" t="s">
        <v>9</v>
      </c>
      <c r="C4759" s="3" t="str">
        <f t="shared" si="469"/>
        <v>cogs</v>
      </c>
      <c r="D4759" s="49">
        <v>8.99</v>
      </c>
      <c r="E4759">
        <f t="shared" si="470"/>
        <v>2025</v>
      </c>
      <c r="F4759">
        <f t="shared" si="471"/>
        <v>22</v>
      </c>
      <c r="G4759">
        <f t="shared" si="472"/>
        <v>10</v>
      </c>
      <c r="H4759" s="4" t="str">
        <f t="shared" si="473"/>
        <v>product 3</v>
      </c>
      <c r="I4759" s="5">
        <v>245</v>
      </c>
      <c r="J4759" s="5">
        <v>2202.5500000000002</v>
      </c>
    </row>
    <row r="4760" spans="1:10" ht="13.2" x14ac:dyDescent="0.25">
      <c r="A4760" s="3">
        <v>45952</v>
      </c>
      <c r="B4760" s="4" t="s">
        <v>10</v>
      </c>
      <c r="C4760" s="3" t="str">
        <f t="shared" si="469"/>
        <v>marketing</v>
      </c>
      <c r="D4760" s="50" t="s">
        <v>6</v>
      </c>
      <c r="E4760">
        <f t="shared" si="470"/>
        <v>2025</v>
      </c>
      <c r="F4760">
        <f t="shared" si="471"/>
        <v>22</v>
      </c>
      <c r="G4760">
        <f t="shared" si="472"/>
        <v>10</v>
      </c>
      <c r="H4760" s="4" t="str">
        <f t="shared" si="473"/>
        <v>N/A</v>
      </c>
      <c r="I4760" s="4" t="s">
        <v>6</v>
      </c>
      <c r="J4760" s="5">
        <v>103.04</v>
      </c>
    </row>
    <row r="4761" spans="1:10" ht="13.2" x14ac:dyDescent="0.25">
      <c r="A4761" s="3">
        <v>45952</v>
      </c>
      <c r="B4761" s="4" t="s">
        <v>11</v>
      </c>
      <c r="C4761" s="3" t="str">
        <f t="shared" si="469"/>
        <v>net sales</v>
      </c>
      <c r="D4761" s="49">
        <v>9.99</v>
      </c>
      <c r="E4761">
        <f t="shared" si="470"/>
        <v>2025</v>
      </c>
      <c r="F4761">
        <f t="shared" si="471"/>
        <v>22</v>
      </c>
      <c r="G4761">
        <f t="shared" si="472"/>
        <v>10</v>
      </c>
      <c r="H4761" s="4" t="str">
        <f t="shared" si="473"/>
        <v>product 1</v>
      </c>
      <c r="I4761" s="5">
        <v>98</v>
      </c>
      <c r="J4761" s="5">
        <v>979.02</v>
      </c>
    </row>
    <row r="4762" spans="1:10" ht="13.2" x14ac:dyDescent="0.25">
      <c r="A4762" s="3">
        <v>45952</v>
      </c>
      <c r="B4762" s="4" t="s">
        <v>12</v>
      </c>
      <c r="C4762" s="3" t="str">
        <f t="shared" si="469"/>
        <v>net sales</v>
      </c>
      <c r="D4762" s="49">
        <v>24.99</v>
      </c>
      <c r="E4762">
        <f t="shared" si="470"/>
        <v>2025</v>
      </c>
      <c r="F4762">
        <f t="shared" si="471"/>
        <v>22</v>
      </c>
      <c r="G4762">
        <f t="shared" si="472"/>
        <v>10</v>
      </c>
      <c r="H4762" s="4" t="str">
        <f t="shared" si="473"/>
        <v>product 2</v>
      </c>
      <c r="I4762" s="5">
        <v>4</v>
      </c>
      <c r="J4762" s="5">
        <v>99.96</v>
      </c>
    </row>
    <row r="4763" spans="1:10" ht="13.2" x14ac:dyDescent="0.25">
      <c r="A4763" s="3">
        <v>45952</v>
      </c>
      <c r="B4763" s="4" t="s">
        <v>13</v>
      </c>
      <c r="C4763" s="3" t="str">
        <f t="shared" si="469"/>
        <v>net sales</v>
      </c>
      <c r="D4763" s="49">
        <v>12.49</v>
      </c>
      <c r="E4763">
        <f t="shared" si="470"/>
        <v>2025</v>
      </c>
      <c r="F4763">
        <f t="shared" si="471"/>
        <v>22</v>
      </c>
      <c r="G4763">
        <f t="shared" si="472"/>
        <v>10</v>
      </c>
      <c r="H4763" s="4" t="str">
        <f t="shared" si="473"/>
        <v>product 3</v>
      </c>
      <c r="I4763" s="5">
        <v>245</v>
      </c>
      <c r="J4763" s="5">
        <v>3060.05</v>
      </c>
    </row>
    <row r="4764" spans="1:10" ht="13.2" x14ac:dyDescent="0.25">
      <c r="A4764" s="3">
        <v>45953</v>
      </c>
      <c r="B4764" s="4" t="s">
        <v>7</v>
      </c>
      <c r="C4764" s="3" t="str">
        <f t="shared" si="469"/>
        <v>cogs</v>
      </c>
      <c r="D4764" s="49">
        <v>5.49</v>
      </c>
      <c r="E4764">
        <f t="shared" si="470"/>
        <v>2025</v>
      </c>
      <c r="F4764">
        <f t="shared" si="471"/>
        <v>23</v>
      </c>
      <c r="G4764">
        <f t="shared" si="472"/>
        <v>10</v>
      </c>
      <c r="H4764" s="4" t="str">
        <f t="shared" si="473"/>
        <v>product 1</v>
      </c>
      <c r="I4764" s="5">
        <v>50</v>
      </c>
      <c r="J4764" s="5">
        <v>274.5</v>
      </c>
    </row>
    <row r="4765" spans="1:10" ht="13.2" x14ac:dyDescent="0.25">
      <c r="A4765" s="3">
        <v>45953</v>
      </c>
      <c r="B4765" s="4" t="s">
        <v>8</v>
      </c>
      <c r="C4765" s="3" t="str">
        <f t="shared" si="469"/>
        <v>cogs</v>
      </c>
      <c r="D4765" s="49">
        <v>21.49</v>
      </c>
      <c r="E4765">
        <f t="shared" si="470"/>
        <v>2025</v>
      </c>
      <c r="F4765">
        <f t="shared" si="471"/>
        <v>23</v>
      </c>
      <c r="G4765">
        <f t="shared" si="472"/>
        <v>10</v>
      </c>
      <c r="H4765" s="4" t="str">
        <f t="shared" si="473"/>
        <v>product 2</v>
      </c>
      <c r="I4765" s="5">
        <v>0</v>
      </c>
      <c r="J4765" s="4">
        <v>0</v>
      </c>
    </row>
    <row r="4766" spans="1:10" ht="13.2" x14ac:dyDescent="0.25">
      <c r="A4766" s="3">
        <v>45953</v>
      </c>
      <c r="B4766" s="4" t="s">
        <v>9</v>
      </c>
      <c r="C4766" s="3" t="str">
        <f t="shared" si="469"/>
        <v>cogs</v>
      </c>
      <c r="D4766" s="49">
        <v>8.99</v>
      </c>
      <c r="E4766">
        <f t="shared" si="470"/>
        <v>2025</v>
      </c>
      <c r="F4766">
        <f t="shared" si="471"/>
        <v>23</v>
      </c>
      <c r="G4766">
        <f t="shared" si="472"/>
        <v>10</v>
      </c>
      <c r="H4766" s="4" t="str">
        <f t="shared" si="473"/>
        <v>product 3</v>
      </c>
      <c r="I4766" s="5">
        <v>40</v>
      </c>
      <c r="J4766" s="5">
        <v>359.6</v>
      </c>
    </row>
    <row r="4767" spans="1:10" ht="13.2" x14ac:dyDescent="0.25">
      <c r="A4767" s="3">
        <v>45953</v>
      </c>
      <c r="B4767" s="4" t="s">
        <v>10</v>
      </c>
      <c r="C4767" s="3" t="str">
        <f t="shared" si="469"/>
        <v>marketing</v>
      </c>
      <c r="D4767" s="50" t="s">
        <v>6</v>
      </c>
      <c r="E4767">
        <f t="shared" si="470"/>
        <v>2025</v>
      </c>
      <c r="F4767">
        <f t="shared" si="471"/>
        <v>23</v>
      </c>
      <c r="G4767">
        <f t="shared" si="472"/>
        <v>10</v>
      </c>
      <c r="H4767" s="4" t="str">
        <f t="shared" si="473"/>
        <v>N/A</v>
      </c>
      <c r="I4767" s="4" t="s">
        <v>6</v>
      </c>
      <c r="J4767" s="5">
        <v>100.96000000000001</v>
      </c>
    </row>
    <row r="4768" spans="1:10" ht="13.2" x14ac:dyDescent="0.25">
      <c r="A4768" s="3">
        <v>45953</v>
      </c>
      <c r="B4768" s="4" t="s">
        <v>11</v>
      </c>
      <c r="C4768" s="3" t="str">
        <f t="shared" si="469"/>
        <v>net sales</v>
      </c>
      <c r="D4768" s="49">
        <v>9.99</v>
      </c>
      <c r="E4768">
        <f t="shared" si="470"/>
        <v>2025</v>
      </c>
      <c r="F4768">
        <f t="shared" si="471"/>
        <v>23</v>
      </c>
      <c r="G4768">
        <f t="shared" si="472"/>
        <v>10</v>
      </c>
      <c r="H4768" s="4" t="str">
        <f t="shared" si="473"/>
        <v>product 1</v>
      </c>
      <c r="I4768" s="5">
        <v>50</v>
      </c>
      <c r="J4768" s="5">
        <v>499.5</v>
      </c>
    </row>
    <row r="4769" spans="1:10" ht="13.2" x14ac:dyDescent="0.25">
      <c r="A4769" s="3">
        <v>45953</v>
      </c>
      <c r="B4769" s="4" t="s">
        <v>12</v>
      </c>
      <c r="C4769" s="3" t="str">
        <f t="shared" si="469"/>
        <v>net sales</v>
      </c>
      <c r="D4769" s="49">
        <v>24.99</v>
      </c>
      <c r="E4769">
        <f t="shared" si="470"/>
        <v>2025</v>
      </c>
      <c r="F4769">
        <f t="shared" si="471"/>
        <v>23</v>
      </c>
      <c r="G4769">
        <f t="shared" si="472"/>
        <v>10</v>
      </c>
      <c r="H4769" s="4" t="str">
        <f t="shared" si="473"/>
        <v>product 2</v>
      </c>
      <c r="I4769" s="5">
        <v>0</v>
      </c>
      <c r="J4769" s="4">
        <v>0</v>
      </c>
    </row>
    <row r="4770" spans="1:10" ht="13.2" x14ac:dyDescent="0.25">
      <c r="A4770" s="3">
        <v>45953</v>
      </c>
      <c r="B4770" s="4" t="s">
        <v>13</v>
      </c>
      <c r="C4770" s="3" t="str">
        <f t="shared" si="469"/>
        <v>net sales</v>
      </c>
      <c r="D4770" s="49">
        <v>12.49</v>
      </c>
      <c r="E4770">
        <f t="shared" si="470"/>
        <v>2025</v>
      </c>
      <c r="F4770">
        <f t="shared" si="471"/>
        <v>23</v>
      </c>
      <c r="G4770">
        <f t="shared" si="472"/>
        <v>10</v>
      </c>
      <c r="H4770" s="4" t="str">
        <f t="shared" si="473"/>
        <v>product 3</v>
      </c>
      <c r="I4770" s="5">
        <v>40</v>
      </c>
      <c r="J4770" s="5">
        <v>499.6</v>
      </c>
    </row>
    <row r="4771" spans="1:10" ht="13.2" x14ac:dyDescent="0.25">
      <c r="A4771" s="3">
        <v>45954</v>
      </c>
      <c r="B4771" s="4" t="s">
        <v>7</v>
      </c>
      <c r="C4771" s="3" t="str">
        <f t="shared" si="469"/>
        <v>cogs</v>
      </c>
      <c r="D4771" s="49">
        <v>5.49</v>
      </c>
      <c r="E4771">
        <f t="shared" si="470"/>
        <v>2025</v>
      </c>
      <c r="F4771">
        <f t="shared" si="471"/>
        <v>24</v>
      </c>
      <c r="G4771">
        <f t="shared" si="472"/>
        <v>10</v>
      </c>
      <c r="H4771" s="4" t="str">
        <f t="shared" si="473"/>
        <v>product 1</v>
      </c>
      <c r="I4771" s="5">
        <v>96</v>
      </c>
      <c r="J4771" s="5">
        <v>527.04</v>
      </c>
    </row>
    <row r="4772" spans="1:10" ht="13.2" x14ac:dyDescent="0.25">
      <c r="A4772" s="3">
        <v>45954</v>
      </c>
      <c r="B4772" s="4" t="s">
        <v>8</v>
      </c>
      <c r="C4772" s="3" t="str">
        <f t="shared" si="469"/>
        <v>cogs</v>
      </c>
      <c r="D4772" s="49">
        <v>21.49</v>
      </c>
      <c r="E4772">
        <f t="shared" si="470"/>
        <v>2025</v>
      </c>
      <c r="F4772">
        <f t="shared" si="471"/>
        <v>24</v>
      </c>
      <c r="G4772">
        <f t="shared" si="472"/>
        <v>10</v>
      </c>
      <c r="H4772" s="4" t="str">
        <f t="shared" si="473"/>
        <v>product 2</v>
      </c>
      <c r="I4772" s="5">
        <v>1</v>
      </c>
      <c r="J4772" s="5">
        <v>21.49</v>
      </c>
    </row>
    <row r="4773" spans="1:10" ht="13.2" x14ac:dyDescent="0.25">
      <c r="A4773" s="3">
        <v>45954</v>
      </c>
      <c r="B4773" s="4" t="s">
        <v>9</v>
      </c>
      <c r="C4773" s="3" t="str">
        <f t="shared" si="469"/>
        <v>cogs</v>
      </c>
      <c r="D4773" s="49">
        <v>8.99</v>
      </c>
      <c r="E4773">
        <f t="shared" si="470"/>
        <v>2025</v>
      </c>
      <c r="F4773">
        <f t="shared" si="471"/>
        <v>24</v>
      </c>
      <c r="G4773">
        <f t="shared" si="472"/>
        <v>10</v>
      </c>
      <c r="H4773" s="4" t="str">
        <f t="shared" si="473"/>
        <v>product 3</v>
      </c>
      <c r="I4773" s="5">
        <v>197</v>
      </c>
      <c r="J4773" s="5">
        <v>1771.03</v>
      </c>
    </row>
    <row r="4774" spans="1:10" ht="13.2" x14ac:dyDescent="0.25">
      <c r="A4774" s="3">
        <v>45954</v>
      </c>
      <c r="B4774" s="4" t="s">
        <v>10</v>
      </c>
      <c r="C4774" s="3" t="str">
        <f t="shared" si="469"/>
        <v>marketing</v>
      </c>
      <c r="D4774" s="50" t="s">
        <v>6</v>
      </c>
      <c r="E4774">
        <f t="shared" si="470"/>
        <v>2025</v>
      </c>
      <c r="F4774">
        <f t="shared" si="471"/>
        <v>24</v>
      </c>
      <c r="G4774">
        <f t="shared" si="472"/>
        <v>10</v>
      </c>
      <c r="H4774" s="4" t="str">
        <f t="shared" si="473"/>
        <v>N/A</v>
      </c>
      <c r="I4774" s="4" t="s">
        <v>6</v>
      </c>
      <c r="J4774" s="5">
        <v>113.09</v>
      </c>
    </row>
    <row r="4775" spans="1:10" ht="13.2" x14ac:dyDescent="0.25">
      <c r="A4775" s="3">
        <v>45954</v>
      </c>
      <c r="B4775" s="4" t="s">
        <v>11</v>
      </c>
      <c r="C4775" s="3" t="str">
        <f t="shared" si="469"/>
        <v>net sales</v>
      </c>
      <c r="D4775" s="49">
        <v>9.99</v>
      </c>
      <c r="E4775">
        <f t="shared" si="470"/>
        <v>2025</v>
      </c>
      <c r="F4775">
        <f t="shared" si="471"/>
        <v>24</v>
      </c>
      <c r="G4775">
        <f t="shared" si="472"/>
        <v>10</v>
      </c>
      <c r="H4775" s="4" t="str">
        <f t="shared" si="473"/>
        <v>product 1</v>
      </c>
      <c r="I4775" s="5">
        <v>96</v>
      </c>
      <c r="J4775" s="5">
        <v>959.04</v>
      </c>
    </row>
    <row r="4776" spans="1:10" ht="13.2" x14ac:dyDescent="0.25">
      <c r="A4776" s="3">
        <v>45954</v>
      </c>
      <c r="B4776" s="4" t="s">
        <v>12</v>
      </c>
      <c r="C4776" s="3" t="str">
        <f t="shared" si="469"/>
        <v>net sales</v>
      </c>
      <c r="D4776" s="49">
        <v>24.99</v>
      </c>
      <c r="E4776">
        <f t="shared" si="470"/>
        <v>2025</v>
      </c>
      <c r="F4776">
        <f t="shared" si="471"/>
        <v>24</v>
      </c>
      <c r="G4776">
        <f t="shared" si="472"/>
        <v>10</v>
      </c>
      <c r="H4776" s="4" t="str">
        <f t="shared" si="473"/>
        <v>product 2</v>
      </c>
      <c r="I4776" s="5">
        <v>1</v>
      </c>
      <c r="J4776" s="5">
        <v>24.99</v>
      </c>
    </row>
    <row r="4777" spans="1:10" ht="13.2" x14ac:dyDescent="0.25">
      <c r="A4777" s="3">
        <v>45954</v>
      </c>
      <c r="B4777" s="4" t="s">
        <v>13</v>
      </c>
      <c r="C4777" s="3" t="str">
        <f t="shared" si="469"/>
        <v>net sales</v>
      </c>
      <c r="D4777" s="49">
        <v>12.49</v>
      </c>
      <c r="E4777">
        <f t="shared" si="470"/>
        <v>2025</v>
      </c>
      <c r="F4777">
        <f t="shared" si="471"/>
        <v>24</v>
      </c>
      <c r="G4777">
        <f t="shared" si="472"/>
        <v>10</v>
      </c>
      <c r="H4777" s="4" t="str">
        <f t="shared" si="473"/>
        <v>product 3</v>
      </c>
      <c r="I4777" s="5">
        <v>197</v>
      </c>
      <c r="J4777" s="5">
        <v>2460.5300000000002</v>
      </c>
    </row>
    <row r="4778" spans="1:10" ht="13.2" x14ac:dyDescent="0.25">
      <c r="A4778" s="3">
        <v>45954</v>
      </c>
      <c r="B4778" s="4" t="s">
        <v>15</v>
      </c>
      <c r="C4778" s="3" t="str">
        <f t="shared" si="469"/>
        <v>payroll</v>
      </c>
      <c r="D4778" s="50" t="s">
        <v>6</v>
      </c>
      <c r="E4778">
        <f t="shared" si="470"/>
        <v>2025</v>
      </c>
      <c r="F4778">
        <f t="shared" si="471"/>
        <v>24</v>
      </c>
      <c r="G4778">
        <f t="shared" si="472"/>
        <v>10</v>
      </c>
      <c r="H4778" s="4" t="str">
        <f t="shared" si="473"/>
        <v>N/A</v>
      </c>
      <c r="I4778" s="4" t="s">
        <v>6</v>
      </c>
      <c r="J4778" s="5">
        <v>1200</v>
      </c>
    </row>
    <row r="4779" spans="1:10" ht="13.2" x14ac:dyDescent="0.25">
      <c r="A4779" s="3">
        <v>45955</v>
      </c>
      <c r="B4779" s="4" t="s">
        <v>7</v>
      </c>
      <c r="C4779" s="3" t="str">
        <f t="shared" si="469"/>
        <v>cogs</v>
      </c>
      <c r="D4779" s="49">
        <v>5.49</v>
      </c>
      <c r="E4779">
        <f t="shared" si="470"/>
        <v>2025</v>
      </c>
      <c r="F4779">
        <f t="shared" si="471"/>
        <v>25</v>
      </c>
      <c r="G4779">
        <f t="shared" si="472"/>
        <v>10</v>
      </c>
      <c r="H4779" s="4" t="str">
        <f t="shared" si="473"/>
        <v>product 1</v>
      </c>
      <c r="I4779" s="5">
        <v>83</v>
      </c>
      <c r="J4779" s="5">
        <v>455.67</v>
      </c>
    </row>
    <row r="4780" spans="1:10" ht="13.2" x14ac:dyDescent="0.25">
      <c r="A4780" s="3">
        <v>45955</v>
      </c>
      <c r="B4780" s="4" t="s">
        <v>8</v>
      </c>
      <c r="C4780" s="3" t="str">
        <f t="shared" si="469"/>
        <v>cogs</v>
      </c>
      <c r="D4780" s="49">
        <v>21.49</v>
      </c>
      <c r="E4780">
        <f t="shared" si="470"/>
        <v>2025</v>
      </c>
      <c r="F4780">
        <f t="shared" si="471"/>
        <v>25</v>
      </c>
      <c r="G4780">
        <f t="shared" si="472"/>
        <v>10</v>
      </c>
      <c r="H4780" s="4" t="str">
        <f t="shared" si="473"/>
        <v>product 2</v>
      </c>
      <c r="I4780" s="5">
        <v>1</v>
      </c>
      <c r="J4780" s="5">
        <v>21.49</v>
      </c>
    </row>
    <row r="4781" spans="1:10" ht="13.2" x14ac:dyDescent="0.25">
      <c r="A4781" s="3">
        <v>45955</v>
      </c>
      <c r="B4781" s="4" t="s">
        <v>9</v>
      </c>
      <c r="C4781" s="3" t="str">
        <f t="shared" si="469"/>
        <v>cogs</v>
      </c>
      <c r="D4781" s="49">
        <v>8.99</v>
      </c>
      <c r="E4781">
        <f t="shared" si="470"/>
        <v>2025</v>
      </c>
      <c r="F4781">
        <f t="shared" si="471"/>
        <v>25</v>
      </c>
      <c r="G4781">
        <f t="shared" si="472"/>
        <v>10</v>
      </c>
      <c r="H4781" s="4" t="str">
        <f t="shared" si="473"/>
        <v>product 3</v>
      </c>
      <c r="I4781" s="5">
        <v>69</v>
      </c>
      <c r="J4781" s="5">
        <v>620.31000000000006</v>
      </c>
    </row>
    <row r="4782" spans="1:10" ht="13.2" x14ac:dyDescent="0.25">
      <c r="A4782" s="3">
        <v>45955</v>
      </c>
      <c r="B4782" s="4" t="s">
        <v>10</v>
      </c>
      <c r="C4782" s="3" t="str">
        <f t="shared" si="469"/>
        <v>marketing</v>
      </c>
      <c r="D4782" s="50" t="s">
        <v>6</v>
      </c>
      <c r="E4782">
        <f t="shared" si="470"/>
        <v>2025</v>
      </c>
      <c r="F4782">
        <f t="shared" si="471"/>
        <v>25</v>
      </c>
      <c r="G4782">
        <f t="shared" si="472"/>
        <v>10</v>
      </c>
      <c r="H4782" s="4" t="str">
        <f t="shared" si="473"/>
        <v>N/A</v>
      </c>
      <c r="I4782" s="4" t="s">
        <v>6</v>
      </c>
      <c r="J4782" s="5">
        <v>116.04</v>
      </c>
    </row>
    <row r="4783" spans="1:10" ht="13.2" x14ac:dyDescent="0.25">
      <c r="A4783" s="3">
        <v>45955</v>
      </c>
      <c r="B4783" s="4" t="s">
        <v>11</v>
      </c>
      <c r="C4783" s="3" t="str">
        <f t="shared" si="469"/>
        <v>net sales</v>
      </c>
      <c r="D4783" s="49">
        <v>9.99</v>
      </c>
      <c r="E4783">
        <f t="shared" si="470"/>
        <v>2025</v>
      </c>
      <c r="F4783">
        <f t="shared" si="471"/>
        <v>25</v>
      </c>
      <c r="G4783">
        <f t="shared" si="472"/>
        <v>10</v>
      </c>
      <c r="H4783" s="4" t="str">
        <f t="shared" si="473"/>
        <v>product 1</v>
      </c>
      <c r="I4783" s="5">
        <v>83</v>
      </c>
      <c r="J4783" s="5">
        <v>829.17000000000007</v>
      </c>
    </row>
    <row r="4784" spans="1:10" ht="13.2" x14ac:dyDescent="0.25">
      <c r="A4784" s="3">
        <v>45955</v>
      </c>
      <c r="B4784" s="4" t="s">
        <v>12</v>
      </c>
      <c r="C4784" s="3" t="str">
        <f t="shared" si="469"/>
        <v>net sales</v>
      </c>
      <c r="D4784" s="49">
        <v>24.99</v>
      </c>
      <c r="E4784">
        <f t="shared" si="470"/>
        <v>2025</v>
      </c>
      <c r="F4784">
        <f t="shared" si="471"/>
        <v>25</v>
      </c>
      <c r="G4784">
        <f t="shared" si="472"/>
        <v>10</v>
      </c>
      <c r="H4784" s="4" t="str">
        <f t="shared" si="473"/>
        <v>product 2</v>
      </c>
      <c r="I4784" s="5">
        <v>1</v>
      </c>
      <c r="J4784" s="5">
        <v>24.99</v>
      </c>
    </row>
    <row r="4785" spans="1:10" ht="13.2" x14ac:dyDescent="0.25">
      <c r="A4785" s="3">
        <v>45955</v>
      </c>
      <c r="B4785" s="4" t="s">
        <v>13</v>
      </c>
      <c r="C4785" s="3" t="str">
        <f t="shared" si="469"/>
        <v>net sales</v>
      </c>
      <c r="D4785" s="49">
        <v>12.49</v>
      </c>
      <c r="E4785">
        <f t="shared" si="470"/>
        <v>2025</v>
      </c>
      <c r="F4785">
        <f t="shared" si="471"/>
        <v>25</v>
      </c>
      <c r="G4785">
        <f t="shared" si="472"/>
        <v>10</v>
      </c>
      <c r="H4785" s="4" t="str">
        <f t="shared" si="473"/>
        <v>product 3</v>
      </c>
      <c r="I4785" s="5">
        <v>69</v>
      </c>
      <c r="J4785" s="5">
        <v>861.81000000000006</v>
      </c>
    </row>
    <row r="4786" spans="1:10" ht="13.2" x14ac:dyDescent="0.25">
      <c r="A4786" s="3">
        <v>45956</v>
      </c>
      <c r="B4786" s="4" t="s">
        <v>7</v>
      </c>
      <c r="C4786" s="3" t="str">
        <f t="shared" si="469"/>
        <v>cogs</v>
      </c>
      <c r="D4786" s="49">
        <v>5.49</v>
      </c>
      <c r="E4786">
        <f t="shared" si="470"/>
        <v>2025</v>
      </c>
      <c r="F4786">
        <f t="shared" si="471"/>
        <v>26</v>
      </c>
      <c r="G4786">
        <f t="shared" si="472"/>
        <v>10</v>
      </c>
      <c r="H4786" s="4" t="str">
        <f t="shared" si="473"/>
        <v>product 1</v>
      </c>
      <c r="I4786" s="5">
        <v>66</v>
      </c>
      <c r="J4786" s="5">
        <v>362.34000000000003</v>
      </c>
    </row>
    <row r="4787" spans="1:10" ht="13.2" x14ac:dyDescent="0.25">
      <c r="A4787" s="3">
        <v>45956</v>
      </c>
      <c r="B4787" s="4" t="s">
        <v>8</v>
      </c>
      <c r="C4787" s="3" t="str">
        <f t="shared" si="469"/>
        <v>cogs</v>
      </c>
      <c r="D4787" s="49">
        <v>21.49</v>
      </c>
      <c r="E4787">
        <f t="shared" si="470"/>
        <v>2025</v>
      </c>
      <c r="F4787">
        <f t="shared" si="471"/>
        <v>26</v>
      </c>
      <c r="G4787">
        <f t="shared" si="472"/>
        <v>10</v>
      </c>
      <c r="H4787" s="4" t="str">
        <f t="shared" si="473"/>
        <v>product 2</v>
      </c>
      <c r="I4787" s="5">
        <v>8</v>
      </c>
      <c r="J4787" s="5">
        <v>171.92</v>
      </c>
    </row>
    <row r="4788" spans="1:10" ht="13.2" x14ac:dyDescent="0.25">
      <c r="A4788" s="3">
        <v>45956</v>
      </c>
      <c r="B4788" s="4" t="s">
        <v>9</v>
      </c>
      <c r="C4788" s="3" t="str">
        <f t="shared" si="469"/>
        <v>cogs</v>
      </c>
      <c r="D4788" s="49">
        <v>8.99</v>
      </c>
      <c r="E4788">
        <f t="shared" si="470"/>
        <v>2025</v>
      </c>
      <c r="F4788">
        <f t="shared" si="471"/>
        <v>26</v>
      </c>
      <c r="G4788">
        <f t="shared" si="472"/>
        <v>10</v>
      </c>
      <c r="H4788" s="4" t="str">
        <f t="shared" si="473"/>
        <v>product 3</v>
      </c>
      <c r="I4788" s="5">
        <v>197</v>
      </c>
      <c r="J4788" s="5">
        <v>1771.03</v>
      </c>
    </row>
    <row r="4789" spans="1:10" ht="13.2" x14ac:dyDescent="0.25">
      <c r="A4789" s="3">
        <v>45956</v>
      </c>
      <c r="B4789" s="4" t="s">
        <v>10</v>
      </c>
      <c r="C4789" s="3" t="str">
        <f t="shared" si="469"/>
        <v>marketing</v>
      </c>
      <c r="D4789" s="50" t="s">
        <v>6</v>
      </c>
      <c r="E4789">
        <f t="shared" si="470"/>
        <v>2025</v>
      </c>
      <c r="F4789">
        <f t="shared" si="471"/>
        <v>26</v>
      </c>
      <c r="G4789">
        <f t="shared" si="472"/>
        <v>10</v>
      </c>
      <c r="H4789" s="4" t="str">
        <f t="shared" si="473"/>
        <v>N/A</v>
      </c>
      <c r="I4789" s="4" t="s">
        <v>6</v>
      </c>
      <c r="J4789" s="5">
        <v>117</v>
      </c>
    </row>
    <row r="4790" spans="1:10" ht="13.2" x14ac:dyDescent="0.25">
      <c r="A4790" s="3">
        <v>45956</v>
      </c>
      <c r="B4790" s="4" t="s">
        <v>11</v>
      </c>
      <c r="C4790" s="3" t="str">
        <f t="shared" si="469"/>
        <v>net sales</v>
      </c>
      <c r="D4790" s="49">
        <v>9.99</v>
      </c>
      <c r="E4790">
        <f t="shared" si="470"/>
        <v>2025</v>
      </c>
      <c r="F4790">
        <f t="shared" si="471"/>
        <v>26</v>
      </c>
      <c r="G4790">
        <f t="shared" si="472"/>
        <v>10</v>
      </c>
      <c r="H4790" s="4" t="str">
        <f t="shared" si="473"/>
        <v>product 1</v>
      </c>
      <c r="I4790" s="5">
        <v>66</v>
      </c>
      <c r="J4790" s="5">
        <v>659.34</v>
      </c>
    </row>
    <row r="4791" spans="1:10" ht="13.2" x14ac:dyDescent="0.25">
      <c r="A4791" s="3">
        <v>45956</v>
      </c>
      <c r="B4791" s="4" t="s">
        <v>12</v>
      </c>
      <c r="C4791" s="3" t="str">
        <f t="shared" si="469"/>
        <v>net sales</v>
      </c>
      <c r="D4791" s="49">
        <v>24.99</v>
      </c>
      <c r="E4791">
        <f t="shared" si="470"/>
        <v>2025</v>
      </c>
      <c r="F4791">
        <f t="shared" si="471"/>
        <v>26</v>
      </c>
      <c r="G4791">
        <f t="shared" si="472"/>
        <v>10</v>
      </c>
      <c r="H4791" s="4" t="str">
        <f t="shared" si="473"/>
        <v>product 2</v>
      </c>
      <c r="I4791" s="5">
        <v>8</v>
      </c>
      <c r="J4791" s="5">
        <v>199.92</v>
      </c>
    </row>
    <row r="4792" spans="1:10" ht="13.2" x14ac:dyDescent="0.25">
      <c r="A4792" s="3">
        <v>45956</v>
      </c>
      <c r="B4792" s="4" t="s">
        <v>13</v>
      </c>
      <c r="C4792" s="3" t="str">
        <f t="shared" si="469"/>
        <v>net sales</v>
      </c>
      <c r="D4792" s="49">
        <v>12.49</v>
      </c>
      <c r="E4792">
        <f t="shared" si="470"/>
        <v>2025</v>
      </c>
      <c r="F4792">
        <f t="shared" si="471"/>
        <v>26</v>
      </c>
      <c r="G4792">
        <f t="shared" si="472"/>
        <v>10</v>
      </c>
      <c r="H4792" s="4" t="str">
        <f t="shared" si="473"/>
        <v>product 3</v>
      </c>
      <c r="I4792" s="5">
        <v>197</v>
      </c>
      <c r="J4792" s="5">
        <v>2460.5300000000002</v>
      </c>
    </row>
    <row r="4793" spans="1:10" ht="13.2" x14ac:dyDescent="0.25">
      <c r="A4793" s="3">
        <v>45957</v>
      </c>
      <c r="B4793" s="4" t="s">
        <v>7</v>
      </c>
      <c r="C4793" s="3" t="str">
        <f t="shared" si="469"/>
        <v>cogs</v>
      </c>
      <c r="D4793" s="49">
        <v>5.49</v>
      </c>
      <c r="E4793">
        <f t="shared" si="470"/>
        <v>2025</v>
      </c>
      <c r="F4793">
        <f t="shared" si="471"/>
        <v>27</v>
      </c>
      <c r="G4793">
        <f t="shared" si="472"/>
        <v>10</v>
      </c>
      <c r="H4793" s="4" t="str">
        <f t="shared" si="473"/>
        <v>product 1</v>
      </c>
      <c r="I4793" s="5">
        <v>91</v>
      </c>
      <c r="J4793" s="5">
        <v>499.59000000000003</v>
      </c>
    </row>
    <row r="4794" spans="1:10" ht="13.2" x14ac:dyDescent="0.25">
      <c r="A4794" s="3">
        <v>45957</v>
      </c>
      <c r="B4794" s="4" t="s">
        <v>8</v>
      </c>
      <c r="C4794" s="3" t="str">
        <f t="shared" si="469"/>
        <v>cogs</v>
      </c>
      <c r="D4794" s="49">
        <v>21.49</v>
      </c>
      <c r="E4794">
        <f t="shared" si="470"/>
        <v>2025</v>
      </c>
      <c r="F4794">
        <f t="shared" si="471"/>
        <v>27</v>
      </c>
      <c r="G4794">
        <f t="shared" si="472"/>
        <v>10</v>
      </c>
      <c r="H4794" s="4" t="str">
        <f t="shared" si="473"/>
        <v>product 2</v>
      </c>
      <c r="I4794" s="5">
        <v>8</v>
      </c>
      <c r="J4794" s="5">
        <v>171.92</v>
      </c>
    </row>
    <row r="4795" spans="1:10" ht="13.2" x14ac:dyDescent="0.25">
      <c r="A4795" s="3">
        <v>45957</v>
      </c>
      <c r="B4795" s="4" t="s">
        <v>9</v>
      </c>
      <c r="C4795" s="3" t="str">
        <f t="shared" si="469"/>
        <v>cogs</v>
      </c>
      <c r="D4795" s="49">
        <v>8.99</v>
      </c>
      <c r="E4795">
        <f t="shared" si="470"/>
        <v>2025</v>
      </c>
      <c r="F4795">
        <f t="shared" si="471"/>
        <v>27</v>
      </c>
      <c r="G4795">
        <f t="shared" si="472"/>
        <v>10</v>
      </c>
      <c r="H4795" s="4" t="str">
        <f t="shared" si="473"/>
        <v>product 3</v>
      </c>
      <c r="I4795" s="5">
        <v>152</v>
      </c>
      <c r="J4795" s="5">
        <v>1366.48</v>
      </c>
    </row>
    <row r="4796" spans="1:10" ht="13.2" x14ac:dyDescent="0.25">
      <c r="A4796" s="3">
        <v>45957</v>
      </c>
      <c r="B4796" s="4" t="s">
        <v>10</v>
      </c>
      <c r="C4796" s="3" t="str">
        <f t="shared" si="469"/>
        <v>marketing</v>
      </c>
      <c r="D4796" s="50" t="s">
        <v>6</v>
      </c>
      <c r="E4796">
        <f t="shared" si="470"/>
        <v>2025</v>
      </c>
      <c r="F4796">
        <f t="shared" si="471"/>
        <v>27</v>
      </c>
      <c r="G4796">
        <f t="shared" si="472"/>
        <v>10</v>
      </c>
      <c r="H4796" s="4" t="str">
        <f t="shared" si="473"/>
        <v>N/A</v>
      </c>
      <c r="I4796" s="4" t="s">
        <v>6</v>
      </c>
      <c r="J4796" s="5">
        <v>103.99000000000001</v>
      </c>
    </row>
    <row r="4797" spans="1:10" ht="13.2" x14ac:dyDescent="0.25">
      <c r="A4797" s="3">
        <v>45957</v>
      </c>
      <c r="B4797" s="4" t="s">
        <v>11</v>
      </c>
      <c r="C4797" s="3" t="str">
        <f t="shared" si="469"/>
        <v>net sales</v>
      </c>
      <c r="D4797" s="49">
        <v>9.99</v>
      </c>
      <c r="E4797">
        <f t="shared" si="470"/>
        <v>2025</v>
      </c>
      <c r="F4797">
        <f t="shared" si="471"/>
        <v>27</v>
      </c>
      <c r="G4797">
        <f t="shared" si="472"/>
        <v>10</v>
      </c>
      <c r="H4797" s="4" t="str">
        <f t="shared" si="473"/>
        <v>product 1</v>
      </c>
      <c r="I4797" s="5">
        <v>91</v>
      </c>
      <c r="J4797" s="5">
        <v>909.09</v>
      </c>
    </row>
    <row r="4798" spans="1:10" ht="13.2" x14ac:dyDescent="0.25">
      <c r="A4798" s="3">
        <v>45957</v>
      </c>
      <c r="B4798" s="4" t="s">
        <v>12</v>
      </c>
      <c r="C4798" s="3" t="str">
        <f t="shared" si="469"/>
        <v>net sales</v>
      </c>
      <c r="D4798" s="49">
        <v>24.99</v>
      </c>
      <c r="E4798">
        <f t="shared" si="470"/>
        <v>2025</v>
      </c>
      <c r="F4798">
        <f t="shared" si="471"/>
        <v>27</v>
      </c>
      <c r="G4798">
        <f t="shared" si="472"/>
        <v>10</v>
      </c>
      <c r="H4798" s="4" t="str">
        <f t="shared" si="473"/>
        <v>product 2</v>
      </c>
      <c r="I4798" s="5">
        <v>8</v>
      </c>
      <c r="J4798" s="5">
        <v>199.92</v>
      </c>
    </row>
    <row r="4799" spans="1:10" ht="13.2" x14ac:dyDescent="0.25">
      <c r="A4799" s="3">
        <v>45957</v>
      </c>
      <c r="B4799" s="4" t="s">
        <v>13</v>
      </c>
      <c r="C4799" s="3" t="str">
        <f t="shared" si="469"/>
        <v>net sales</v>
      </c>
      <c r="D4799" s="49">
        <v>12.49</v>
      </c>
      <c r="E4799">
        <f t="shared" si="470"/>
        <v>2025</v>
      </c>
      <c r="F4799">
        <f t="shared" si="471"/>
        <v>27</v>
      </c>
      <c r="G4799">
        <f t="shared" si="472"/>
        <v>10</v>
      </c>
      <c r="H4799" s="4" t="str">
        <f t="shared" si="473"/>
        <v>product 3</v>
      </c>
      <c r="I4799" s="5">
        <v>152</v>
      </c>
      <c r="J4799" s="5">
        <v>1898.48</v>
      </c>
    </row>
    <row r="4800" spans="1:10" ht="13.2" x14ac:dyDescent="0.25">
      <c r="A4800" s="3">
        <v>45958</v>
      </c>
      <c r="B4800" s="4" t="s">
        <v>7</v>
      </c>
      <c r="C4800" s="3" t="str">
        <f t="shared" si="469"/>
        <v>cogs</v>
      </c>
      <c r="D4800" s="49">
        <v>5.49</v>
      </c>
      <c r="E4800">
        <f t="shared" si="470"/>
        <v>2025</v>
      </c>
      <c r="F4800">
        <f t="shared" si="471"/>
        <v>28</v>
      </c>
      <c r="G4800">
        <f t="shared" si="472"/>
        <v>10</v>
      </c>
      <c r="H4800" s="4" t="str">
        <f t="shared" si="473"/>
        <v>product 1</v>
      </c>
      <c r="I4800" s="5">
        <v>46</v>
      </c>
      <c r="J4800" s="5">
        <v>252.54000000000002</v>
      </c>
    </row>
    <row r="4801" spans="1:10" ht="13.2" x14ac:dyDescent="0.25">
      <c r="A4801" s="3">
        <v>45958</v>
      </c>
      <c r="B4801" s="4" t="s">
        <v>8</v>
      </c>
      <c r="C4801" s="3" t="str">
        <f t="shared" si="469"/>
        <v>cogs</v>
      </c>
      <c r="D4801" s="49">
        <v>21.49</v>
      </c>
      <c r="E4801">
        <f t="shared" si="470"/>
        <v>2025</v>
      </c>
      <c r="F4801">
        <f t="shared" si="471"/>
        <v>28</v>
      </c>
      <c r="G4801">
        <f t="shared" si="472"/>
        <v>10</v>
      </c>
      <c r="H4801" s="4" t="str">
        <f t="shared" si="473"/>
        <v>product 2</v>
      </c>
      <c r="I4801" s="5">
        <v>7</v>
      </c>
      <c r="J4801" s="5">
        <v>150.42999999999998</v>
      </c>
    </row>
    <row r="4802" spans="1:10" ht="13.2" x14ac:dyDescent="0.25">
      <c r="A4802" s="3">
        <v>45958</v>
      </c>
      <c r="B4802" s="4" t="s">
        <v>9</v>
      </c>
      <c r="C4802" s="3" t="str">
        <f t="shared" ref="C4802:C4865" si="474">IFERROR(LEFT(B4802, FIND(":", B4802) -1),B4802)</f>
        <v>cogs</v>
      </c>
      <c r="D4802" s="49">
        <v>8.99</v>
      </c>
      <c r="E4802">
        <f t="shared" ref="E4802:E4865" si="475">YEAR(A4802)</f>
        <v>2025</v>
      </c>
      <c r="F4802">
        <f t="shared" ref="F4802:F4865" si="476">DAY(A4802)</f>
        <v>28</v>
      </c>
      <c r="G4802">
        <f t="shared" ref="G4802:G4865" si="477">MONTH(A4802)</f>
        <v>10</v>
      </c>
      <c r="H4802" s="4" t="str">
        <f t="shared" si="473"/>
        <v>product 3</v>
      </c>
      <c r="I4802" s="5">
        <v>248</v>
      </c>
      <c r="J4802" s="5">
        <v>2229.52</v>
      </c>
    </row>
    <row r="4803" spans="1:10" ht="13.2" x14ac:dyDescent="0.25">
      <c r="A4803" s="3">
        <v>45958</v>
      </c>
      <c r="B4803" s="4" t="s">
        <v>10</v>
      </c>
      <c r="C4803" s="3" t="str">
        <f t="shared" si="474"/>
        <v>marketing</v>
      </c>
      <c r="D4803" s="50" t="s">
        <v>6</v>
      </c>
      <c r="E4803">
        <f t="shared" si="475"/>
        <v>2025</v>
      </c>
      <c r="F4803">
        <f t="shared" si="476"/>
        <v>28</v>
      </c>
      <c r="G4803">
        <f t="shared" si="477"/>
        <v>10</v>
      </c>
      <c r="H4803" s="4" t="str">
        <f t="shared" ref="H4803:H4866" si="478">IFERROR(RIGHT(B4803, LEN(B4803) - FIND(":", B4803)),"N/A")</f>
        <v>N/A</v>
      </c>
      <c r="I4803" s="4" t="s">
        <v>6</v>
      </c>
      <c r="J4803" s="5">
        <v>104.92</v>
      </c>
    </row>
    <row r="4804" spans="1:10" ht="13.2" x14ac:dyDescent="0.25">
      <c r="A4804" s="3">
        <v>45958</v>
      </c>
      <c r="B4804" s="4" t="s">
        <v>11</v>
      </c>
      <c r="C4804" s="3" t="str">
        <f t="shared" si="474"/>
        <v>net sales</v>
      </c>
      <c r="D4804" s="49">
        <v>9.99</v>
      </c>
      <c r="E4804">
        <f t="shared" si="475"/>
        <v>2025</v>
      </c>
      <c r="F4804">
        <f t="shared" si="476"/>
        <v>28</v>
      </c>
      <c r="G4804">
        <f t="shared" si="477"/>
        <v>10</v>
      </c>
      <c r="H4804" s="4" t="str">
        <f t="shared" si="478"/>
        <v>product 1</v>
      </c>
      <c r="I4804" s="5">
        <v>46</v>
      </c>
      <c r="J4804" s="5">
        <v>459.54</v>
      </c>
    </row>
    <row r="4805" spans="1:10" ht="13.2" x14ac:dyDescent="0.25">
      <c r="A4805" s="3">
        <v>45958</v>
      </c>
      <c r="B4805" s="4" t="s">
        <v>12</v>
      </c>
      <c r="C4805" s="3" t="str">
        <f t="shared" si="474"/>
        <v>net sales</v>
      </c>
      <c r="D4805" s="49">
        <v>24.99</v>
      </c>
      <c r="E4805">
        <f t="shared" si="475"/>
        <v>2025</v>
      </c>
      <c r="F4805">
        <f t="shared" si="476"/>
        <v>28</v>
      </c>
      <c r="G4805">
        <f t="shared" si="477"/>
        <v>10</v>
      </c>
      <c r="H4805" s="4" t="str">
        <f t="shared" si="478"/>
        <v>product 2</v>
      </c>
      <c r="I4805" s="5">
        <v>7</v>
      </c>
      <c r="J4805" s="5">
        <v>174.92999999999998</v>
      </c>
    </row>
    <row r="4806" spans="1:10" ht="13.2" x14ac:dyDescent="0.25">
      <c r="A4806" s="3">
        <v>45958</v>
      </c>
      <c r="B4806" s="4" t="s">
        <v>13</v>
      </c>
      <c r="C4806" s="3" t="str">
        <f t="shared" si="474"/>
        <v>net sales</v>
      </c>
      <c r="D4806" s="49">
        <v>12.49</v>
      </c>
      <c r="E4806">
        <f t="shared" si="475"/>
        <v>2025</v>
      </c>
      <c r="F4806">
        <f t="shared" si="476"/>
        <v>28</v>
      </c>
      <c r="G4806">
        <f t="shared" si="477"/>
        <v>10</v>
      </c>
      <c r="H4806" s="4" t="str">
        <f t="shared" si="478"/>
        <v>product 3</v>
      </c>
      <c r="I4806" s="5">
        <v>248</v>
      </c>
      <c r="J4806" s="5">
        <v>3097.52</v>
      </c>
    </row>
    <row r="4807" spans="1:10" ht="13.2" x14ac:dyDescent="0.25">
      <c r="A4807" s="3">
        <v>45959</v>
      </c>
      <c r="B4807" s="4" t="s">
        <v>7</v>
      </c>
      <c r="C4807" s="3" t="str">
        <f t="shared" si="474"/>
        <v>cogs</v>
      </c>
      <c r="D4807" s="49">
        <v>5.49</v>
      </c>
      <c r="E4807">
        <f t="shared" si="475"/>
        <v>2025</v>
      </c>
      <c r="F4807">
        <f t="shared" si="476"/>
        <v>29</v>
      </c>
      <c r="G4807">
        <f t="shared" si="477"/>
        <v>10</v>
      </c>
      <c r="H4807" s="4" t="str">
        <f t="shared" si="478"/>
        <v>product 1</v>
      </c>
      <c r="I4807" s="5">
        <v>97</v>
      </c>
      <c r="J4807" s="5">
        <v>532.53</v>
      </c>
    </row>
    <row r="4808" spans="1:10" ht="13.2" x14ac:dyDescent="0.25">
      <c r="A4808" s="3">
        <v>45959</v>
      </c>
      <c r="B4808" s="4" t="s">
        <v>8</v>
      </c>
      <c r="C4808" s="3" t="str">
        <f t="shared" si="474"/>
        <v>cogs</v>
      </c>
      <c r="D4808" s="49">
        <v>21.49</v>
      </c>
      <c r="E4808">
        <f t="shared" si="475"/>
        <v>2025</v>
      </c>
      <c r="F4808">
        <f t="shared" si="476"/>
        <v>29</v>
      </c>
      <c r="G4808">
        <f t="shared" si="477"/>
        <v>10</v>
      </c>
      <c r="H4808" s="4" t="str">
        <f t="shared" si="478"/>
        <v>product 2</v>
      </c>
      <c r="I4808" s="5">
        <v>7</v>
      </c>
      <c r="J4808" s="5">
        <v>150.42999999999998</v>
      </c>
    </row>
    <row r="4809" spans="1:10" ht="13.2" x14ac:dyDescent="0.25">
      <c r="A4809" s="3">
        <v>45959</v>
      </c>
      <c r="B4809" s="4" t="s">
        <v>9</v>
      </c>
      <c r="C4809" s="3" t="str">
        <f t="shared" si="474"/>
        <v>cogs</v>
      </c>
      <c r="D4809" s="49">
        <v>8.99</v>
      </c>
      <c r="E4809">
        <f t="shared" si="475"/>
        <v>2025</v>
      </c>
      <c r="F4809">
        <f t="shared" si="476"/>
        <v>29</v>
      </c>
      <c r="G4809">
        <f t="shared" si="477"/>
        <v>10</v>
      </c>
      <c r="H4809" s="4" t="str">
        <f t="shared" si="478"/>
        <v>product 3</v>
      </c>
      <c r="I4809" s="5">
        <v>114</v>
      </c>
      <c r="J4809" s="5">
        <v>1024.8600000000001</v>
      </c>
    </row>
    <row r="4810" spans="1:10" ht="13.2" x14ac:dyDescent="0.25">
      <c r="A4810" s="3">
        <v>45959</v>
      </c>
      <c r="B4810" s="4" t="s">
        <v>10</v>
      </c>
      <c r="C4810" s="3" t="str">
        <f t="shared" si="474"/>
        <v>marketing</v>
      </c>
      <c r="D4810" s="50" t="s">
        <v>6</v>
      </c>
      <c r="E4810">
        <f t="shared" si="475"/>
        <v>2025</v>
      </c>
      <c r="F4810">
        <f t="shared" si="476"/>
        <v>29</v>
      </c>
      <c r="G4810">
        <f t="shared" si="477"/>
        <v>10</v>
      </c>
      <c r="H4810" s="4" t="str">
        <f t="shared" si="478"/>
        <v>N/A</v>
      </c>
      <c r="I4810" s="4" t="s">
        <v>6</v>
      </c>
      <c r="J4810" s="5">
        <v>114.10000000000001</v>
      </c>
    </row>
    <row r="4811" spans="1:10" ht="13.2" x14ac:dyDescent="0.25">
      <c r="A4811" s="3">
        <v>45959</v>
      </c>
      <c r="B4811" s="4" t="s">
        <v>11</v>
      </c>
      <c r="C4811" s="3" t="str">
        <f t="shared" si="474"/>
        <v>net sales</v>
      </c>
      <c r="D4811" s="49">
        <v>9.99</v>
      </c>
      <c r="E4811">
        <f t="shared" si="475"/>
        <v>2025</v>
      </c>
      <c r="F4811">
        <f t="shared" si="476"/>
        <v>29</v>
      </c>
      <c r="G4811">
        <f t="shared" si="477"/>
        <v>10</v>
      </c>
      <c r="H4811" s="4" t="str">
        <f t="shared" si="478"/>
        <v>product 1</v>
      </c>
      <c r="I4811" s="5">
        <v>97</v>
      </c>
      <c r="J4811" s="5">
        <v>969.03</v>
      </c>
    </row>
    <row r="4812" spans="1:10" ht="13.2" x14ac:dyDescent="0.25">
      <c r="A4812" s="3">
        <v>45959</v>
      </c>
      <c r="B4812" s="4" t="s">
        <v>12</v>
      </c>
      <c r="C4812" s="3" t="str">
        <f t="shared" si="474"/>
        <v>net sales</v>
      </c>
      <c r="D4812" s="49">
        <v>24.99</v>
      </c>
      <c r="E4812">
        <f t="shared" si="475"/>
        <v>2025</v>
      </c>
      <c r="F4812">
        <f t="shared" si="476"/>
        <v>29</v>
      </c>
      <c r="G4812">
        <f t="shared" si="477"/>
        <v>10</v>
      </c>
      <c r="H4812" s="4" t="str">
        <f t="shared" si="478"/>
        <v>product 2</v>
      </c>
      <c r="I4812" s="5">
        <v>7</v>
      </c>
      <c r="J4812" s="5">
        <v>174.92999999999998</v>
      </c>
    </row>
    <row r="4813" spans="1:10" ht="13.2" x14ac:dyDescent="0.25">
      <c r="A4813" s="3">
        <v>45959</v>
      </c>
      <c r="B4813" s="4" t="s">
        <v>13</v>
      </c>
      <c r="C4813" s="3" t="str">
        <f t="shared" si="474"/>
        <v>net sales</v>
      </c>
      <c r="D4813" s="49">
        <v>12.49</v>
      </c>
      <c r="E4813">
        <f t="shared" si="475"/>
        <v>2025</v>
      </c>
      <c r="F4813">
        <f t="shared" si="476"/>
        <v>29</v>
      </c>
      <c r="G4813">
        <f t="shared" si="477"/>
        <v>10</v>
      </c>
      <c r="H4813" s="4" t="str">
        <f t="shared" si="478"/>
        <v>product 3</v>
      </c>
      <c r="I4813" s="5">
        <v>114</v>
      </c>
      <c r="J4813" s="5">
        <v>1423.8600000000001</v>
      </c>
    </row>
    <row r="4814" spans="1:10" ht="13.2" x14ac:dyDescent="0.25">
      <c r="A4814" s="3">
        <v>45960</v>
      </c>
      <c r="B4814" s="4" t="s">
        <v>7</v>
      </c>
      <c r="C4814" s="3" t="str">
        <f t="shared" si="474"/>
        <v>cogs</v>
      </c>
      <c r="D4814" s="49">
        <v>5.49</v>
      </c>
      <c r="E4814">
        <f t="shared" si="475"/>
        <v>2025</v>
      </c>
      <c r="F4814">
        <f t="shared" si="476"/>
        <v>30</v>
      </c>
      <c r="G4814">
        <f t="shared" si="477"/>
        <v>10</v>
      </c>
      <c r="H4814" s="4" t="str">
        <f t="shared" si="478"/>
        <v>product 1</v>
      </c>
      <c r="I4814" s="5">
        <v>74</v>
      </c>
      <c r="J4814" s="5">
        <v>406.26</v>
      </c>
    </row>
    <row r="4815" spans="1:10" ht="13.2" x14ac:dyDescent="0.25">
      <c r="A4815" s="3">
        <v>45960</v>
      </c>
      <c r="B4815" s="4" t="s">
        <v>8</v>
      </c>
      <c r="C4815" s="3" t="str">
        <f t="shared" si="474"/>
        <v>cogs</v>
      </c>
      <c r="D4815" s="49">
        <v>21.49</v>
      </c>
      <c r="E4815">
        <f t="shared" si="475"/>
        <v>2025</v>
      </c>
      <c r="F4815">
        <f t="shared" si="476"/>
        <v>30</v>
      </c>
      <c r="G4815">
        <f t="shared" si="477"/>
        <v>10</v>
      </c>
      <c r="H4815" s="4" t="str">
        <f t="shared" si="478"/>
        <v>product 2</v>
      </c>
      <c r="I4815" s="5">
        <v>1</v>
      </c>
      <c r="J4815" s="5">
        <v>21.49</v>
      </c>
    </row>
    <row r="4816" spans="1:10" ht="13.2" x14ac:dyDescent="0.25">
      <c r="A4816" s="3">
        <v>45960</v>
      </c>
      <c r="B4816" s="4" t="s">
        <v>9</v>
      </c>
      <c r="C4816" s="3" t="str">
        <f t="shared" si="474"/>
        <v>cogs</v>
      </c>
      <c r="D4816" s="49">
        <v>8.99</v>
      </c>
      <c r="E4816">
        <f t="shared" si="475"/>
        <v>2025</v>
      </c>
      <c r="F4816">
        <f t="shared" si="476"/>
        <v>30</v>
      </c>
      <c r="G4816">
        <f t="shared" si="477"/>
        <v>10</v>
      </c>
      <c r="H4816" s="4" t="str">
        <f t="shared" si="478"/>
        <v>product 3</v>
      </c>
      <c r="I4816" s="5">
        <v>247</v>
      </c>
      <c r="J4816" s="5">
        <v>2220.5300000000002</v>
      </c>
    </row>
    <row r="4817" spans="1:10" ht="13.2" x14ac:dyDescent="0.25">
      <c r="A4817" s="3">
        <v>45960</v>
      </c>
      <c r="B4817" s="4" t="s">
        <v>10</v>
      </c>
      <c r="C4817" s="3" t="str">
        <f t="shared" si="474"/>
        <v>marketing</v>
      </c>
      <c r="D4817" s="50" t="s">
        <v>6</v>
      </c>
      <c r="E4817">
        <f t="shared" si="475"/>
        <v>2025</v>
      </c>
      <c r="F4817">
        <f t="shared" si="476"/>
        <v>30</v>
      </c>
      <c r="G4817">
        <f t="shared" si="477"/>
        <v>10</v>
      </c>
      <c r="H4817" s="4" t="str">
        <f t="shared" si="478"/>
        <v>N/A</v>
      </c>
      <c r="I4817" s="4" t="s">
        <v>6</v>
      </c>
      <c r="J4817" s="5">
        <v>102.06</v>
      </c>
    </row>
    <row r="4818" spans="1:10" ht="13.2" x14ac:dyDescent="0.25">
      <c r="A4818" s="3">
        <v>45960</v>
      </c>
      <c r="B4818" s="4" t="s">
        <v>11</v>
      </c>
      <c r="C4818" s="3" t="str">
        <f t="shared" si="474"/>
        <v>net sales</v>
      </c>
      <c r="D4818" s="49">
        <v>9.99</v>
      </c>
      <c r="E4818">
        <f t="shared" si="475"/>
        <v>2025</v>
      </c>
      <c r="F4818">
        <f t="shared" si="476"/>
        <v>30</v>
      </c>
      <c r="G4818">
        <f t="shared" si="477"/>
        <v>10</v>
      </c>
      <c r="H4818" s="4" t="str">
        <f t="shared" si="478"/>
        <v>product 1</v>
      </c>
      <c r="I4818" s="5">
        <v>74</v>
      </c>
      <c r="J4818" s="5">
        <v>739.26</v>
      </c>
    </row>
    <row r="4819" spans="1:10" ht="13.2" x14ac:dyDescent="0.25">
      <c r="A4819" s="3">
        <v>45960</v>
      </c>
      <c r="B4819" s="4" t="s">
        <v>12</v>
      </c>
      <c r="C4819" s="3" t="str">
        <f t="shared" si="474"/>
        <v>net sales</v>
      </c>
      <c r="D4819" s="49">
        <v>24.99</v>
      </c>
      <c r="E4819">
        <f t="shared" si="475"/>
        <v>2025</v>
      </c>
      <c r="F4819">
        <f t="shared" si="476"/>
        <v>30</v>
      </c>
      <c r="G4819">
        <f t="shared" si="477"/>
        <v>10</v>
      </c>
      <c r="H4819" s="4" t="str">
        <f t="shared" si="478"/>
        <v>product 2</v>
      </c>
      <c r="I4819" s="5">
        <v>1</v>
      </c>
      <c r="J4819" s="5">
        <v>24.99</v>
      </c>
    </row>
    <row r="4820" spans="1:10" ht="13.2" x14ac:dyDescent="0.25">
      <c r="A4820" s="3">
        <v>45960</v>
      </c>
      <c r="B4820" s="4" t="s">
        <v>13</v>
      </c>
      <c r="C4820" s="3" t="str">
        <f t="shared" si="474"/>
        <v>net sales</v>
      </c>
      <c r="D4820" s="49">
        <v>12.49</v>
      </c>
      <c r="E4820">
        <f t="shared" si="475"/>
        <v>2025</v>
      </c>
      <c r="F4820">
        <f t="shared" si="476"/>
        <v>30</v>
      </c>
      <c r="G4820">
        <f t="shared" si="477"/>
        <v>10</v>
      </c>
      <c r="H4820" s="4" t="str">
        <f t="shared" si="478"/>
        <v>product 3</v>
      </c>
      <c r="I4820" s="5">
        <v>247</v>
      </c>
      <c r="J4820" s="5">
        <v>3085.03</v>
      </c>
    </row>
    <row r="4821" spans="1:10" ht="13.2" x14ac:dyDescent="0.25">
      <c r="A4821" s="3">
        <v>45961</v>
      </c>
      <c r="B4821" s="4" t="s">
        <v>7</v>
      </c>
      <c r="C4821" s="3" t="str">
        <f t="shared" si="474"/>
        <v>cogs</v>
      </c>
      <c r="D4821" s="49">
        <v>5.49</v>
      </c>
      <c r="E4821">
        <f t="shared" si="475"/>
        <v>2025</v>
      </c>
      <c r="F4821">
        <f t="shared" si="476"/>
        <v>31</v>
      </c>
      <c r="G4821">
        <f t="shared" si="477"/>
        <v>10</v>
      </c>
      <c r="H4821" s="4" t="str">
        <f t="shared" si="478"/>
        <v>product 1</v>
      </c>
      <c r="I4821" s="5">
        <v>78</v>
      </c>
      <c r="J4821" s="5">
        <v>428.22</v>
      </c>
    </row>
    <row r="4822" spans="1:10" ht="13.2" x14ac:dyDescent="0.25">
      <c r="A4822" s="3">
        <v>45961</v>
      </c>
      <c r="B4822" s="4" t="s">
        <v>8</v>
      </c>
      <c r="C4822" s="3" t="str">
        <f t="shared" si="474"/>
        <v>cogs</v>
      </c>
      <c r="D4822" s="49">
        <v>21.49</v>
      </c>
      <c r="E4822">
        <f t="shared" si="475"/>
        <v>2025</v>
      </c>
      <c r="F4822">
        <f t="shared" si="476"/>
        <v>31</v>
      </c>
      <c r="G4822">
        <f t="shared" si="477"/>
        <v>10</v>
      </c>
      <c r="H4822" s="4" t="str">
        <f t="shared" si="478"/>
        <v>product 2</v>
      </c>
      <c r="I4822" s="5">
        <v>2</v>
      </c>
      <c r="J4822" s="5">
        <v>42.98</v>
      </c>
    </row>
    <row r="4823" spans="1:10" ht="13.2" x14ac:dyDescent="0.25">
      <c r="A4823" s="3">
        <v>45961</v>
      </c>
      <c r="B4823" s="4" t="s">
        <v>9</v>
      </c>
      <c r="C4823" s="3" t="str">
        <f t="shared" si="474"/>
        <v>cogs</v>
      </c>
      <c r="D4823" s="49">
        <v>8.99</v>
      </c>
      <c r="E4823">
        <f t="shared" si="475"/>
        <v>2025</v>
      </c>
      <c r="F4823">
        <f t="shared" si="476"/>
        <v>31</v>
      </c>
      <c r="G4823">
        <f t="shared" si="477"/>
        <v>10</v>
      </c>
      <c r="H4823" s="4" t="str">
        <f t="shared" si="478"/>
        <v>product 3</v>
      </c>
      <c r="I4823" s="5">
        <v>196</v>
      </c>
      <c r="J4823" s="5">
        <v>1762.04</v>
      </c>
    </row>
    <row r="4824" spans="1:10" ht="13.2" x14ac:dyDescent="0.25">
      <c r="A4824" s="3">
        <v>45961</v>
      </c>
      <c r="B4824" s="4" t="s">
        <v>10</v>
      </c>
      <c r="C4824" s="3" t="str">
        <f t="shared" si="474"/>
        <v>marketing</v>
      </c>
      <c r="D4824" s="50" t="s">
        <v>6</v>
      </c>
      <c r="E4824">
        <f t="shared" si="475"/>
        <v>2025</v>
      </c>
      <c r="F4824">
        <f t="shared" si="476"/>
        <v>31</v>
      </c>
      <c r="G4824">
        <f t="shared" si="477"/>
        <v>10</v>
      </c>
      <c r="H4824" s="4" t="str">
        <f t="shared" si="478"/>
        <v>N/A</v>
      </c>
      <c r="I4824" s="4" t="s">
        <v>6</v>
      </c>
      <c r="J4824" s="5">
        <v>111.94</v>
      </c>
    </row>
    <row r="4825" spans="1:10" ht="13.2" x14ac:dyDescent="0.25">
      <c r="A4825" s="3">
        <v>45961</v>
      </c>
      <c r="B4825" s="4" t="s">
        <v>11</v>
      </c>
      <c r="C4825" s="3" t="str">
        <f t="shared" si="474"/>
        <v>net sales</v>
      </c>
      <c r="D4825" s="49">
        <v>9.99</v>
      </c>
      <c r="E4825">
        <f t="shared" si="475"/>
        <v>2025</v>
      </c>
      <c r="F4825">
        <f t="shared" si="476"/>
        <v>31</v>
      </c>
      <c r="G4825">
        <f t="shared" si="477"/>
        <v>10</v>
      </c>
      <c r="H4825" s="4" t="str">
        <f t="shared" si="478"/>
        <v>product 1</v>
      </c>
      <c r="I4825" s="5">
        <v>78</v>
      </c>
      <c r="J4825" s="5">
        <v>779.22</v>
      </c>
    </row>
    <row r="4826" spans="1:10" ht="13.2" x14ac:dyDescent="0.25">
      <c r="A4826" s="3">
        <v>45961</v>
      </c>
      <c r="B4826" s="4" t="s">
        <v>12</v>
      </c>
      <c r="C4826" s="3" t="str">
        <f t="shared" si="474"/>
        <v>net sales</v>
      </c>
      <c r="D4826" s="49">
        <v>24.99</v>
      </c>
      <c r="E4826">
        <f t="shared" si="475"/>
        <v>2025</v>
      </c>
      <c r="F4826">
        <f t="shared" si="476"/>
        <v>31</v>
      </c>
      <c r="G4826">
        <f t="shared" si="477"/>
        <v>10</v>
      </c>
      <c r="H4826" s="4" t="str">
        <f t="shared" si="478"/>
        <v>product 2</v>
      </c>
      <c r="I4826" s="5">
        <v>2</v>
      </c>
      <c r="J4826" s="5">
        <v>49.98</v>
      </c>
    </row>
    <row r="4827" spans="1:10" ht="13.2" x14ac:dyDescent="0.25">
      <c r="A4827" s="3">
        <v>45961</v>
      </c>
      <c r="B4827" s="4" t="s">
        <v>13</v>
      </c>
      <c r="C4827" s="3" t="str">
        <f t="shared" si="474"/>
        <v>net sales</v>
      </c>
      <c r="D4827" s="49">
        <v>12.49</v>
      </c>
      <c r="E4827">
        <f t="shared" si="475"/>
        <v>2025</v>
      </c>
      <c r="F4827">
        <f t="shared" si="476"/>
        <v>31</v>
      </c>
      <c r="G4827">
        <f t="shared" si="477"/>
        <v>10</v>
      </c>
      <c r="H4827" s="4" t="str">
        <f t="shared" si="478"/>
        <v>product 3</v>
      </c>
      <c r="I4827" s="5">
        <v>196</v>
      </c>
      <c r="J4827" s="5">
        <v>2448.04</v>
      </c>
    </row>
    <row r="4828" spans="1:10" ht="13.2" x14ac:dyDescent="0.25">
      <c r="A4828" s="3">
        <v>45962</v>
      </c>
      <c r="B4828" s="4" t="s">
        <v>5</v>
      </c>
      <c r="C4828" s="3" t="str">
        <f t="shared" si="474"/>
        <v>amortization</v>
      </c>
      <c r="D4828" s="50" t="s">
        <v>6</v>
      </c>
      <c r="E4828">
        <f t="shared" si="475"/>
        <v>2025</v>
      </c>
      <c r="F4828">
        <f t="shared" si="476"/>
        <v>1</v>
      </c>
      <c r="G4828">
        <f t="shared" si="477"/>
        <v>11</v>
      </c>
      <c r="H4828" s="4" t="str">
        <f t="shared" si="478"/>
        <v>N/A</v>
      </c>
      <c r="I4828" s="4" t="s">
        <v>6</v>
      </c>
      <c r="J4828" s="5">
        <v>50</v>
      </c>
    </row>
    <row r="4829" spans="1:10" ht="13.2" x14ac:dyDescent="0.25">
      <c r="A4829" s="3">
        <v>45962</v>
      </c>
      <c r="B4829" s="4" t="s">
        <v>7</v>
      </c>
      <c r="C4829" s="3" t="str">
        <f t="shared" si="474"/>
        <v>cogs</v>
      </c>
      <c r="D4829" s="49">
        <v>5.49</v>
      </c>
      <c r="E4829">
        <f t="shared" si="475"/>
        <v>2025</v>
      </c>
      <c r="F4829">
        <f t="shared" si="476"/>
        <v>1</v>
      </c>
      <c r="G4829">
        <f t="shared" si="477"/>
        <v>11</v>
      </c>
      <c r="H4829" s="4" t="str">
        <f t="shared" si="478"/>
        <v>product 1</v>
      </c>
      <c r="I4829" s="5">
        <v>66</v>
      </c>
      <c r="J4829" s="5">
        <v>362.34000000000003</v>
      </c>
    </row>
    <row r="4830" spans="1:10" ht="13.2" x14ac:dyDescent="0.25">
      <c r="A4830" s="3">
        <v>45962</v>
      </c>
      <c r="B4830" s="4" t="s">
        <v>8</v>
      </c>
      <c r="C4830" s="3" t="str">
        <f t="shared" si="474"/>
        <v>cogs</v>
      </c>
      <c r="D4830" s="49">
        <v>21.49</v>
      </c>
      <c r="E4830">
        <f t="shared" si="475"/>
        <v>2025</v>
      </c>
      <c r="F4830">
        <f t="shared" si="476"/>
        <v>1</v>
      </c>
      <c r="G4830">
        <f t="shared" si="477"/>
        <v>11</v>
      </c>
      <c r="H4830" s="4" t="str">
        <f t="shared" si="478"/>
        <v>product 2</v>
      </c>
      <c r="I4830" s="5">
        <v>7</v>
      </c>
      <c r="J4830" s="5">
        <v>150.42999999999998</v>
      </c>
    </row>
    <row r="4831" spans="1:10" ht="13.2" x14ac:dyDescent="0.25">
      <c r="A4831" s="3">
        <v>45962</v>
      </c>
      <c r="B4831" s="4" t="s">
        <v>9</v>
      </c>
      <c r="C4831" s="3" t="str">
        <f t="shared" si="474"/>
        <v>cogs</v>
      </c>
      <c r="D4831" s="49">
        <v>8.99</v>
      </c>
      <c r="E4831">
        <f t="shared" si="475"/>
        <v>2025</v>
      </c>
      <c r="F4831">
        <f t="shared" si="476"/>
        <v>1</v>
      </c>
      <c r="G4831">
        <f t="shared" si="477"/>
        <v>11</v>
      </c>
      <c r="H4831" s="4" t="str">
        <f t="shared" si="478"/>
        <v>product 3</v>
      </c>
      <c r="I4831" s="5">
        <v>193</v>
      </c>
      <c r="J4831" s="5">
        <v>1735.07</v>
      </c>
    </row>
    <row r="4832" spans="1:10" ht="13.2" x14ac:dyDescent="0.25">
      <c r="A4832" s="3">
        <v>45962</v>
      </c>
      <c r="B4832" s="4" t="s">
        <v>10</v>
      </c>
      <c r="C4832" s="3" t="str">
        <f t="shared" si="474"/>
        <v>marketing</v>
      </c>
      <c r="D4832" s="50" t="s">
        <v>6</v>
      </c>
      <c r="E4832">
        <f t="shared" si="475"/>
        <v>2025</v>
      </c>
      <c r="F4832">
        <f t="shared" si="476"/>
        <v>1</v>
      </c>
      <c r="G4832">
        <f t="shared" si="477"/>
        <v>11</v>
      </c>
      <c r="H4832" s="4" t="str">
        <f t="shared" si="478"/>
        <v>N/A</v>
      </c>
      <c r="I4832" s="4" t="s">
        <v>6</v>
      </c>
      <c r="J4832" s="5">
        <v>100.93</v>
      </c>
    </row>
    <row r="4833" spans="1:10" ht="13.2" x14ac:dyDescent="0.25">
      <c r="A4833" s="3">
        <v>45962</v>
      </c>
      <c r="B4833" s="4" t="s">
        <v>11</v>
      </c>
      <c r="C4833" s="3" t="str">
        <f t="shared" si="474"/>
        <v>net sales</v>
      </c>
      <c r="D4833" s="49">
        <v>9.99</v>
      </c>
      <c r="E4833">
        <f t="shared" si="475"/>
        <v>2025</v>
      </c>
      <c r="F4833">
        <f t="shared" si="476"/>
        <v>1</v>
      </c>
      <c r="G4833">
        <f t="shared" si="477"/>
        <v>11</v>
      </c>
      <c r="H4833" s="4" t="str">
        <f t="shared" si="478"/>
        <v>product 1</v>
      </c>
      <c r="I4833" s="5">
        <v>66</v>
      </c>
      <c r="J4833" s="5">
        <v>659.34</v>
      </c>
    </row>
    <row r="4834" spans="1:10" ht="13.2" x14ac:dyDescent="0.25">
      <c r="A4834" s="3">
        <v>45962</v>
      </c>
      <c r="B4834" s="4" t="s">
        <v>12</v>
      </c>
      <c r="C4834" s="3" t="str">
        <f t="shared" si="474"/>
        <v>net sales</v>
      </c>
      <c r="D4834" s="49">
        <v>24.99</v>
      </c>
      <c r="E4834">
        <f t="shared" si="475"/>
        <v>2025</v>
      </c>
      <c r="F4834">
        <f t="shared" si="476"/>
        <v>1</v>
      </c>
      <c r="G4834">
        <f t="shared" si="477"/>
        <v>11</v>
      </c>
      <c r="H4834" s="4" t="str">
        <f t="shared" si="478"/>
        <v>product 2</v>
      </c>
      <c r="I4834" s="5">
        <v>7</v>
      </c>
      <c r="J4834" s="5">
        <v>174.92999999999998</v>
      </c>
    </row>
    <row r="4835" spans="1:10" ht="13.2" x14ac:dyDescent="0.25">
      <c r="A4835" s="3">
        <v>45962</v>
      </c>
      <c r="B4835" s="4" t="s">
        <v>13</v>
      </c>
      <c r="C4835" s="3" t="str">
        <f t="shared" si="474"/>
        <v>net sales</v>
      </c>
      <c r="D4835" s="49">
        <v>12.49</v>
      </c>
      <c r="E4835">
        <f t="shared" si="475"/>
        <v>2025</v>
      </c>
      <c r="F4835">
        <f t="shared" si="476"/>
        <v>1</v>
      </c>
      <c r="G4835">
        <f t="shared" si="477"/>
        <v>11</v>
      </c>
      <c r="H4835" s="4" t="str">
        <f t="shared" si="478"/>
        <v>product 3</v>
      </c>
      <c r="I4835" s="5">
        <v>193</v>
      </c>
      <c r="J4835" s="5">
        <v>2410.5700000000002</v>
      </c>
    </row>
    <row r="4836" spans="1:10" ht="13.2" x14ac:dyDescent="0.25">
      <c r="A4836" s="3">
        <v>45962</v>
      </c>
      <c r="B4836" s="4" t="s">
        <v>14</v>
      </c>
      <c r="C4836" s="3" t="str">
        <f t="shared" si="474"/>
        <v>overhead</v>
      </c>
      <c r="D4836" s="50" t="s">
        <v>6</v>
      </c>
      <c r="E4836">
        <f t="shared" si="475"/>
        <v>2025</v>
      </c>
      <c r="F4836">
        <f t="shared" si="476"/>
        <v>1</v>
      </c>
      <c r="G4836">
        <f t="shared" si="477"/>
        <v>11</v>
      </c>
      <c r="H4836" s="4" t="str">
        <f t="shared" si="478"/>
        <v>N/A</v>
      </c>
      <c r="I4836" s="4" t="s">
        <v>6</v>
      </c>
      <c r="J4836" s="5">
        <v>2000</v>
      </c>
    </row>
    <row r="4837" spans="1:10" ht="13.2" x14ac:dyDescent="0.25">
      <c r="A4837" s="3">
        <v>45963</v>
      </c>
      <c r="B4837" s="4" t="s">
        <v>7</v>
      </c>
      <c r="C4837" s="3" t="str">
        <f t="shared" si="474"/>
        <v>cogs</v>
      </c>
      <c r="D4837" s="49">
        <v>5.49</v>
      </c>
      <c r="E4837">
        <f t="shared" si="475"/>
        <v>2025</v>
      </c>
      <c r="F4837">
        <f t="shared" si="476"/>
        <v>2</v>
      </c>
      <c r="G4837">
        <f t="shared" si="477"/>
        <v>11</v>
      </c>
      <c r="H4837" s="4" t="str">
        <f t="shared" si="478"/>
        <v>product 1</v>
      </c>
      <c r="I4837" s="5">
        <v>95</v>
      </c>
      <c r="J4837" s="5">
        <v>521.55000000000007</v>
      </c>
    </row>
    <row r="4838" spans="1:10" ht="13.2" x14ac:dyDescent="0.25">
      <c r="A4838" s="3">
        <v>45963</v>
      </c>
      <c r="B4838" s="4" t="s">
        <v>8</v>
      </c>
      <c r="C4838" s="3" t="str">
        <f t="shared" si="474"/>
        <v>cogs</v>
      </c>
      <c r="D4838" s="49">
        <v>21.49</v>
      </c>
      <c r="E4838">
        <f t="shared" si="475"/>
        <v>2025</v>
      </c>
      <c r="F4838">
        <f t="shared" si="476"/>
        <v>2</v>
      </c>
      <c r="G4838">
        <f t="shared" si="477"/>
        <v>11</v>
      </c>
      <c r="H4838" s="4" t="str">
        <f t="shared" si="478"/>
        <v>product 2</v>
      </c>
      <c r="I4838" s="5">
        <v>4</v>
      </c>
      <c r="J4838" s="5">
        <v>85.96</v>
      </c>
    </row>
    <row r="4839" spans="1:10" ht="13.2" x14ac:dyDescent="0.25">
      <c r="A4839" s="3">
        <v>45963</v>
      </c>
      <c r="B4839" s="4" t="s">
        <v>9</v>
      </c>
      <c r="C4839" s="3" t="str">
        <f t="shared" si="474"/>
        <v>cogs</v>
      </c>
      <c r="D4839" s="49">
        <v>8.99</v>
      </c>
      <c r="E4839">
        <f t="shared" si="475"/>
        <v>2025</v>
      </c>
      <c r="F4839">
        <f t="shared" si="476"/>
        <v>2</v>
      </c>
      <c r="G4839">
        <f t="shared" si="477"/>
        <v>11</v>
      </c>
      <c r="H4839" s="4" t="str">
        <f t="shared" si="478"/>
        <v>product 3</v>
      </c>
      <c r="I4839" s="5">
        <v>110</v>
      </c>
      <c r="J4839" s="5">
        <v>988.9</v>
      </c>
    </row>
    <row r="4840" spans="1:10" ht="13.2" x14ac:dyDescent="0.25">
      <c r="A4840" s="3">
        <v>45963</v>
      </c>
      <c r="B4840" s="4" t="s">
        <v>10</v>
      </c>
      <c r="C4840" s="3" t="str">
        <f t="shared" si="474"/>
        <v>marketing</v>
      </c>
      <c r="D4840" s="50" t="s">
        <v>6</v>
      </c>
      <c r="E4840">
        <f t="shared" si="475"/>
        <v>2025</v>
      </c>
      <c r="F4840">
        <f t="shared" si="476"/>
        <v>2</v>
      </c>
      <c r="G4840">
        <f t="shared" si="477"/>
        <v>11</v>
      </c>
      <c r="H4840" s="4" t="str">
        <f t="shared" si="478"/>
        <v>N/A</v>
      </c>
      <c r="I4840" s="4" t="s">
        <v>6</v>
      </c>
      <c r="J4840" s="5">
        <v>115.01</v>
      </c>
    </row>
    <row r="4841" spans="1:10" ht="13.2" x14ac:dyDescent="0.25">
      <c r="A4841" s="3">
        <v>45963</v>
      </c>
      <c r="B4841" s="4" t="s">
        <v>11</v>
      </c>
      <c r="C4841" s="3" t="str">
        <f t="shared" si="474"/>
        <v>net sales</v>
      </c>
      <c r="D4841" s="49">
        <v>9.99</v>
      </c>
      <c r="E4841">
        <f t="shared" si="475"/>
        <v>2025</v>
      </c>
      <c r="F4841">
        <f t="shared" si="476"/>
        <v>2</v>
      </c>
      <c r="G4841">
        <f t="shared" si="477"/>
        <v>11</v>
      </c>
      <c r="H4841" s="4" t="str">
        <f t="shared" si="478"/>
        <v>product 1</v>
      </c>
      <c r="I4841" s="5">
        <v>95</v>
      </c>
      <c r="J4841" s="5">
        <v>949.05000000000007</v>
      </c>
    </row>
    <row r="4842" spans="1:10" ht="13.2" x14ac:dyDescent="0.25">
      <c r="A4842" s="3">
        <v>45963</v>
      </c>
      <c r="B4842" s="4" t="s">
        <v>12</v>
      </c>
      <c r="C4842" s="3" t="str">
        <f t="shared" si="474"/>
        <v>net sales</v>
      </c>
      <c r="D4842" s="49">
        <v>24.99</v>
      </c>
      <c r="E4842">
        <f t="shared" si="475"/>
        <v>2025</v>
      </c>
      <c r="F4842">
        <f t="shared" si="476"/>
        <v>2</v>
      </c>
      <c r="G4842">
        <f t="shared" si="477"/>
        <v>11</v>
      </c>
      <c r="H4842" s="4" t="str">
        <f t="shared" si="478"/>
        <v>product 2</v>
      </c>
      <c r="I4842" s="5">
        <v>4</v>
      </c>
      <c r="J4842" s="5">
        <v>99.96</v>
      </c>
    </row>
    <row r="4843" spans="1:10" ht="13.2" x14ac:dyDescent="0.25">
      <c r="A4843" s="3">
        <v>45963</v>
      </c>
      <c r="B4843" s="4" t="s">
        <v>13</v>
      </c>
      <c r="C4843" s="3" t="str">
        <f t="shared" si="474"/>
        <v>net sales</v>
      </c>
      <c r="D4843" s="49">
        <v>12.49</v>
      </c>
      <c r="E4843">
        <f t="shared" si="475"/>
        <v>2025</v>
      </c>
      <c r="F4843">
        <f t="shared" si="476"/>
        <v>2</v>
      </c>
      <c r="G4843">
        <f t="shared" si="477"/>
        <v>11</v>
      </c>
      <c r="H4843" s="4" t="str">
        <f t="shared" si="478"/>
        <v>product 3</v>
      </c>
      <c r="I4843" s="5">
        <v>110</v>
      </c>
      <c r="J4843" s="5">
        <v>1373.9</v>
      </c>
    </row>
    <row r="4844" spans="1:10" ht="13.2" x14ac:dyDescent="0.25">
      <c r="A4844" s="3">
        <v>45964</v>
      </c>
      <c r="B4844" s="4" t="s">
        <v>7</v>
      </c>
      <c r="C4844" s="3" t="str">
        <f t="shared" si="474"/>
        <v>cogs</v>
      </c>
      <c r="D4844" s="49">
        <v>5.49</v>
      </c>
      <c r="E4844">
        <f t="shared" si="475"/>
        <v>2025</v>
      </c>
      <c r="F4844">
        <f t="shared" si="476"/>
        <v>3</v>
      </c>
      <c r="G4844">
        <f t="shared" si="477"/>
        <v>11</v>
      </c>
      <c r="H4844" s="4" t="str">
        <f t="shared" si="478"/>
        <v>product 1</v>
      </c>
      <c r="I4844" s="5">
        <v>9</v>
      </c>
      <c r="J4844" s="5">
        <v>49.410000000000004</v>
      </c>
    </row>
    <row r="4845" spans="1:10" ht="13.2" x14ac:dyDescent="0.25">
      <c r="A4845" s="3">
        <v>45964</v>
      </c>
      <c r="B4845" s="4" t="s">
        <v>8</v>
      </c>
      <c r="C4845" s="3" t="str">
        <f t="shared" si="474"/>
        <v>cogs</v>
      </c>
      <c r="D4845" s="49">
        <v>21.49</v>
      </c>
      <c r="E4845">
        <f t="shared" si="475"/>
        <v>2025</v>
      </c>
      <c r="F4845">
        <f t="shared" si="476"/>
        <v>3</v>
      </c>
      <c r="G4845">
        <f t="shared" si="477"/>
        <v>11</v>
      </c>
      <c r="H4845" s="4" t="str">
        <f t="shared" si="478"/>
        <v>product 2</v>
      </c>
      <c r="I4845" s="5">
        <v>2</v>
      </c>
      <c r="J4845" s="5">
        <v>42.98</v>
      </c>
    </row>
    <row r="4846" spans="1:10" ht="13.2" x14ac:dyDescent="0.25">
      <c r="A4846" s="3">
        <v>45964</v>
      </c>
      <c r="B4846" s="4" t="s">
        <v>9</v>
      </c>
      <c r="C4846" s="3" t="str">
        <f t="shared" si="474"/>
        <v>cogs</v>
      </c>
      <c r="D4846" s="49">
        <v>8.99</v>
      </c>
      <c r="E4846">
        <f t="shared" si="475"/>
        <v>2025</v>
      </c>
      <c r="F4846">
        <f t="shared" si="476"/>
        <v>3</v>
      </c>
      <c r="G4846">
        <f t="shared" si="477"/>
        <v>11</v>
      </c>
      <c r="H4846" s="4" t="str">
        <f t="shared" si="478"/>
        <v>product 3</v>
      </c>
      <c r="I4846" s="5">
        <v>133</v>
      </c>
      <c r="J4846" s="5">
        <v>1195.67</v>
      </c>
    </row>
    <row r="4847" spans="1:10" ht="13.2" x14ac:dyDescent="0.25">
      <c r="A4847" s="3">
        <v>45964</v>
      </c>
      <c r="B4847" s="4" t="s">
        <v>10</v>
      </c>
      <c r="C4847" s="3" t="str">
        <f t="shared" si="474"/>
        <v>marketing</v>
      </c>
      <c r="D4847" s="50" t="s">
        <v>6</v>
      </c>
      <c r="E4847">
        <f t="shared" si="475"/>
        <v>2025</v>
      </c>
      <c r="F4847">
        <f t="shared" si="476"/>
        <v>3</v>
      </c>
      <c r="G4847">
        <f t="shared" si="477"/>
        <v>11</v>
      </c>
      <c r="H4847" s="4" t="str">
        <f t="shared" si="478"/>
        <v>N/A</v>
      </c>
      <c r="I4847" s="4" t="s">
        <v>6</v>
      </c>
      <c r="J4847" s="5">
        <v>107.03</v>
      </c>
    </row>
    <row r="4848" spans="1:10" ht="13.2" x14ac:dyDescent="0.25">
      <c r="A4848" s="3">
        <v>45964</v>
      </c>
      <c r="B4848" s="4" t="s">
        <v>11</v>
      </c>
      <c r="C4848" s="3" t="str">
        <f t="shared" si="474"/>
        <v>net sales</v>
      </c>
      <c r="D4848" s="49">
        <v>9.99</v>
      </c>
      <c r="E4848">
        <f t="shared" si="475"/>
        <v>2025</v>
      </c>
      <c r="F4848">
        <f t="shared" si="476"/>
        <v>3</v>
      </c>
      <c r="G4848">
        <f t="shared" si="477"/>
        <v>11</v>
      </c>
      <c r="H4848" s="4" t="str">
        <f t="shared" si="478"/>
        <v>product 1</v>
      </c>
      <c r="I4848" s="5">
        <v>9</v>
      </c>
      <c r="J4848" s="5">
        <v>89.91</v>
      </c>
    </row>
    <row r="4849" spans="1:10" ht="13.2" x14ac:dyDescent="0.25">
      <c r="A4849" s="3">
        <v>45964</v>
      </c>
      <c r="B4849" s="4" t="s">
        <v>12</v>
      </c>
      <c r="C4849" s="3" t="str">
        <f t="shared" si="474"/>
        <v>net sales</v>
      </c>
      <c r="D4849" s="49">
        <v>24.99</v>
      </c>
      <c r="E4849">
        <f t="shared" si="475"/>
        <v>2025</v>
      </c>
      <c r="F4849">
        <f t="shared" si="476"/>
        <v>3</v>
      </c>
      <c r="G4849">
        <f t="shared" si="477"/>
        <v>11</v>
      </c>
      <c r="H4849" s="4" t="str">
        <f t="shared" si="478"/>
        <v>product 2</v>
      </c>
      <c r="I4849" s="5">
        <v>2</v>
      </c>
      <c r="J4849" s="5">
        <v>49.98</v>
      </c>
    </row>
    <row r="4850" spans="1:10" ht="13.2" x14ac:dyDescent="0.25">
      <c r="A4850" s="3">
        <v>45964</v>
      </c>
      <c r="B4850" s="4" t="s">
        <v>13</v>
      </c>
      <c r="C4850" s="3" t="str">
        <f t="shared" si="474"/>
        <v>net sales</v>
      </c>
      <c r="D4850" s="49">
        <v>12.49</v>
      </c>
      <c r="E4850">
        <f t="shared" si="475"/>
        <v>2025</v>
      </c>
      <c r="F4850">
        <f t="shared" si="476"/>
        <v>3</v>
      </c>
      <c r="G4850">
        <f t="shared" si="477"/>
        <v>11</v>
      </c>
      <c r="H4850" s="4" t="str">
        <f t="shared" si="478"/>
        <v>product 3</v>
      </c>
      <c r="I4850" s="5">
        <v>133</v>
      </c>
      <c r="J4850" s="5">
        <v>1661.17</v>
      </c>
    </row>
    <row r="4851" spans="1:10" ht="13.2" x14ac:dyDescent="0.25">
      <c r="A4851" s="3">
        <v>45965</v>
      </c>
      <c r="B4851" s="4" t="s">
        <v>7</v>
      </c>
      <c r="C4851" s="3" t="str">
        <f t="shared" si="474"/>
        <v>cogs</v>
      </c>
      <c r="D4851" s="49">
        <v>5.49</v>
      </c>
      <c r="E4851">
        <f t="shared" si="475"/>
        <v>2025</v>
      </c>
      <c r="F4851">
        <f t="shared" si="476"/>
        <v>4</v>
      </c>
      <c r="G4851">
        <f t="shared" si="477"/>
        <v>11</v>
      </c>
      <c r="H4851" s="4" t="str">
        <f t="shared" si="478"/>
        <v>product 1</v>
      </c>
      <c r="I4851" s="5">
        <v>92</v>
      </c>
      <c r="J4851" s="5">
        <v>505.08000000000004</v>
      </c>
    </row>
    <row r="4852" spans="1:10" ht="13.2" x14ac:dyDescent="0.25">
      <c r="A4852" s="3">
        <v>45965</v>
      </c>
      <c r="B4852" s="4" t="s">
        <v>8</v>
      </c>
      <c r="C4852" s="3" t="str">
        <f t="shared" si="474"/>
        <v>cogs</v>
      </c>
      <c r="D4852" s="49">
        <v>21.49</v>
      </c>
      <c r="E4852">
        <f t="shared" si="475"/>
        <v>2025</v>
      </c>
      <c r="F4852">
        <f t="shared" si="476"/>
        <v>4</v>
      </c>
      <c r="G4852">
        <f t="shared" si="477"/>
        <v>11</v>
      </c>
      <c r="H4852" s="4" t="str">
        <f t="shared" si="478"/>
        <v>product 2</v>
      </c>
      <c r="I4852" s="5">
        <v>7</v>
      </c>
      <c r="J4852" s="5">
        <v>150.42999999999998</v>
      </c>
    </row>
    <row r="4853" spans="1:10" ht="13.2" x14ac:dyDescent="0.25">
      <c r="A4853" s="3">
        <v>45965</v>
      </c>
      <c r="B4853" s="4" t="s">
        <v>9</v>
      </c>
      <c r="C4853" s="3" t="str">
        <f t="shared" si="474"/>
        <v>cogs</v>
      </c>
      <c r="D4853" s="49">
        <v>8.99</v>
      </c>
      <c r="E4853">
        <f t="shared" si="475"/>
        <v>2025</v>
      </c>
      <c r="F4853">
        <f t="shared" si="476"/>
        <v>4</v>
      </c>
      <c r="G4853">
        <f t="shared" si="477"/>
        <v>11</v>
      </c>
      <c r="H4853" s="4" t="str">
        <f t="shared" si="478"/>
        <v>product 3</v>
      </c>
      <c r="I4853" s="5">
        <v>196</v>
      </c>
      <c r="J4853" s="5">
        <v>1762.04</v>
      </c>
    </row>
    <row r="4854" spans="1:10" ht="13.2" x14ac:dyDescent="0.25">
      <c r="A4854" s="3">
        <v>45965</v>
      </c>
      <c r="B4854" s="4" t="s">
        <v>10</v>
      </c>
      <c r="C4854" s="3" t="str">
        <f t="shared" si="474"/>
        <v>marketing</v>
      </c>
      <c r="D4854" s="50" t="s">
        <v>6</v>
      </c>
      <c r="E4854">
        <f t="shared" si="475"/>
        <v>2025</v>
      </c>
      <c r="F4854">
        <f t="shared" si="476"/>
        <v>4</v>
      </c>
      <c r="G4854">
        <f t="shared" si="477"/>
        <v>11</v>
      </c>
      <c r="H4854" s="4" t="str">
        <f t="shared" si="478"/>
        <v>N/A</v>
      </c>
      <c r="I4854" s="4" t="s">
        <v>6</v>
      </c>
      <c r="J4854" s="5">
        <v>99.93</v>
      </c>
    </row>
    <row r="4855" spans="1:10" ht="13.2" x14ac:dyDescent="0.25">
      <c r="A4855" s="3">
        <v>45965</v>
      </c>
      <c r="B4855" s="4" t="s">
        <v>11</v>
      </c>
      <c r="C4855" s="3" t="str">
        <f t="shared" si="474"/>
        <v>net sales</v>
      </c>
      <c r="D4855" s="49">
        <v>9.99</v>
      </c>
      <c r="E4855">
        <f t="shared" si="475"/>
        <v>2025</v>
      </c>
      <c r="F4855">
        <f t="shared" si="476"/>
        <v>4</v>
      </c>
      <c r="G4855">
        <f t="shared" si="477"/>
        <v>11</v>
      </c>
      <c r="H4855" s="4" t="str">
        <f t="shared" si="478"/>
        <v>product 1</v>
      </c>
      <c r="I4855" s="5">
        <v>92</v>
      </c>
      <c r="J4855" s="5">
        <v>919.08</v>
      </c>
    </row>
    <row r="4856" spans="1:10" ht="13.2" x14ac:dyDescent="0.25">
      <c r="A4856" s="3">
        <v>45965</v>
      </c>
      <c r="B4856" s="4" t="s">
        <v>12</v>
      </c>
      <c r="C4856" s="3" t="str">
        <f t="shared" si="474"/>
        <v>net sales</v>
      </c>
      <c r="D4856" s="49">
        <v>24.99</v>
      </c>
      <c r="E4856">
        <f t="shared" si="475"/>
        <v>2025</v>
      </c>
      <c r="F4856">
        <f t="shared" si="476"/>
        <v>4</v>
      </c>
      <c r="G4856">
        <f t="shared" si="477"/>
        <v>11</v>
      </c>
      <c r="H4856" s="4" t="str">
        <f t="shared" si="478"/>
        <v>product 2</v>
      </c>
      <c r="I4856" s="5">
        <v>7</v>
      </c>
      <c r="J4856" s="5">
        <v>174.92999999999998</v>
      </c>
    </row>
    <row r="4857" spans="1:10" ht="13.2" x14ac:dyDescent="0.25">
      <c r="A4857" s="3">
        <v>45965</v>
      </c>
      <c r="B4857" s="4" t="s">
        <v>13</v>
      </c>
      <c r="C4857" s="3" t="str">
        <f t="shared" si="474"/>
        <v>net sales</v>
      </c>
      <c r="D4857" s="49">
        <v>12.49</v>
      </c>
      <c r="E4857">
        <f t="shared" si="475"/>
        <v>2025</v>
      </c>
      <c r="F4857">
        <f t="shared" si="476"/>
        <v>4</v>
      </c>
      <c r="G4857">
        <f t="shared" si="477"/>
        <v>11</v>
      </c>
      <c r="H4857" s="4" t="str">
        <f t="shared" si="478"/>
        <v>product 3</v>
      </c>
      <c r="I4857" s="5">
        <v>196</v>
      </c>
      <c r="J4857" s="5">
        <v>2448.04</v>
      </c>
    </row>
    <row r="4858" spans="1:10" ht="13.2" x14ac:dyDescent="0.25">
      <c r="A4858" s="3">
        <v>45966</v>
      </c>
      <c r="B4858" s="4" t="s">
        <v>7</v>
      </c>
      <c r="C4858" s="3" t="str">
        <f t="shared" si="474"/>
        <v>cogs</v>
      </c>
      <c r="D4858" s="49">
        <v>5.49</v>
      </c>
      <c r="E4858">
        <f t="shared" si="475"/>
        <v>2025</v>
      </c>
      <c r="F4858">
        <f t="shared" si="476"/>
        <v>5</v>
      </c>
      <c r="G4858">
        <f t="shared" si="477"/>
        <v>11</v>
      </c>
      <c r="H4858" s="4" t="str">
        <f t="shared" si="478"/>
        <v>product 1</v>
      </c>
      <c r="I4858" s="5">
        <v>8</v>
      </c>
      <c r="J4858" s="5">
        <v>43.92</v>
      </c>
    </row>
    <row r="4859" spans="1:10" ht="13.2" x14ac:dyDescent="0.25">
      <c r="A4859" s="3">
        <v>45966</v>
      </c>
      <c r="B4859" s="4" t="s">
        <v>8</v>
      </c>
      <c r="C4859" s="3" t="str">
        <f t="shared" si="474"/>
        <v>cogs</v>
      </c>
      <c r="D4859" s="49">
        <v>21.49</v>
      </c>
      <c r="E4859">
        <f t="shared" si="475"/>
        <v>2025</v>
      </c>
      <c r="F4859">
        <f t="shared" si="476"/>
        <v>5</v>
      </c>
      <c r="G4859">
        <f t="shared" si="477"/>
        <v>11</v>
      </c>
      <c r="H4859" s="4" t="str">
        <f t="shared" si="478"/>
        <v>product 2</v>
      </c>
      <c r="I4859" s="5">
        <v>7</v>
      </c>
      <c r="J4859" s="5">
        <v>150.42999999999998</v>
      </c>
    </row>
    <row r="4860" spans="1:10" ht="13.2" x14ac:dyDescent="0.25">
      <c r="A4860" s="3">
        <v>45966</v>
      </c>
      <c r="B4860" s="4" t="s">
        <v>9</v>
      </c>
      <c r="C4860" s="3" t="str">
        <f t="shared" si="474"/>
        <v>cogs</v>
      </c>
      <c r="D4860" s="49">
        <v>8.99</v>
      </c>
      <c r="E4860">
        <f t="shared" si="475"/>
        <v>2025</v>
      </c>
      <c r="F4860">
        <f t="shared" si="476"/>
        <v>5</v>
      </c>
      <c r="G4860">
        <f t="shared" si="477"/>
        <v>11</v>
      </c>
      <c r="H4860" s="4" t="str">
        <f t="shared" si="478"/>
        <v>product 3</v>
      </c>
      <c r="I4860" s="5">
        <v>206</v>
      </c>
      <c r="J4860" s="5">
        <v>1851.94</v>
      </c>
    </row>
    <row r="4861" spans="1:10" ht="13.2" x14ac:dyDescent="0.25">
      <c r="A4861" s="3">
        <v>45966</v>
      </c>
      <c r="B4861" s="4" t="s">
        <v>10</v>
      </c>
      <c r="C4861" s="3" t="str">
        <f t="shared" si="474"/>
        <v>marketing</v>
      </c>
      <c r="D4861" s="50" t="s">
        <v>6</v>
      </c>
      <c r="E4861">
        <f t="shared" si="475"/>
        <v>2025</v>
      </c>
      <c r="F4861">
        <f t="shared" si="476"/>
        <v>5</v>
      </c>
      <c r="G4861">
        <f t="shared" si="477"/>
        <v>11</v>
      </c>
      <c r="H4861" s="4" t="str">
        <f t="shared" si="478"/>
        <v>N/A</v>
      </c>
      <c r="I4861" s="4" t="s">
        <v>6</v>
      </c>
      <c r="J4861" s="5">
        <v>100.9</v>
      </c>
    </row>
    <row r="4862" spans="1:10" ht="13.2" x14ac:dyDescent="0.25">
      <c r="A4862" s="3">
        <v>45966</v>
      </c>
      <c r="B4862" s="4" t="s">
        <v>11</v>
      </c>
      <c r="C4862" s="3" t="str">
        <f t="shared" si="474"/>
        <v>net sales</v>
      </c>
      <c r="D4862" s="49">
        <v>9.99</v>
      </c>
      <c r="E4862">
        <f t="shared" si="475"/>
        <v>2025</v>
      </c>
      <c r="F4862">
        <f t="shared" si="476"/>
        <v>5</v>
      </c>
      <c r="G4862">
        <f t="shared" si="477"/>
        <v>11</v>
      </c>
      <c r="H4862" s="4" t="str">
        <f t="shared" si="478"/>
        <v>product 1</v>
      </c>
      <c r="I4862" s="5">
        <v>8</v>
      </c>
      <c r="J4862" s="5">
        <v>79.92</v>
      </c>
    </row>
    <row r="4863" spans="1:10" ht="13.2" x14ac:dyDescent="0.25">
      <c r="A4863" s="3">
        <v>45966</v>
      </c>
      <c r="B4863" s="4" t="s">
        <v>12</v>
      </c>
      <c r="C4863" s="3" t="str">
        <f t="shared" si="474"/>
        <v>net sales</v>
      </c>
      <c r="D4863" s="49">
        <v>24.99</v>
      </c>
      <c r="E4863">
        <f t="shared" si="475"/>
        <v>2025</v>
      </c>
      <c r="F4863">
        <f t="shared" si="476"/>
        <v>5</v>
      </c>
      <c r="G4863">
        <f t="shared" si="477"/>
        <v>11</v>
      </c>
      <c r="H4863" s="4" t="str">
        <f t="shared" si="478"/>
        <v>product 2</v>
      </c>
      <c r="I4863" s="5">
        <v>7</v>
      </c>
      <c r="J4863" s="5">
        <v>174.92999999999998</v>
      </c>
    </row>
    <row r="4864" spans="1:10" ht="13.2" x14ac:dyDescent="0.25">
      <c r="A4864" s="3">
        <v>45966</v>
      </c>
      <c r="B4864" s="4" t="s">
        <v>13</v>
      </c>
      <c r="C4864" s="3" t="str">
        <f t="shared" si="474"/>
        <v>net sales</v>
      </c>
      <c r="D4864" s="49">
        <v>12.49</v>
      </c>
      <c r="E4864">
        <f t="shared" si="475"/>
        <v>2025</v>
      </c>
      <c r="F4864">
        <f t="shared" si="476"/>
        <v>5</v>
      </c>
      <c r="G4864">
        <f t="shared" si="477"/>
        <v>11</v>
      </c>
      <c r="H4864" s="4" t="str">
        <f t="shared" si="478"/>
        <v>product 3</v>
      </c>
      <c r="I4864" s="5">
        <v>206</v>
      </c>
      <c r="J4864" s="5">
        <v>2572.94</v>
      </c>
    </row>
    <row r="4865" spans="1:10" ht="13.2" x14ac:dyDescent="0.25">
      <c r="A4865" s="3">
        <v>45967</v>
      </c>
      <c r="B4865" s="4" t="s">
        <v>7</v>
      </c>
      <c r="C4865" s="3" t="str">
        <f t="shared" si="474"/>
        <v>cogs</v>
      </c>
      <c r="D4865" s="49">
        <v>5.49</v>
      </c>
      <c r="E4865">
        <f t="shared" si="475"/>
        <v>2025</v>
      </c>
      <c r="F4865">
        <f t="shared" si="476"/>
        <v>6</v>
      </c>
      <c r="G4865">
        <f t="shared" si="477"/>
        <v>11</v>
      </c>
      <c r="H4865" s="4" t="str">
        <f t="shared" si="478"/>
        <v>product 1</v>
      </c>
      <c r="I4865" s="5">
        <v>70</v>
      </c>
      <c r="J4865" s="5">
        <v>384.3</v>
      </c>
    </row>
    <row r="4866" spans="1:10" ht="13.2" x14ac:dyDescent="0.25">
      <c r="A4866" s="3">
        <v>45967</v>
      </c>
      <c r="B4866" s="4" t="s">
        <v>8</v>
      </c>
      <c r="C4866" s="3" t="str">
        <f t="shared" ref="C4866:C4929" si="479">IFERROR(LEFT(B4866, FIND(":", B4866) -1),B4866)</f>
        <v>cogs</v>
      </c>
      <c r="D4866" s="49">
        <v>21.49</v>
      </c>
      <c r="E4866">
        <f t="shared" ref="E4866:E4929" si="480">YEAR(A4866)</f>
        <v>2025</v>
      </c>
      <c r="F4866">
        <f t="shared" ref="F4866:F4929" si="481">DAY(A4866)</f>
        <v>6</v>
      </c>
      <c r="G4866">
        <f t="shared" ref="G4866:G4929" si="482">MONTH(A4866)</f>
        <v>11</v>
      </c>
      <c r="H4866" s="4" t="str">
        <f t="shared" si="478"/>
        <v>product 2</v>
      </c>
      <c r="I4866" s="5">
        <v>6</v>
      </c>
      <c r="J4866" s="5">
        <v>128.94</v>
      </c>
    </row>
    <row r="4867" spans="1:10" ht="13.2" x14ac:dyDescent="0.25">
      <c r="A4867" s="3">
        <v>45967</v>
      </c>
      <c r="B4867" s="4" t="s">
        <v>9</v>
      </c>
      <c r="C4867" s="3" t="str">
        <f t="shared" si="479"/>
        <v>cogs</v>
      </c>
      <c r="D4867" s="49">
        <v>8.99</v>
      </c>
      <c r="E4867">
        <f t="shared" si="480"/>
        <v>2025</v>
      </c>
      <c r="F4867">
        <f t="shared" si="481"/>
        <v>6</v>
      </c>
      <c r="G4867">
        <f t="shared" si="482"/>
        <v>11</v>
      </c>
      <c r="H4867" s="4" t="str">
        <f t="shared" ref="H4867:H4930" si="483">IFERROR(RIGHT(B4867, LEN(B4867) - FIND(":", B4867)),"N/A")</f>
        <v>product 3</v>
      </c>
      <c r="I4867" s="5">
        <v>90</v>
      </c>
      <c r="J4867" s="5">
        <v>809.1</v>
      </c>
    </row>
    <row r="4868" spans="1:10" ht="13.2" x14ac:dyDescent="0.25">
      <c r="A4868" s="3">
        <v>45967</v>
      </c>
      <c r="B4868" s="4" t="s">
        <v>10</v>
      </c>
      <c r="C4868" s="3" t="str">
        <f t="shared" si="479"/>
        <v>marketing</v>
      </c>
      <c r="D4868" s="50" t="s">
        <v>6</v>
      </c>
      <c r="E4868">
        <f t="shared" si="480"/>
        <v>2025</v>
      </c>
      <c r="F4868">
        <f t="shared" si="481"/>
        <v>6</v>
      </c>
      <c r="G4868">
        <f t="shared" si="482"/>
        <v>11</v>
      </c>
      <c r="H4868" s="4" t="str">
        <f t="shared" si="483"/>
        <v>N/A</v>
      </c>
      <c r="I4868" s="4" t="s">
        <v>6</v>
      </c>
      <c r="J4868" s="5">
        <v>108.99000000000001</v>
      </c>
    </row>
    <row r="4869" spans="1:10" ht="13.2" x14ac:dyDescent="0.25">
      <c r="A4869" s="3">
        <v>45967</v>
      </c>
      <c r="B4869" s="4" t="s">
        <v>11</v>
      </c>
      <c r="C4869" s="3" t="str">
        <f t="shared" si="479"/>
        <v>net sales</v>
      </c>
      <c r="D4869" s="49">
        <v>9.99</v>
      </c>
      <c r="E4869">
        <f t="shared" si="480"/>
        <v>2025</v>
      </c>
      <c r="F4869">
        <f t="shared" si="481"/>
        <v>6</v>
      </c>
      <c r="G4869">
        <f t="shared" si="482"/>
        <v>11</v>
      </c>
      <c r="H4869" s="4" t="str">
        <f t="shared" si="483"/>
        <v>product 1</v>
      </c>
      <c r="I4869" s="5">
        <v>70</v>
      </c>
      <c r="J4869" s="5">
        <v>699.30000000000007</v>
      </c>
    </row>
    <row r="4870" spans="1:10" ht="13.2" x14ac:dyDescent="0.25">
      <c r="A4870" s="3">
        <v>45967</v>
      </c>
      <c r="B4870" s="4" t="s">
        <v>12</v>
      </c>
      <c r="C4870" s="3" t="str">
        <f t="shared" si="479"/>
        <v>net sales</v>
      </c>
      <c r="D4870" s="49">
        <v>24.99</v>
      </c>
      <c r="E4870">
        <f t="shared" si="480"/>
        <v>2025</v>
      </c>
      <c r="F4870">
        <f t="shared" si="481"/>
        <v>6</v>
      </c>
      <c r="G4870">
        <f t="shared" si="482"/>
        <v>11</v>
      </c>
      <c r="H4870" s="4" t="str">
        <f t="shared" si="483"/>
        <v>product 2</v>
      </c>
      <c r="I4870" s="5">
        <v>6</v>
      </c>
      <c r="J4870" s="5">
        <v>149.94</v>
      </c>
    </row>
    <row r="4871" spans="1:10" ht="13.2" x14ac:dyDescent="0.25">
      <c r="A4871" s="3">
        <v>45967</v>
      </c>
      <c r="B4871" s="4" t="s">
        <v>13</v>
      </c>
      <c r="C4871" s="3" t="str">
        <f t="shared" si="479"/>
        <v>net sales</v>
      </c>
      <c r="D4871" s="49">
        <v>12.49</v>
      </c>
      <c r="E4871">
        <f t="shared" si="480"/>
        <v>2025</v>
      </c>
      <c r="F4871">
        <f t="shared" si="481"/>
        <v>6</v>
      </c>
      <c r="G4871">
        <f t="shared" si="482"/>
        <v>11</v>
      </c>
      <c r="H4871" s="4" t="str">
        <f t="shared" si="483"/>
        <v>product 3</v>
      </c>
      <c r="I4871" s="5">
        <v>90</v>
      </c>
      <c r="J4871" s="5">
        <v>1124.0999999999999</v>
      </c>
    </row>
    <row r="4872" spans="1:10" ht="13.2" x14ac:dyDescent="0.25">
      <c r="A4872" s="3">
        <v>45968</v>
      </c>
      <c r="B4872" s="4" t="s">
        <v>7</v>
      </c>
      <c r="C4872" s="3" t="str">
        <f t="shared" si="479"/>
        <v>cogs</v>
      </c>
      <c r="D4872" s="49">
        <v>5.49</v>
      </c>
      <c r="E4872">
        <f t="shared" si="480"/>
        <v>2025</v>
      </c>
      <c r="F4872">
        <f t="shared" si="481"/>
        <v>7</v>
      </c>
      <c r="G4872">
        <f t="shared" si="482"/>
        <v>11</v>
      </c>
      <c r="H4872" s="4" t="str">
        <f t="shared" si="483"/>
        <v>product 1</v>
      </c>
      <c r="I4872" s="5">
        <v>72</v>
      </c>
      <c r="J4872" s="5">
        <v>395.28000000000003</v>
      </c>
    </row>
    <row r="4873" spans="1:10" ht="13.2" x14ac:dyDescent="0.25">
      <c r="A4873" s="3">
        <v>45968</v>
      </c>
      <c r="B4873" s="4" t="s">
        <v>8</v>
      </c>
      <c r="C4873" s="3" t="str">
        <f t="shared" si="479"/>
        <v>cogs</v>
      </c>
      <c r="D4873" s="49">
        <v>21.49</v>
      </c>
      <c r="E4873">
        <f t="shared" si="480"/>
        <v>2025</v>
      </c>
      <c r="F4873">
        <f t="shared" si="481"/>
        <v>7</v>
      </c>
      <c r="G4873">
        <f t="shared" si="482"/>
        <v>11</v>
      </c>
      <c r="H4873" s="4" t="str">
        <f t="shared" si="483"/>
        <v>product 2</v>
      </c>
      <c r="I4873" s="5">
        <v>0</v>
      </c>
      <c r="J4873" s="4">
        <v>0</v>
      </c>
    </row>
    <row r="4874" spans="1:10" ht="13.2" x14ac:dyDescent="0.25">
      <c r="A4874" s="3">
        <v>45968</v>
      </c>
      <c r="B4874" s="4" t="s">
        <v>9</v>
      </c>
      <c r="C4874" s="3" t="str">
        <f t="shared" si="479"/>
        <v>cogs</v>
      </c>
      <c r="D4874" s="49">
        <v>8.99</v>
      </c>
      <c r="E4874">
        <f t="shared" si="480"/>
        <v>2025</v>
      </c>
      <c r="F4874">
        <f t="shared" si="481"/>
        <v>7</v>
      </c>
      <c r="G4874">
        <f t="shared" si="482"/>
        <v>11</v>
      </c>
      <c r="H4874" s="4" t="str">
        <f t="shared" si="483"/>
        <v>product 3</v>
      </c>
      <c r="I4874" s="5">
        <v>194</v>
      </c>
      <c r="J4874" s="5">
        <v>1744.06</v>
      </c>
    </row>
    <row r="4875" spans="1:10" ht="13.2" x14ac:dyDescent="0.25">
      <c r="A4875" s="3">
        <v>45968</v>
      </c>
      <c r="B4875" s="4" t="s">
        <v>10</v>
      </c>
      <c r="C4875" s="3" t="str">
        <f t="shared" si="479"/>
        <v>marketing</v>
      </c>
      <c r="D4875" s="50" t="s">
        <v>6</v>
      </c>
      <c r="E4875">
        <f t="shared" si="480"/>
        <v>2025</v>
      </c>
      <c r="F4875">
        <f t="shared" si="481"/>
        <v>7</v>
      </c>
      <c r="G4875">
        <f t="shared" si="482"/>
        <v>11</v>
      </c>
      <c r="H4875" s="4" t="str">
        <f t="shared" si="483"/>
        <v>N/A</v>
      </c>
      <c r="I4875" s="4" t="s">
        <v>6</v>
      </c>
      <c r="J4875" s="5">
        <v>117.01</v>
      </c>
    </row>
    <row r="4876" spans="1:10" ht="13.2" x14ac:dyDescent="0.25">
      <c r="A4876" s="3">
        <v>45968</v>
      </c>
      <c r="B4876" s="4" t="s">
        <v>11</v>
      </c>
      <c r="C4876" s="3" t="str">
        <f t="shared" si="479"/>
        <v>net sales</v>
      </c>
      <c r="D4876" s="49">
        <v>9.99</v>
      </c>
      <c r="E4876">
        <f t="shared" si="480"/>
        <v>2025</v>
      </c>
      <c r="F4876">
        <f t="shared" si="481"/>
        <v>7</v>
      </c>
      <c r="G4876">
        <f t="shared" si="482"/>
        <v>11</v>
      </c>
      <c r="H4876" s="4" t="str">
        <f t="shared" si="483"/>
        <v>product 1</v>
      </c>
      <c r="I4876" s="5">
        <v>72</v>
      </c>
      <c r="J4876" s="5">
        <v>719.28</v>
      </c>
    </row>
    <row r="4877" spans="1:10" ht="13.2" x14ac:dyDescent="0.25">
      <c r="A4877" s="3">
        <v>45968</v>
      </c>
      <c r="B4877" s="4" t="s">
        <v>12</v>
      </c>
      <c r="C4877" s="3" t="str">
        <f t="shared" si="479"/>
        <v>net sales</v>
      </c>
      <c r="D4877" s="49">
        <v>24.99</v>
      </c>
      <c r="E4877">
        <f t="shared" si="480"/>
        <v>2025</v>
      </c>
      <c r="F4877">
        <f t="shared" si="481"/>
        <v>7</v>
      </c>
      <c r="G4877">
        <f t="shared" si="482"/>
        <v>11</v>
      </c>
      <c r="H4877" s="4" t="str">
        <f t="shared" si="483"/>
        <v>product 2</v>
      </c>
      <c r="I4877" s="5">
        <v>0</v>
      </c>
      <c r="J4877" s="4">
        <v>0</v>
      </c>
    </row>
    <row r="4878" spans="1:10" ht="13.2" x14ac:dyDescent="0.25">
      <c r="A4878" s="3">
        <v>45968</v>
      </c>
      <c r="B4878" s="4" t="s">
        <v>13</v>
      </c>
      <c r="C4878" s="3" t="str">
        <f t="shared" si="479"/>
        <v>net sales</v>
      </c>
      <c r="D4878" s="49">
        <v>12.49</v>
      </c>
      <c r="E4878">
        <f t="shared" si="480"/>
        <v>2025</v>
      </c>
      <c r="F4878">
        <f t="shared" si="481"/>
        <v>7</v>
      </c>
      <c r="G4878">
        <f t="shared" si="482"/>
        <v>11</v>
      </c>
      <c r="H4878" s="4" t="str">
        <f t="shared" si="483"/>
        <v>product 3</v>
      </c>
      <c r="I4878" s="5">
        <v>194</v>
      </c>
      <c r="J4878" s="5">
        <v>2423.06</v>
      </c>
    </row>
    <row r="4879" spans="1:10" ht="13.2" x14ac:dyDescent="0.25">
      <c r="A4879" s="3">
        <v>45968</v>
      </c>
      <c r="B4879" s="4" t="s">
        <v>15</v>
      </c>
      <c r="C4879" s="3" t="str">
        <f t="shared" si="479"/>
        <v>payroll</v>
      </c>
      <c r="D4879" s="50" t="s">
        <v>6</v>
      </c>
      <c r="E4879">
        <f t="shared" si="480"/>
        <v>2025</v>
      </c>
      <c r="F4879">
        <f t="shared" si="481"/>
        <v>7</v>
      </c>
      <c r="G4879">
        <f t="shared" si="482"/>
        <v>11</v>
      </c>
      <c r="H4879" s="4" t="str">
        <f t="shared" si="483"/>
        <v>N/A</v>
      </c>
      <c r="I4879" s="4" t="s">
        <v>6</v>
      </c>
      <c r="J4879" s="5">
        <v>1200</v>
      </c>
    </row>
    <row r="4880" spans="1:10" ht="13.2" x14ac:dyDescent="0.25">
      <c r="A4880" s="3">
        <v>45969</v>
      </c>
      <c r="B4880" s="4" t="s">
        <v>7</v>
      </c>
      <c r="C4880" s="3" t="str">
        <f t="shared" si="479"/>
        <v>cogs</v>
      </c>
      <c r="D4880" s="49">
        <v>5.49</v>
      </c>
      <c r="E4880">
        <f t="shared" si="480"/>
        <v>2025</v>
      </c>
      <c r="F4880">
        <f t="shared" si="481"/>
        <v>8</v>
      </c>
      <c r="G4880">
        <f t="shared" si="482"/>
        <v>11</v>
      </c>
      <c r="H4880" s="4" t="str">
        <f t="shared" si="483"/>
        <v>product 1</v>
      </c>
      <c r="I4880" s="5">
        <v>3</v>
      </c>
      <c r="J4880" s="5">
        <v>16.47</v>
      </c>
    </row>
    <row r="4881" spans="1:10" ht="13.2" x14ac:dyDescent="0.25">
      <c r="A4881" s="3">
        <v>45969</v>
      </c>
      <c r="B4881" s="4" t="s">
        <v>8</v>
      </c>
      <c r="C4881" s="3" t="str">
        <f t="shared" si="479"/>
        <v>cogs</v>
      </c>
      <c r="D4881" s="49">
        <v>21.49</v>
      </c>
      <c r="E4881">
        <f t="shared" si="480"/>
        <v>2025</v>
      </c>
      <c r="F4881">
        <f t="shared" si="481"/>
        <v>8</v>
      </c>
      <c r="G4881">
        <f t="shared" si="482"/>
        <v>11</v>
      </c>
      <c r="H4881" s="4" t="str">
        <f t="shared" si="483"/>
        <v>product 2</v>
      </c>
      <c r="I4881" s="5">
        <v>2</v>
      </c>
      <c r="J4881" s="5">
        <v>42.98</v>
      </c>
    </row>
    <row r="4882" spans="1:10" ht="13.2" x14ac:dyDescent="0.25">
      <c r="A4882" s="3">
        <v>45969</v>
      </c>
      <c r="B4882" s="4" t="s">
        <v>9</v>
      </c>
      <c r="C4882" s="3" t="str">
        <f t="shared" si="479"/>
        <v>cogs</v>
      </c>
      <c r="D4882" s="49">
        <v>8.99</v>
      </c>
      <c r="E4882">
        <f t="shared" si="480"/>
        <v>2025</v>
      </c>
      <c r="F4882">
        <f t="shared" si="481"/>
        <v>8</v>
      </c>
      <c r="G4882">
        <f t="shared" si="482"/>
        <v>11</v>
      </c>
      <c r="H4882" s="4" t="str">
        <f t="shared" si="483"/>
        <v>product 3</v>
      </c>
      <c r="I4882" s="5">
        <v>107</v>
      </c>
      <c r="J4882" s="5">
        <v>961.93000000000006</v>
      </c>
    </row>
    <row r="4883" spans="1:10" ht="13.2" x14ac:dyDescent="0.25">
      <c r="A4883" s="3">
        <v>45969</v>
      </c>
      <c r="B4883" s="4" t="s">
        <v>10</v>
      </c>
      <c r="C4883" s="3" t="str">
        <f t="shared" si="479"/>
        <v>marketing</v>
      </c>
      <c r="D4883" s="50" t="s">
        <v>6</v>
      </c>
      <c r="E4883">
        <f t="shared" si="480"/>
        <v>2025</v>
      </c>
      <c r="F4883">
        <f t="shared" si="481"/>
        <v>8</v>
      </c>
      <c r="G4883">
        <f t="shared" si="482"/>
        <v>11</v>
      </c>
      <c r="H4883" s="4" t="str">
        <f t="shared" si="483"/>
        <v>N/A</v>
      </c>
      <c r="I4883" s="4" t="s">
        <v>6</v>
      </c>
      <c r="J4883" s="5">
        <v>105.09</v>
      </c>
    </row>
    <row r="4884" spans="1:10" ht="13.2" x14ac:dyDescent="0.25">
      <c r="A4884" s="3">
        <v>45969</v>
      </c>
      <c r="B4884" s="4" t="s">
        <v>11</v>
      </c>
      <c r="C4884" s="3" t="str">
        <f t="shared" si="479"/>
        <v>net sales</v>
      </c>
      <c r="D4884" s="49">
        <v>9.99</v>
      </c>
      <c r="E4884">
        <f t="shared" si="480"/>
        <v>2025</v>
      </c>
      <c r="F4884">
        <f t="shared" si="481"/>
        <v>8</v>
      </c>
      <c r="G4884">
        <f t="shared" si="482"/>
        <v>11</v>
      </c>
      <c r="H4884" s="4" t="str">
        <f t="shared" si="483"/>
        <v>product 1</v>
      </c>
      <c r="I4884" s="5">
        <v>3</v>
      </c>
      <c r="J4884" s="5">
        <v>29.97</v>
      </c>
    </row>
    <row r="4885" spans="1:10" ht="13.2" x14ac:dyDescent="0.25">
      <c r="A4885" s="3">
        <v>45969</v>
      </c>
      <c r="B4885" s="4" t="s">
        <v>12</v>
      </c>
      <c r="C4885" s="3" t="str">
        <f t="shared" si="479"/>
        <v>net sales</v>
      </c>
      <c r="D4885" s="49">
        <v>24.99</v>
      </c>
      <c r="E4885">
        <f t="shared" si="480"/>
        <v>2025</v>
      </c>
      <c r="F4885">
        <f t="shared" si="481"/>
        <v>8</v>
      </c>
      <c r="G4885">
        <f t="shared" si="482"/>
        <v>11</v>
      </c>
      <c r="H4885" s="4" t="str">
        <f t="shared" si="483"/>
        <v>product 2</v>
      </c>
      <c r="I4885" s="5">
        <v>2</v>
      </c>
      <c r="J4885" s="5">
        <v>49.98</v>
      </c>
    </row>
    <row r="4886" spans="1:10" ht="13.2" x14ac:dyDescent="0.25">
      <c r="A4886" s="3">
        <v>45969</v>
      </c>
      <c r="B4886" s="4" t="s">
        <v>13</v>
      </c>
      <c r="C4886" s="3" t="str">
        <f t="shared" si="479"/>
        <v>net sales</v>
      </c>
      <c r="D4886" s="49">
        <v>12.49</v>
      </c>
      <c r="E4886">
        <f t="shared" si="480"/>
        <v>2025</v>
      </c>
      <c r="F4886">
        <f t="shared" si="481"/>
        <v>8</v>
      </c>
      <c r="G4886">
        <f t="shared" si="482"/>
        <v>11</v>
      </c>
      <c r="H4886" s="4" t="str">
        <f t="shared" si="483"/>
        <v>product 3</v>
      </c>
      <c r="I4886" s="5">
        <v>107</v>
      </c>
      <c r="J4886" s="5">
        <v>1336.43</v>
      </c>
    </row>
    <row r="4887" spans="1:10" ht="13.2" x14ac:dyDescent="0.25">
      <c r="A4887" s="3">
        <v>45970</v>
      </c>
      <c r="B4887" s="4" t="s">
        <v>7</v>
      </c>
      <c r="C4887" s="3" t="str">
        <f t="shared" si="479"/>
        <v>cogs</v>
      </c>
      <c r="D4887" s="49">
        <v>5.49</v>
      </c>
      <c r="E4887">
        <f t="shared" si="480"/>
        <v>2025</v>
      </c>
      <c r="F4887">
        <f t="shared" si="481"/>
        <v>9</v>
      </c>
      <c r="G4887">
        <f t="shared" si="482"/>
        <v>11</v>
      </c>
      <c r="H4887" s="4" t="str">
        <f t="shared" si="483"/>
        <v>product 1</v>
      </c>
      <c r="I4887" s="5">
        <v>16</v>
      </c>
      <c r="J4887" s="5">
        <v>87.84</v>
      </c>
    </row>
    <row r="4888" spans="1:10" ht="13.2" x14ac:dyDescent="0.25">
      <c r="A4888" s="3">
        <v>45970</v>
      </c>
      <c r="B4888" s="4" t="s">
        <v>8</v>
      </c>
      <c r="C4888" s="3" t="str">
        <f t="shared" si="479"/>
        <v>cogs</v>
      </c>
      <c r="D4888" s="49">
        <v>21.49</v>
      </c>
      <c r="E4888">
        <f t="shared" si="480"/>
        <v>2025</v>
      </c>
      <c r="F4888">
        <f t="shared" si="481"/>
        <v>9</v>
      </c>
      <c r="G4888">
        <f t="shared" si="482"/>
        <v>11</v>
      </c>
      <c r="H4888" s="4" t="str">
        <f t="shared" si="483"/>
        <v>product 2</v>
      </c>
      <c r="I4888" s="5">
        <v>1</v>
      </c>
      <c r="J4888" s="5">
        <v>21.49</v>
      </c>
    </row>
    <row r="4889" spans="1:10" ht="13.2" x14ac:dyDescent="0.25">
      <c r="A4889" s="3">
        <v>45970</v>
      </c>
      <c r="B4889" s="4" t="s">
        <v>9</v>
      </c>
      <c r="C4889" s="3" t="str">
        <f t="shared" si="479"/>
        <v>cogs</v>
      </c>
      <c r="D4889" s="49">
        <v>8.99</v>
      </c>
      <c r="E4889">
        <f t="shared" si="480"/>
        <v>2025</v>
      </c>
      <c r="F4889">
        <f t="shared" si="481"/>
        <v>9</v>
      </c>
      <c r="G4889">
        <f t="shared" si="482"/>
        <v>11</v>
      </c>
      <c r="H4889" s="4" t="str">
        <f t="shared" si="483"/>
        <v>product 3</v>
      </c>
      <c r="I4889" s="5">
        <v>24</v>
      </c>
      <c r="J4889" s="5">
        <v>215.76</v>
      </c>
    </row>
    <row r="4890" spans="1:10" ht="13.2" x14ac:dyDescent="0.25">
      <c r="A4890" s="3">
        <v>45970</v>
      </c>
      <c r="B4890" s="4" t="s">
        <v>10</v>
      </c>
      <c r="C4890" s="3" t="str">
        <f t="shared" si="479"/>
        <v>marketing</v>
      </c>
      <c r="D4890" s="50" t="s">
        <v>6</v>
      </c>
      <c r="E4890">
        <f t="shared" si="480"/>
        <v>2025</v>
      </c>
      <c r="F4890">
        <f t="shared" si="481"/>
        <v>9</v>
      </c>
      <c r="G4890">
        <f t="shared" si="482"/>
        <v>11</v>
      </c>
      <c r="H4890" s="4" t="str">
        <f t="shared" si="483"/>
        <v>N/A</v>
      </c>
      <c r="I4890" s="4" t="s">
        <v>6</v>
      </c>
      <c r="J4890" s="5">
        <v>107.10000000000001</v>
      </c>
    </row>
    <row r="4891" spans="1:10" ht="13.2" x14ac:dyDescent="0.25">
      <c r="A4891" s="3">
        <v>45970</v>
      </c>
      <c r="B4891" s="4" t="s">
        <v>11</v>
      </c>
      <c r="C4891" s="3" t="str">
        <f t="shared" si="479"/>
        <v>net sales</v>
      </c>
      <c r="D4891" s="49">
        <v>9.99</v>
      </c>
      <c r="E4891">
        <f t="shared" si="480"/>
        <v>2025</v>
      </c>
      <c r="F4891">
        <f t="shared" si="481"/>
        <v>9</v>
      </c>
      <c r="G4891">
        <f t="shared" si="482"/>
        <v>11</v>
      </c>
      <c r="H4891" s="4" t="str">
        <f t="shared" si="483"/>
        <v>product 1</v>
      </c>
      <c r="I4891" s="5">
        <v>16</v>
      </c>
      <c r="J4891" s="5">
        <v>159.84</v>
      </c>
    </row>
    <row r="4892" spans="1:10" ht="13.2" x14ac:dyDescent="0.25">
      <c r="A4892" s="3">
        <v>45970</v>
      </c>
      <c r="B4892" s="4" t="s">
        <v>12</v>
      </c>
      <c r="C4892" s="3" t="str">
        <f t="shared" si="479"/>
        <v>net sales</v>
      </c>
      <c r="D4892" s="49">
        <v>24.99</v>
      </c>
      <c r="E4892">
        <f t="shared" si="480"/>
        <v>2025</v>
      </c>
      <c r="F4892">
        <f t="shared" si="481"/>
        <v>9</v>
      </c>
      <c r="G4892">
        <f t="shared" si="482"/>
        <v>11</v>
      </c>
      <c r="H4892" s="4" t="str">
        <f t="shared" si="483"/>
        <v>product 2</v>
      </c>
      <c r="I4892" s="5">
        <v>1</v>
      </c>
      <c r="J4892" s="5">
        <v>24.99</v>
      </c>
    </row>
    <row r="4893" spans="1:10" ht="13.2" x14ac:dyDescent="0.25">
      <c r="A4893" s="3">
        <v>45970</v>
      </c>
      <c r="B4893" s="4" t="s">
        <v>13</v>
      </c>
      <c r="C4893" s="3" t="str">
        <f t="shared" si="479"/>
        <v>net sales</v>
      </c>
      <c r="D4893" s="49">
        <v>12.49</v>
      </c>
      <c r="E4893">
        <f t="shared" si="480"/>
        <v>2025</v>
      </c>
      <c r="F4893">
        <f t="shared" si="481"/>
        <v>9</v>
      </c>
      <c r="G4893">
        <f t="shared" si="482"/>
        <v>11</v>
      </c>
      <c r="H4893" s="4" t="str">
        <f t="shared" si="483"/>
        <v>product 3</v>
      </c>
      <c r="I4893" s="5">
        <v>24</v>
      </c>
      <c r="J4893" s="5">
        <v>299.76</v>
      </c>
    </row>
    <row r="4894" spans="1:10" ht="13.2" x14ac:dyDescent="0.25">
      <c r="A4894" s="3">
        <v>45971</v>
      </c>
      <c r="B4894" s="4" t="s">
        <v>7</v>
      </c>
      <c r="C4894" s="3" t="str">
        <f t="shared" si="479"/>
        <v>cogs</v>
      </c>
      <c r="D4894" s="49">
        <v>5.49</v>
      </c>
      <c r="E4894">
        <f t="shared" si="480"/>
        <v>2025</v>
      </c>
      <c r="F4894">
        <f t="shared" si="481"/>
        <v>10</v>
      </c>
      <c r="G4894">
        <f t="shared" si="482"/>
        <v>11</v>
      </c>
      <c r="H4894" s="4" t="str">
        <f t="shared" si="483"/>
        <v>product 1</v>
      </c>
      <c r="I4894" s="5">
        <v>46</v>
      </c>
      <c r="J4894" s="5">
        <v>252.54000000000002</v>
      </c>
    </row>
    <row r="4895" spans="1:10" ht="13.2" x14ac:dyDescent="0.25">
      <c r="A4895" s="3">
        <v>45971</v>
      </c>
      <c r="B4895" s="4" t="s">
        <v>8</v>
      </c>
      <c r="C4895" s="3" t="str">
        <f t="shared" si="479"/>
        <v>cogs</v>
      </c>
      <c r="D4895" s="49">
        <v>21.49</v>
      </c>
      <c r="E4895">
        <f t="shared" si="480"/>
        <v>2025</v>
      </c>
      <c r="F4895">
        <f t="shared" si="481"/>
        <v>10</v>
      </c>
      <c r="G4895">
        <f t="shared" si="482"/>
        <v>11</v>
      </c>
      <c r="H4895" s="4" t="str">
        <f t="shared" si="483"/>
        <v>product 2</v>
      </c>
      <c r="I4895" s="5">
        <v>1</v>
      </c>
      <c r="J4895" s="5">
        <v>21.49</v>
      </c>
    </row>
    <row r="4896" spans="1:10" ht="13.2" x14ac:dyDescent="0.25">
      <c r="A4896" s="3">
        <v>45971</v>
      </c>
      <c r="B4896" s="4" t="s">
        <v>9</v>
      </c>
      <c r="C4896" s="3" t="str">
        <f t="shared" si="479"/>
        <v>cogs</v>
      </c>
      <c r="D4896" s="49">
        <v>8.99</v>
      </c>
      <c r="E4896">
        <f t="shared" si="480"/>
        <v>2025</v>
      </c>
      <c r="F4896">
        <f t="shared" si="481"/>
        <v>10</v>
      </c>
      <c r="G4896">
        <f t="shared" si="482"/>
        <v>11</v>
      </c>
      <c r="H4896" s="4" t="str">
        <f t="shared" si="483"/>
        <v>product 3</v>
      </c>
      <c r="I4896" s="5">
        <v>138</v>
      </c>
      <c r="J4896" s="5">
        <v>1240.6200000000001</v>
      </c>
    </row>
    <row r="4897" spans="1:10" ht="13.2" x14ac:dyDescent="0.25">
      <c r="A4897" s="3">
        <v>45971</v>
      </c>
      <c r="B4897" s="4" t="s">
        <v>10</v>
      </c>
      <c r="C4897" s="3" t="str">
        <f t="shared" si="479"/>
        <v>marketing</v>
      </c>
      <c r="D4897" s="50" t="s">
        <v>6</v>
      </c>
      <c r="E4897">
        <f t="shared" si="480"/>
        <v>2025</v>
      </c>
      <c r="F4897">
        <f t="shared" si="481"/>
        <v>10</v>
      </c>
      <c r="G4897">
        <f t="shared" si="482"/>
        <v>11</v>
      </c>
      <c r="H4897" s="4" t="str">
        <f t="shared" si="483"/>
        <v>N/A</v>
      </c>
      <c r="I4897" s="4" t="s">
        <v>6</v>
      </c>
      <c r="J4897" s="5">
        <v>114.94</v>
      </c>
    </row>
    <row r="4898" spans="1:10" ht="13.2" x14ac:dyDescent="0.25">
      <c r="A4898" s="3">
        <v>45971</v>
      </c>
      <c r="B4898" s="4" t="s">
        <v>11</v>
      </c>
      <c r="C4898" s="3" t="str">
        <f t="shared" si="479"/>
        <v>net sales</v>
      </c>
      <c r="D4898" s="49">
        <v>9.99</v>
      </c>
      <c r="E4898">
        <f t="shared" si="480"/>
        <v>2025</v>
      </c>
      <c r="F4898">
        <f t="shared" si="481"/>
        <v>10</v>
      </c>
      <c r="G4898">
        <f t="shared" si="482"/>
        <v>11</v>
      </c>
      <c r="H4898" s="4" t="str">
        <f t="shared" si="483"/>
        <v>product 1</v>
      </c>
      <c r="I4898" s="5">
        <v>46</v>
      </c>
      <c r="J4898" s="5">
        <v>459.54</v>
      </c>
    </row>
    <row r="4899" spans="1:10" ht="13.2" x14ac:dyDescent="0.25">
      <c r="A4899" s="3">
        <v>45971</v>
      </c>
      <c r="B4899" s="4" t="s">
        <v>12</v>
      </c>
      <c r="C4899" s="3" t="str">
        <f t="shared" si="479"/>
        <v>net sales</v>
      </c>
      <c r="D4899" s="49">
        <v>24.99</v>
      </c>
      <c r="E4899">
        <f t="shared" si="480"/>
        <v>2025</v>
      </c>
      <c r="F4899">
        <f t="shared" si="481"/>
        <v>10</v>
      </c>
      <c r="G4899">
        <f t="shared" si="482"/>
        <v>11</v>
      </c>
      <c r="H4899" s="4" t="str">
        <f t="shared" si="483"/>
        <v>product 2</v>
      </c>
      <c r="I4899" s="5">
        <v>1</v>
      </c>
      <c r="J4899" s="5">
        <v>24.99</v>
      </c>
    </row>
    <row r="4900" spans="1:10" ht="13.2" x14ac:dyDescent="0.25">
      <c r="A4900" s="3">
        <v>45971</v>
      </c>
      <c r="B4900" s="4" t="s">
        <v>13</v>
      </c>
      <c r="C4900" s="3" t="str">
        <f t="shared" si="479"/>
        <v>net sales</v>
      </c>
      <c r="D4900" s="49">
        <v>12.49</v>
      </c>
      <c r="E4900">
        <f t="shared" si="480"/>
        <v>2025</v>
      </c>
      <c r="F4900">
        <f t="shared" si="481"/>
        <v>10</v>
      </c>
      <c r="G4900">
        <f t="shared" si="482"/>
        <v>11</v>
      </c>
      <c r="H4900" s="4" t="str">
        <f t="shared" si="483"/>
        <v>product 3</v>
      </c>
      <c r="I4900" s="5">
        <v>138</v>
      </c>
      <c r="J4900" s="5">
        <v>1723.6200000000001</v>
      </c>
    </row>
    <row r="4901" spans="1:10" ht="13.2" x14ac:dyDescent="0.25">
      <c r="A4901" s="3">
        <v>45972</v>
      </c>
      <c r="B4901" s="4" t="s">
        <v>7</v>
      </c>
      <c r="C4901" s="3" t="str">
        <f t="shared" si="479"/>
        <v>cogs</v>
      </c>
      <c r="D4901" s="49">
        <v>5.49</v>
      </c>
      <c r="E4901">
        <f t="shared" si="480"/>
        <v>2025</v>
      </c>
      <c r="F4901">
        <f t="shared" si="481"/>
        <v>11</v>
      </c>
      <c r="G4901">
        <f t="shared" si="482"/>
        <v>11</v>
      </c>
      <c r="H4901" s="4" t="str">
        <f t="shared" si="483"/>
        <v>product 1</v>
      </c>
      <c r="I4901" s="5">
        <v>10</v>
      </c>
      <c r="J4901" s="5">
        <v>54.900000000000006</v>
      </c>
    </row>
    <row r="4902" spans="1:10" ht="13.2" x14ac:dyDescent="0.25">
      <c r="A4902" s="3">
        <v>45972</v>
      </c>
      <c r="B4902" s="4" t="s">
        <v>8</v>
      </c>
      <c r="C4902" s="3" t="str">
        <f t="shared" si="479"/>
        <v>cogs</v>
      </c>
      <c r="D4902" s="49">
        <v>21.49</v>
      </c>
      <c r="E4902">
        <f t="shared" si="480"/>
        <v>2025</v>
      </c>
      <c r="F4902">
        <f t="shared" si="481"/>
        <v>11</v>
      </c>
      <c r="G4902">
        <f t="shared" si="482"/>
        <v>11</v>
      </c>
      <c r="H4902" s="4" t="str">
        <f t="shared" si="483"/>
        <v>product 2</v>
      </c>
      <c r="I4902" s="5">
        <v>2</v>
      </c>
      <c r="J4902" s="5">
        <v>42.98</v>
      </c>
    </row>
    <row r="4903" spans="1:10" ht="13.2" x14ac:dyDescent="0.25">
      <c r="A4903" s="3">
        <v>45972</v>
      </c>
      <c r="B4903" s="4" t="s">
        <v>9</v>
      </c>
      <c r="C4903" s="3" t="str">
        <f t="shared" si="479"/>
        <v>cogs</v>
      </c>
      <c r="D4903" s="49">
        <v>8.99</v>
      </c>
      <c r="E4903">
        <f t="shared" si="480"/>
        <v>2025</v>
      </c>
      <c r="F4903">
        <f t="shared" si="481"/>
        <v>11</v>
      </c>
      <c r="G4903">
        <f t="shared" si="482"/>
        <v>11</v>
      </c>
      <c r="H4903" s="4" t="str">
        <f t="shared" si="483"/>
        <v>product 3</v>
      </c>
      <c r="I4903" s="5">
        <v>217</v>
      </c>
      <c r="J4903" s="5">
        <v>1950.8300000000002</v>
      </c>
    </row>
    <row r="4904" spans="1:10" ht="13.2" x14ac:dyDescent="0.25">
      <c r="A4904" s="3">
        <v>45972</v>
      </c>
      <c r="B4904" s="4" t="s">
        <v>10</v>
      </c>
      <c r="C4904" s="3" t="str">
        <f t="shared" si="479"/>
        <v>marketing</v>
      </c>
      <c r="D4904" s="50" t="s">
        <v>6</v>
      </c>
      <c r="E4904">
        <f t="shared" si="480"/>
        <v>2025</v>
      </c>
      <c r="F4904">
        <f t="shared" si="481"/>
        <v>11</v>
      </c>
      <c r="G4904">
        <f t="shared" si="482"/>
        <v>11</v>
      </c>
      <c r="H4904" s="4" t="str">
        <f t="shared" si="483"/>
        <v>N/A</v>
      </c>
      <c r="I4904" s="4" t="s">
        <v>6</v>
      </c>
      <c r="J4904" s="5">
        <v>102.94</v>
      </c>
    </row>
    <row r="4905" spans="1:10" ht="13.2" x14ac:dyDescent="0.25">
      <c r="A4905" s="3">
        <v>45972</v>
      </c>
      <c r="B4905" s="4" t="s">
        <v>11</v>
      </c>
      <c r="C4905" s="3" t="str">
        <f t="shared" si="479"/>
        <v>net sales</v>
      </c>
      <c r="D4905" s="49">
        <v>9.99</v>
      </c>
      <c r="E4905">
        <f t="shared" si="480"/>
        <v>2025</v>
      </c>
      <c r="F4905">
        <f t="shared" si="481"/>
        <v>11</v>
      </c>
      <c r="G4905">
        <f t="shared" si="482"/>
        <v>11</v>
      </c>
      <c r="H4905" s="4" t="str">
        <f t="shared" si="483"/>
        <v>product 1</v>
      </c>
      <c r="I4905" s="5">
        <v>10</v>
      </c>
      <c r="J4905" s="5">
        <v>99.9</v>
      </c>
    </row>
    <row r="4906" spans="1:10" ht="13.2" x14ac:dyDescent="0.25">
      <c r="A4906" s="3">
        <v>45972</v>
      </c>
      <c r="B4906" s="4" t="s">
        <v>12</v>
      </c>
      <c r="C4906" s="3" t="str">
        <f t="shared" si="479"/>
        <v>net sales</v>
      </c>
      <c r="D4906" s="49">
        <v>24.99</v>
      </c>
      <c r="E4906">
        <f t="shared" si="480"/>
        <v>2025</v>
      </c>
      <c r="F4906">
        <f t="shared" si="481"/>
        <v>11</v>
      </c>
      <c r="G4906">
        <f t="shared" si="482"/>
        <v>11</v>
      </c>
      <c r="H4906" s="4" t="str">
        <f t="shared" si="483"/>
        <v>product 2</v>
      </c>
      <c r="I4906" s="5">
        <v>2</v>
      </c>
      <c r="J4906" s="5">
        <v>49.98</v>
      </c>
    </row>
    <row r="4907" spans="1:10" ht="13.2" x14ac:dyDescent="0.25">
      <c r="A4907" s="3">
        <v>45972</v>
      </c>
      <c r="B4907" s="4" t="s">
        <v>13</v>
      </c>
      <c r="C4907" s="3" t="str">
        <f t="shared" si="479"/>
        <v>net sales</v>
      </c>
      <c r="D4907" s="49">
        <v>12.49</v>
      </c>
      <c r="E4907">
        <f t="shared" si="480"/>
        <v>2025</v>
      </c>
      <c r="F4907">
        <f t="shared" si="481"/>
        <v>11</v>
      </c>
      <c r="G4907">
        <f t="shared" si="482"/>
        <v>11</v>
      </c>
      <c r="H4907" s="4" t="str">
        <f t="shared" si="483"/>
        <v>product 3</v>
      </c>
      <c r="I4907" s="5">
        <v>217</v>
      </c>
      <c r="J4907" s="5">
        <v>2710.33</v>
      </c>
    </row>
    <row r="4908" spans="1:10" ht="13.2" x14ac:dyDescent="0.25">
      <c r="A4908" s="3">
        <v>45973</v>
      </c>
      <c r="B4908" s="4" t="s">
        <v>7</v>
      </c>
      <c r="C4908" s="3" t="str">
        <f t="shared" si="479"/>
        <v>cogs</v>
      </c>
      <c r="D4908" s="49">
        <v>5.49</v>
      </c>
      <c r="E4908">
        <f t="shared" si="480"/>
        <v>2025</v>
      </c>
      <c r="F4908">
        <f t="shared" si="481"/>
        <v>12</v>
      </c>
      <c r="G4908">
        <f t="shared" si="482"/>
        <v>11</v>
      </c>
      <c r="H4908" s="4" t="str">
        <f t="shared" si="483"/>
        <v>product 1</v>
      </c>
      <c r="I4908" s="5">
        <v>72</v>
      </c>
      <c r="J4908" s="5">
        <v>395.28000000000003</v>
      </c>
    </row>
    <row r="4909" spans="1:10" ht="13.2" x14ac:dyDescent="0.25">
      <c r="A4909" s="3">
        <v>45973</v>
      </c>
      <c r="B4909" s="4" t="s">
        <v>8</v>
      </c>
      <c r="C4909" s="3" t="str">
        <f t="shared" si="479"/>
        <v>cogs</v>
      </c>
      <c r="D4909" s="49">
        <v>21.49</v>
      </c>
      <c r="E4909">
        <f t="shared" si="480"/>
        <v>2025</v>
      </c>
      <c r="F4909">
        <f t="shared" si="481"/>
        <v>12</v>
      </c>
      <c r="G4909">
        <f t="shared" si="482"/>
        <v>11</v>
      </c>
      <c r="H4909" s="4" t="str">
        <f t="shared" si="483"/>
        <v>product 2</v>
      </c>
      <c r="I4909" s="5">
        <v>6</v>
      </c>
      <c r="J4909" s="5">
        <v>128.94</v>
      </c>
    </row>
    <row r="4910" spans="1:10" ht="13.2" x14ac:dyDescent="0.25">
      <c r="A4910" s="3">
        <v>45973</v>
      </c>
      <c r="B4910" s="4" t="s">
        <v>9</v>
      </c>
      <c r="C4910" s="3" t="str">
        <f t="shared" si="479"/>
        <v>cogs</v>
      </c>
      <c r="D4910" s="49">
        <v>8.99</v>
      </c>
      <c r="E4910">
        <f t="shared" si="480"/>
        <v>2025</v>
      </c>
      <c r="F4910">
        <f t="shared" si="481"/>
        <v>12</v>
      </c>
      <c r="G4910">
        <f t="shared" si="482"/>
        <v>11</v>
      </c>
      <c r="H4910" s="4" t="str">
        <f t="shared" si="483"/>
        <v>product 3</v>
      </c>
      <c r="I4910" s="5">
        <v>86</v>
      </c>
      <c r="J4910" s="5">
        <v>773.14</v>
      </c>
    </row>
    <row r="4911" spans="1:10" ht="13.2" x14ac:dyDescent="0.25">
      <c r="A4911" s="3">
        <v>45973</v>
      </c>
      <c r="B4911" s="4" t="s">
        <v>10</v>
      </c>
      <c r="C4911" s="3" t="str">
        <f t="shared" si="479"/>
        <v>marketing</v>
      </c>
      <c r="D4911" s="50" t="s">
        <v>6</v>
      </c>
      <c r="E4911">
        <f t="shared" si="480"/>
        <v>2025</v>
      </c>
      <c r="F4911">
        <f t="shared" si="481"/>
        <v>12</v>
      </c>
      <c r="G4911">
        <f t="shared" si="482"/>
        <v>11</v>
      </c>
      <c r="H4911" s="4" t="str">
        <f t="shared" si="483"/>
        <v>N/A</v>
      </c>
      <c r="I4911" s="4" t="s">
        <v>6</v>
      </c>
      <c r="J4911" s="5">
        <v>111.92</v>
      </c>
    </row>
    <row r="4912" spans="1:10" ht="13.2" x14ac:dyDescent="0.25">
      <c r="A4912" s="3">
        <v>45973</v>
      </c>
      <c r="B4912" s="4" t="s">
        <v>11</v>
      </c>
      <c r="C4912" s="3" t="str">
        <f t="shared" si="479"/>
        <v>net sales</v>
      </c>
      <c r="D4912" s="49">
        <v>9.99</v>
      </c>
      <c r="E4912">
        <f t="shared" si="480"/>
        <v>2025</v>
      </c>
      <c r="F4912">
        <f t="shared" si="481"/>
        <v>12</v>
      </c>
      <c r="G4912">
        <f t="shared" si="482"/>
        <v>11</v>
      </c>
      <c r="H4912" s="4" t="str">
        <f t="shared" si="483"/>
        <v>product 1</v>
      </c>
      <c r="I4912" s="5">
        <v>72</v>
      </c>
      <c r="J4912" s="5">
        <v>719.28</v>
      </c>
    </row>
    <row r="4913" spans="1:10" ht="13.2" x14ac:dyDescent="0.25">
      <c r="A4913" s="3">
        <v>45973</v>
      </c>
      <c r="B4913" s="4" t="s">
        <v>12</v>
      </c>
      <c r="C4913" s="3" t="str">
        <f t="shared" si="479"/>
        <v>net sales</v>
      </c>
      <c r="D4913" s="49">
        <v>24.99</v>
      </c>
      <c r="E4913">
        <f t="shared" si="480"/>
        <v>2025</v>
      </c>
      <c r="F4913">
        <f t="shared" si="481"/>
        <v>12</v>
      </c>
      <c r="G4913">
        <f t="shared" si="482"/>
        <v>11</v>
      </c>
      <c r="H4913" s="4" t="str">
        <f t="shared" si="483"/>
        <v>product 2</v>
      </c>
      <c r="I4913" s="5">
        <v>6</v>
      </c>
      <c r="J4913" s="5">
        <v>149.94</v>
      </c>
    </row>
    <row r="4914" spans="1:10" ht="13.2" x14ac:dyDescent="0.25">
      <c r="A4914" s="3">
        <v>45973</v>
      </c>
      <c r="B4914" s="4" t="s">
        <v>13</v>
      </c>
      <c r="C4914" s="3" t="str">
        <f t="shared" si="479"/>
        <v>net sales</v>
      </c>
      <c r="D4914" s="49">
        <v>12.49</v>
      </c>
      <c r="E4914">
        <f t="shared" si="480"/>
        <v>2025</v>
      </c>
      <c r="F4914">
        <f t="shared" si="481"/>
        <v>12</v>
      </c>
      <c r="G4914">
        <f t="shared" si="482"/>
        <v>11</v>
      </c>
      <c r="H4914" s="4" t="str">
        <f t="shared" si="483"/>
        <v>product 3</v>
      </c>
      <c r="I4914" s="5">
        <v>86</v>
      </c>
      <c r="J4914" s="5">
        <v>1074.1400000000001</v>
      </c>
    </row>
    <row r="4915" spans="1:10" ht="13.2" x14ac:dyDescent="0.25">
      <c r="A4915" s="3">
        <v>45974</v>
      </c>
      <c r="B4915" s="4" t="s">
        <v>7</v>
      </c>
      <c r="C4915" s="3" t="str">
        <f t="shared" si="479"/>
        <v>cogs</v>
      </c>
      <c r="D4915" s="49">
        <v>5.49</v>
      </c>
      <c r="E4915">
        <f t="shared" si="480"/>
        <v>2025</v>
      </c>
      <c r="F4915">
        <f t="shared" si="481"/>
        <v>13</v>
      </c>
      <c r="G4915">
        <f t="shared" si="482"/>
        <v>11</v>
      </c>
      <c r="H4915" s="4" t="str">
        <f t="shared" si="483"/>
        <v>product 1</v>
      </c>
      <c r="I4915" s="5">
        <v>46</v>
      </c>
      <c r="J4915" s="5">
        <v>252.54000000000002</v>
      </c>
    </row>
    <row r="4916" spans="1:10" ht="13.2" x14ac:dyDescent="0.25">
      <c r="A4916" s="3">
        <v>45974</v>
      </c>
      <c r="B4916" s="4" t="s">
        <v>8</v>
      </c>
      <c r="C4916" s="3" t="str">
        <f t="shared" si="479"/>
        <v>cogs</v>
      </c>
      <c r="D4916" s="49">
        <v>21.49</v>
      </c>
      <c r="E4916">
        <f t="shared" si="480"/>
        <v>2025</v>
      </c>
      <c r="F4916">
        <f t="shared" si="481"/>
        <v>13</v>
      </c>
      <c r="G4916">
        <f t="shared" si="482"/>
        <v>11</v>
      </c>
      <c r="H4916" s="4" t="str">
        <f t="shared" si="483"/>
        <v>product 2</v>
      </c>
      <c r="I4916" s="5">
        <v>5</v>
      </c>
      <c r="J4916" s="5">
        <v>107.44999999999999</v>
      </c>
    </row>
    <row r="4917" spans="1:10" ht="13.2" x14ac:dyDescent="0.25">
      <c r="A4917" s="3">
        <v>45974</v>
      </c>
      <c r="B4917" s="4" t="s">
        <v>9</v>
      </c>
      <c r="C4917" s="3" t="str">
        <f t="shared" si="479"/>
        <v>cogs</v>
      </c>
      <c r="D4917" s="49">
        <v>8.99</v>
      </c>
      <c r="E4917">
        <f t="shared" si="480"/>
        <v>2025</v>
      </c>
      <c r="F4917">
        <f t="shared" si="481"/>
        <v>13</v>
      </c>
      <c r="G4917">
        <f t="shared" si="482"/>
        <v>11</v>
      </c>
      <c r="H4917" s="4" t="str">
        <f t="shared" si="483"/>
        <v>product 3</v>
      </c>
      <c r="I4917" s="5">
        <v>104</v>
      </c>
      <c r="J4917" s="5">
        <v>934.96</v>
      </c>
    </row>
    <row r="4918" spans="1:10" ht="13.2" x14ac:dyDescent="0.25">
      <c r="A4918" s="3">
        <v>45974</v>
      </c>
      <c r="B4918" s="4" t="s">
        <v>10</v>
      </c>
      <c r="C4918" s="3" t="str">
        <f t="shared" si="479"/>
        <v>marketing</v>
      </c>
      <c r="D4918" s="50" t="s">
        <v>6</v>
      </c>
      <c r="E4918">
        <f t="shared" si="480"/>
        <v>2025</v>
      </c>
      <c r="F4918">
        <f t="shared" si="481"/>
        <v>13</v>
      </c>
      <c r="G4918">
        <f t="shared" si="482"/>
        <v>11</v>
      </c>
      <c r="H4918" s="4" t="str">
        <f t="shared" si="483"/>
        <v>N/A</v>
      </c>
      <c r="I4918" s="4" t="s">
        <v>6</v>
      </c>
      <c r="J4918" s="5">
        <v>110.03</v>
      </c>
    </row>
    <row r="4919" spans="1:10" ht="13.2" x14ac:dyDescent="0.25">
      <c r="A4919" s="3">
        <v>45974</v>
      </c>
      <c r="B4919" s="4" t="s">
        <v>11</v>
      </c>
      <c r="C4919" s="3" t="str">
        <f t="shared" si="479"/>
        <v>net sales</v>
      </c>
      <c r="D4919" s="49">
        <v>9.99</v>
      </c>
      <c r="E4919">
        <f t="shared" si="480"/>
        <v>2025</v>
      </c>
      <c r="F4919">
        <f t="shared" si="481"/>
        <v>13</v>
      </c>
      <c r="G4919">
        <f t="shared" si="482"/>
        <v>11</v>
      </c>
      <c r="H4919" s="4" t="str">
        <f t="shared" si="483"/>
        <v>product 1</v>
      </c>
      <c r="I4919" s="5">
        <v>46</v>
      </c>
      <c r="J4919" s="5">
        <v>459.54</v>
      </c>
    </row>
    <row r="4920" spans="1:10" ht="13.2" x14ac:dyDescent="0.25">
      <c r="A4920" s="3">
        <v>45974</v>
      </c>
      <c r="B4920" s="4" t="s">
        <v>12</v>
      </c>
      <c r="C4920" s="3" t="str">
        <f t="shared" si="479"/>
        <v>net sales</v>
      </c>
      <c r="D4920" s="49">
        <v>24.99</v>
      </c>
      <c r="E4920">
        <f t="shared" si="480"/>
        <v>2025</v>
      </c>
      <c r="F4920">
        <f t="shared" si="481"/>
        <v>13</v>
      </c>
      <c r="G4920">
        <f t="shared" si="482"/>
        <v>11</v>
      </c>
      <c r="H4920" s="4" t="str">
        <f t="shared" si="483"/>
        <v>product 2</v>
      </c>
      <c r="I4920" s="5">
        <v>5</v>
      </c>
      <c r="J4920" s="5">
        <v>124.94999999999999</v>
      </c>
    </row>
    <row r="4921" spans="1:10" ht="13.2" x14ac:dyDescent="0.25">
      <c r="A4921" s="3">
        <v>45974</v>
      </c>
      <c r="B4921" s="4" t="s">
        <v>13</v>
      </c>
      <c r="C4921" s="3" t="str">
        <f t="shared" si="479"/>
        <v>net sales</v>
      </c>
      <c r="D4921" s="49">
        <v>12.49</v>
      </c>
      <c r="E4921">
        <f t="shared" si="480"/>
        <v>2025</v>
      </c>
      <c r="F4921">
        <f t="shared" si="481"/>
        <v>13</v>
      </c>
      <c r="G4921">
        <f t="shared" si="482"/>
        <v>11</v>
      </c>
      <c r="H4921" s="4" t="str">
        <f t="shared" si="483"/>
        <v>product 3</v>
      </c>
      <c r="I4921" s="5">
        <v>104</v>
      </c>
      <c r="J4921" s="5">
        <v>1298.96</v>
      </c>
    </row>
    <row r="4922" spans="1:10" ht="13.2" x14ac:dyDescent="0.25">
      <c r="A4922" s="3">
        <v>45975</v>
      </c>
      <c r="B4922" s="4" t="s">
        <v>7</v>
      </c>
      <c r="C4922" s="3" t="str">
        <f t="shared" si="479"/>
        <v>cogs</v>
      </c>
      <c r="D4922" s="49">
        <v>5.49</v>
      </c>
      <c r="E4922">
        <f t="shared" si="480"/>
        <v>2025</v>
      </c>
      <c r="F4922">
        <f t="shared" si="481"/>
        <v>14</v>
      </c>
      <c r="G4922">
        <f t="shared" si="482"/>
        <v>11</v>
      </c>
      <c r="H4922" s="4" t="str">
        <f t="shared" si="483"/>
        <v>product 1</v>
      </c>
      <c r="I4922" s="5">
        <v>43</v>
      </c>
      <c r="J4922" s="5">
        <v>236.07000000000002</v>
      </c>
    </row>
    <row r="4923" spans="1:10" ht="13.2" x14ac:dyDescent="0.25">
      <c r="A4923" s="3">
        <v>45975</v>
      </c>
      <c r="B4923" s="4" t="s">
        <v>8</v>
      </c>
      <c r="C4923" s="3" t="str">
        <f t="shared" si="479"/>
        <v>cogs</v>
      </c>
      <c r="D4923" s="49">
        <v>21.49</v>
      </c>
      <c r="E4923">
        <f t="shared" si="480"/>
        <v>2025</v>
      </c>
      <c r="F4923">
        <f t="shared" si="481"/>
        <v>14</v>
      </c>
      <c r="G4923">
        <f t="shared" si="482"/>
        <v>11</v>
      </c>
      <c r="H4923" s="4" t="str">
        <f t="shared" si="483"/>
        <v>product 2</v>
      </c>
      <c r="I4923" s="5">
        <v>1</v>
      </c>
      <c r="J4923" s="5">
        <v>21.49</v>
      </c>
    </row>
    <row r="4924" spans="1:10" ht="13.2" x14ac:dyDescent="0.25">
      <c r="A4924" s="3">
        <v>45975</v>
      </c>
      <c r="B4924" s="4" t="s">
        <v>9</v>
      </c>
      <c r="C4924" s="3" t="str">
        <f t="shared" si="479"/>
        <v>cogs</v>
      </c>
      <c r="D4924" s="49">
        <v>8.99</v>
      </c>
      <c r="E4924">
        <f t="shared" si="480"/>
        <v>2025</v>
      </c>
      <c r="F4924">
        <f t="shared" si="481"/>
        <v>14</v>
      </c>
      <c r="G4924">
        <f t="shared" si="482"/>
        <v>11</v>
      </c>
      <c r="H4924" s="4" t="str">
        <f t="shared" si="483"/>
        <v>product 3</v>
      </c>
      <c r="I4924" s="5">
        <v>23</v>
      </c>
      <c r="J4924" s="5">
        <v>206.77</v>
      </c>
    </row>
    <row r="4925" spans="1:10" ht="13.2" x14ac:dyDescent="0.25">
      <c r="A4925" s="3">
        <v>45975</v>
      </c>
      <c r="B4925" s="4" t="s">
        <v>10</v>
      </c>
      <c r="C4925" s="3" t="str">
        <f t="shared" si="479"/>
        <v>marketing</v>
      </c>
      <c r="D4925" s="50" t="s">
        <v>6</v>
      </c>
      <c r="E4925">
        <f t="shared" si="480"/>
        <v>2025</v>
      </c>
      <c r="F4925">
        <f t="shared" si="481"/>
        <v>14</v>
      </c>
      <c r="G4925">
        <f t="shared" si="482"/>
        <v>11</v>
      </c>
      <c r="H4925" s="4" t="str">
        <f t="shared" si="483"/>
        <v>N/A</v>
      </c>
      <c r="I4925" s="4" t="s">
        <v>6</v>
      </c>
      <c r="J4925" s="5">
        <v>111.97</v>
      </c>
    </row>
    <row r="4926" spans="1:10" ht="13.2" x14ac:dyDescent="0.25">
      <c r="A4926" s="3">
        <v>45975</v>
      </c>
      <c r="B4926" s="4" t="s">
        <v>11</v>
      </c>
      <c r="C4926" s="3" t="str">
        <f t="shared" si="479"/>
        <v>net sales</v>
      </c>
      <c r="D4926" s="49">
        <v>9.99</v>
      </c>
      <c r="E4926">
        <f t="shared" si="480"/>
        <v>2025</v>
      </c>
      <c r="F4926">
        <f t="shared" si="481"/>
        <v>14</v>
      </c>
      <c r="G4926">
        <f t="shared" si="482"/>
        <v>11</v>
      </c>
      <c r="H4926" s="4" t="str">
        <f t="shared" si="483"/>
        <v>product 1</v>
      </c>
      <c r="I4926" s="5">
        <v>43</v>
      </c>
      <c r="J4926" s="5">
        <v>429.57</v>
      </c>
    </row>
    <row r="4927" spans="1:10" ht="13.2" x14ac:dyDescent="0.25">
      <c r="A4927" s="3">
        <v>45975</v>
      </c>
      <c r="B4927" s="4" t="s">
        <v>12</v>
      </c>
      <c r="C4927" s="3" t="str">
        <f t="shared" si="479"/>
        <v>net sales</v>
      </c>
      <c r="D4927" s="49">
        <v>24.99</v>
      </c>
      <c r="E4927">
        <f t="shared" si="480"/>
        <v>2025</v>
      </c>
      <c r="F4927">
        <f t="shared" si="481"/>
        <v>14</v>
      </c>
      <c r="G4927">
        <f t="shared" si="482"/>
        <v>11</v>
      </c>
      <c r="H4927" s="4" t="str">
        <f t="shared" si="483"/>
        <v>product 2</v>
      </c>
      <c r="I4927" s="5">
        <v>1</v>
      </c>
      <c r="J4927" s="5">
        <v>24.99</v>
      </c>
    </row>
    <row r="4928" spans="1:10" ht="13.2" x14ac:dyDescent="0.25">
      <c r="A4928" s="3">
        <v>45975</v>
      </c>
      <c r="B4928" s="4" t="s">
        <v>13</v>
      </c>
      <c r="C4928" s="3" t="str">
        <f t="shared" si="479"/>
        <v>net sales</v>
      </c>
      <c r="D4928" s="49">
        <v>12.49</v>
      </c>
      <c r="E4928">
        <f t="shared" si="480"/>
        <v>2025</v>
      </c>
      <c r="F4928">
        <f t="shared" si="481"/>
        <v>14</v>
      </c>
      <c r="G4928">
        <f t="shared" si="482"/>
        <v>11</v>
      </c>
      <c r="H4928" s="4" t="str">
        <f t="shared" si="483"/>
        <v>product 3</v>
      </c>
      <c r="I4928" s="5">
        <v>23</v>
      </c>
      <c r="J4928" s="5">
        <v>287.27</v>
      </c>
    </row>
    <row r="4929" spans="1:10" ht="13.2" x14ac:dyDescent="0.25">
      <c r="A4929" s="3">
        <v>45976</v>
      </c>
      <c r="B4929" s="4" t="s">
        <v>7</v>
      </c>
      <c r="C4929" s="3" t="str">
        <f t="shared" si="479"/>
        <v>cogs</v>
      </c>
      <c r="D4929" s="49">
        <v>5.49</v>
      </c>
      <c r="E4929">
        <f t="shared" si="480"/>
        <v>2025</v>
      </c>
      <c r="F4929">
        <f t="shared" si="481"/>
        <v>15</v>
      </c>
      <c r="G4929">
        <f t="shared" si="482"/>
        <v>11</v>
      </c>
      <c r="H4929" s="4" t="str">
        <f t="shared" si="483"/>
        <v>product 1</v>
      </c>
      <c r="I4929" s="5">
        <v>34</v>
      </c>
      <c r="J4929" s="5">
        <v>186.66</v>
      </c>
    </row>
    <row r="4930" spans="1:10" ht="13.2" x14ac:dyDescent="0.25">
      <c r="A4930" s="3">
        <v>45976</v>
      </c>
      <c r="B4930" s="4" t="s">
        <v>8</v>
      </c>
      <c r="C4930" s="3" t="str">
        <f t="shared" ref="C4930:C4993" si="484">IFERROR(LEFT(B4930, FIND(":", B4930) -1),B4930)</f>
        <v>cogs</v>
      </c>
      <c r="D4930" s="49">
        <v>21.49</v>
      </c>
      <c r="E4930">
        <f t="shared" ref="E4930:E4993" si="485">YEAR(A4930)</f>
        <v>2025</v>
      </c>
      <c r="F4930">
        <f t="shared" ref="F4930:F4993" si="486">DAY(A4930)</f>
        <v>15</v>
      </c>
      <c r="G4930">
        <f t="shared" ref="G4930:G4993" si="487">MONTH(A4930)</f>
        <v>11</v>
      </c>
      <c r="H4930" s="4" t="str">
        <f t="shared" si="483"/>
        <v>product 2</v>
      </c>
      <c r="I4930" s="5">
        <v>7</v>
      </c>
      <c r="J4930" s="5">
        <v>150.42999999999998</v>
      </c>
    </row>
    <row r="4931" spans="1:10" ht="13.2" x14ac:dyDescent="0.25">
      <c r="A4931" s="3">
        <v>45976</v>
      </c>
      <c r="B4931" s="4" t="s">
        <v>9</v>
      </c>
      <c r="C4931" s="3" t="str">
        <f t="shared" si="484"/>
        <v>cogs</v>
      </c>
      <c r="D4931" s="49">
        <v>8.99</v>
      </c>
      <c r="E4931">
        <f t="shared" si="485"/>
        <v>2025</v>
      </c>
      <c r="F4931">
        <f t="shared" si="486"/>
        <v>15</v>
      </c>
      <c r="G4931">
        <f t="shared" si="487"/>
        <v>11</v>
      </c>
      <c r="H4931" s="4" t="str">
        <f t="shared" ref="H4931:H4994" si="488">IFERROR(RIGHT(B4931, LEN(B4931) - FIND(":", B4931)),"N/A")</f>
        <v>product 3</v>
      </c>
      <c r="I4931" s="5">
        <v>133</v>
      </c>
      <c r="J4931" s="5">
        <v>1195.67</v>
      </c>
    </row>
    <row r="4932" spans="1:10" ht="13.2" x14ac:dyDescent="0.25">
      <c r="A4932" s="3">
        <v>45976</v>
      </c>
      <c r="B4932" s="4" t="s">
        <v>16</v>
      </c>
      <c r="C4932" s="3" t="str">
        <f t="shared" si="484"/>
        <v>interest</v>
      </c>
      <c r="D4932" s="50" t="s">
        <v>6</v>
      </c>
      <c r="E4932">
        <f t="shared" si="485"/>
        <v>2025</v>
      </c>
      <c r="F4932">
        <f t="shared" si="486"/>
        <v>15</v>
      </c>
      <c r="G4932">
        <f t="shared" si="487"/>
        <v>11</v>
      </c>
      <c r="H4932" s="4" t="str">
        <f t="shared" si="488"/>
        <v>N/A</v>
      </c>
      <c r="I4932" s="4" t="s">
        <v>6</v>
      </c>
      <c r="J4932" s="5">
        <v>1249.8399999999999</v>
      </c>
    </row>
    <row r="4933" spans="1:10" ht="13.2" x14ac:dyDescent="0.25">
      <c r="A4933" s="3">
        <v>45976</v>
      </c>
      <c r="B4933" s="4" t="s">
        <v>10</v>
      </c>
      <c r="C4933" s="3" t="str">
        <f t="shared" si="484"/>
        <v>marketing</v>
      </c>
      <c r="D4933" s="50" t="s">
        <v>6</v>
      </c>
      <c r="E4933">
        <f t="shared" si="485"/>
        <v>2025</v>
      </c>
      <c r="F4933">
        <f t="shared" si="486"/>
        <v>15</v>
      </c>
      <c r="G4933">
        <f t="shared" si="487"/>
        <v>11</v>
      </c>
      <c r="H4933" s="4" t="str">
        <f t="shared" si="488"/>
        <v>N/A</v>
      </c>
      <c r="I4933" s="4" t="s">
        <v>6</v>
      </c>
      <c r="J4933" s="5">
        <v>103</v>
      </c>
    </row>
    <row r="4934" spans="1:10" ht="13.2" x14ac:dyDescent="0.25">
      <c r="A4934" s="3">
        <v>45976</v>
      </c>
      <c r="B4934" s="4" t="s">
        <v>11</v>
      </c>
      <c r="C4934" s="3" t="str">
        <f t="shared" si="484"/>
        <v>net sales</v>
      </c>
      <c r="D4934" s="49">
        <v>9.99</v>
      </c>
      <c r="E4934">
        <f t="shared" si="485"/>
        <v>2025</v>
      </c>
      <c r="F4934">
        <f t="shared" si="486"/>
        <v>15</v>
      </c>
      <c r="G4934">
        <f t="shared" si="487"/>
        <v>11</v>
      </c>
      <c r="H4934" s="4" t="str">
        <f t="shared" si="488"/>
        <v>product 1</v>
      </c>
      <c r="I4934" s="5">
        <v>34</v>
      </c>
      <c r="J4934" s="5">
        <v>339.66</v>
      </c>
    </row>
    <row r="4935" spans="1:10" ht="13.2" x14ac:dyDescent="0.25">
      <c r="A4935" s="3">
        <v>45976</v>
      </c>
      <c r="B4935" s="4" t="s">
        <v>12</v>
      </c>
      <c r="C4935" s="3" t="str">
        <f t="shared" si="484"/>
        <v>net sales</v>
      </c>
      <c r="D4935" s="49">
        <v>24.99</v>
      </c>
      <c r="E4935">
        <f t="shared" si="485"/>
        <v>2025</v>
      </c>
      <c r="F4935">
        <f t="shared" si="486"/>
        <v>15</v>
      </c>
      <c r="G4935">
        <f t="shared" si="487"/>
        <v>11</v>
      </c>
      <c r="H4935" s="4" t="str">
        <f t="shared" si="488"/>
        <v>product 2</v>
      </c>
      <c r="I4935" s="5">
        <v>7</v>
      </c>
      <c r="J4935" s="5">
        <v>174.92999999999998</v>
      </c>
    </row>
    <row r="4936" spans="1:10" ht="13.2" x14ac:dyDescent="0.25">
      <c r="A4936" s="3">
        <v>45976</v>
      </c>
      <c r="B4936" s="4" t="s">
        <v>13</v>
      </c>
      <c r="C4936" s="3" t="str">
        <f t="shared" si="484"/>
        <v>net sales</v>
      </c>
      <c r="D4936" s="49">
        <v>12.49</v>
      </c>
      <c r="E4936">
        <f t="shared" si="485"/>
        <v>2025</v>
      </c>
      <c r="F4936">
        <f t="shared" si="486"/>
        <v>15</v>
      </c>
      <c r="G4936">
        <f t="shared" si="487"/>
        <v>11</v>
      </c>
      <c r="H4936" s="4" t="str">
        <f t="shared" si="488"/>
        <v>product 3</v>
      </c>
      <c r="I4936" s="5">
        <v>133</v>
      </c>
      <c r="J4936" s="5">
        <v>1661.17</v>
      </c>
    </row>
    <row r="4937" spans="1:10" ht="13.2" x14ac:dyDescent="0.25">
      <c r="A4937" s="3">
        <v>45976</v>
      </c>
      <c r="B4937" s="4" t="s">
        <v>14</v>
      </c>
      <c r="C4937" s="3" t="str">
        <f t="shared" si="484"/>
        <v>overhead</v>
      </c>
      <c r="D4937" s="50" t="s">
        <v>6</v>
      </c>
      <c r="E4937">
        <f t="shared" si="485"/>
        <v>2025</v>
      </c>
      <c r="F4937">
        <f t="shared" si="486"/>
        <v>15</v>
      </c>
      <c r="G4937">
        <f t="shared" si="487"/>
        <v>11</v>
      </c>
      <c r="H4937" s="4" t="str">
        <f t="shared" si="488"/>
        <v>N/A</v>
      </c>
      <c r="I4937" s="4" t="s">
        <v>6</v>
      </c>
      <c r="J4937" s="5">
        <v>312.45999999999998</v>
      </c>
    </row>
    <row r="4938" spans="1:10" ht="13.2" x14ac:dyDescent="0.25">
      <c r="A4938" s="3">
        <v>45977</v>
      </c>
      <c r="B4938" s="4" t="s">
        <v>7</v>
      </c>
      <c r="C4938" s="3" t="str">
        <f t="shared" si="484"/>
        <v>cogs</v>
      </c>
      <c r="D4938" s="49">
        <v>5.49</v>
      </c>
      <c r="E4938">
        <f t="shared" si="485"/>
        <v>2025</v>
      </c>
      <c r="F4938">
        <f t="shared" si="486"/>
        <v>16</v>
      </c>
      <c r="G4938">
        <f t="shared" si="487"/>
        <v>11</v>
      </c>
      <c r="H4938" s="4" t="str">
        <f t="shared" si="488"/>
        <v>product 1</v>
      </c>
      <c r="I4938" s="5">
        <v>78</v>
      </c>
      <c r="J4938" s="5">
        <v>428.22</v>
      </c>
    </row>
    <row r="4939" spans="1:10" ht="13.2" x14ac:dyDescent="0.25">
      <c r="A4939" s="3">
        <v>45977</v>
      </c>
      <c r="B4939" s="4" t="s">
        <v>8</v>
      </c>
      <c r="C4939" s="3" t="str">
        <f t="shared" si="484"/>
        <v>cogs</v>
      </c>
      <c r="D4939" s="49">
        <v>21.49</v>
      </c>
      <c r="E4939">
        <f t="shared" si="485"/>
        <v>2025</v>
      </c>
      <c r="F4939">
        <f t="shared" si="486"/>
        <v>16</v>
      </c>
      <c r="G4939">
        <f t="shared" si="487"/>
        <v>11</v>
      </c>
      <c r="H4939" s="4" t="str">
        <f t="shared" si="488"/>
        <v>product 2</v>
      </c>
      <c r="I4939" s="5">
        <v>4</v>
      </c>
      <c r="J4939" s="5">
        <v>85.96</v>
      </c>
    </row>
    <row r="4940" spans="1:10" ht="13.2" x14ac:dyDescent="0.25">
      <c r="A4940" s="3">
        <v>45977</v>
      </c>
      <c r="B4940" s="4" t="s">
        <v>9</v>
      </c>
      <c r="C4940" s="3" t="str">
        <f t="shared" si="484"/>
        <v>cogs</v>
      </c>
      <c r="D4940" s="49">
        <v>8.99</v>
      </c>
      <c r="E4940">
        <f t="shared" si="485"/>
        <v>2025</v>
      </c>
      <c r="F4940">
        <f t="shared" si="486"/>
        <v>16</v>
      </c>
      <c r="G4940">
        <f t="shared" si="487"/>
        <v>11</v>
      </c>
      <c r="H4940" s="4" t="str">
        <f t="shared" si="488"/>
        <v>product 3</v>
      </c>
      <c r="I4940" s="5">
        <v>142</v>
      </c>
      <c r="J4940" s="5">
        <v>1276.58</v>
      </c>
    </row>
    <row r="4941" spans="1:10" ht="13.2" x14ac:dyDescent="0.25">
      <c r="A4941" s="3">
        <v>45977</v>
      </c>
      <c r="B4941" s="4" t="s">
        <v>10</v>
      </c>
      <c r="C4941" s="3" t="str">
        <f t="shared" si="484"/>
        <v>marketing</v>
      </c>
      <c r="D4941" s="50" t="s">
        <v>6</v>
      </c>
      <c r="E4941">
        <f t="shared" si="485"/>
        <v>2025</v>
      </c>
      <c r="F4941">
        <f t="shared" si="486"/>
        <v>16</v>
      </c>
      <c r="G4941">
        <f t="shared" si="487"/>
        <v>11</v>
      </c>
      <c r="H4941" s="4" t="str">
        <f t="shared" si="488"/>
        <v>N/A</v>
      </c>
      <c r="I4941" s="4" t="s">
        <v>6</v>
      </c>
      <c r="J4941" s="5">
        <v>112.08</v>
      </c>
    </row>
    <row r="4942" spans="1:10" ht="13.2" x14ac:dyDescent="0.25">
      <c r="A4942" s="3">
        <v>45977</v>
      </c>
      <c r="B4942" s="4" t="s">
        <v>11</v>
      </c>
      <c r="C4942" s="3" t="str">
        <f t="shared" si="484"/>
        <v>net sales</v>
      </c>
      <c r="D4942" s="49">
        <v>9.99</v>
      </c>
      <c r="E4942">
        <f t="shared" si="485"/>
        <v>2025</v>
      </c>
      <c r="F4942">
        <f t="shared" si="486"/>
        <v>16</v>
      </c>
      <c r="G4942">
        <f t="shared" si="487"/>
        <v>11</v>
      </c>
      <c r="H4942" s="4" t="str">
        <f t="shared" si="488"/>
        <v>product 1</v>
      </c>
      <c r="I4942" s="5">
        <v>78</v>
      </c>
      <c r="J4942" s="5">
        <v>779.22</v>
      </c>
    </row>
    <row r="4943" spans="1:10" ht="13.2" x14ac:dyDescent="0.25">
      <c r="A4943" s="3">
        <v>45977</v>
      </c>
      <c r="B4943" s="4" t="s">
        <v>12</v>
      </c>
      <c r="C4943" s="3" t="str">
        <f t="shared" si="484"/>
        <v>net sales</v>
      </c>
      <c r="D4943" s="49">
        <v>24.99</v>
      </c>
      <c r="E4943">
        <f t="shared" si="485"/>
        <v>2025</v>
      </c>
      <c r="F4943">
        <f t="shared" si="486"/>
        <v>16</v>
      </c>
      <c r="G4943">
        <f t="shared" si="487"/>
        <v>11</v>
      </c>
      <c r="H4943" s="4" t="str">
        <f t="shared" si="488"/>
        <v>product 2</v>
      </c>
      <c r="I4943" s="5">
        <v>4</v>
      </c>
      <c r="J4943" s="5">
        <v>99.96</v>
      </c>
    </row>
    <row r="4944" spans="1:10" ht="13.2" x14ac:dyDescent="0.25">
      <c r="A4944" s="3">
        <v>45977</v>
      </c>
      <c r="B4944" s="4" t="s">
        <v>13</v>
      </c>
      <c r="C4944" s="3" t="str">
        <f t="shared" si="484"/>
        <v>net sales</v>
      </c>
      <c r="D4944" s="49">
        <v>12.49</v>
      </c>
      <c r="E4944">
        <f t="shared" si="485"/>
        <v>2025</v>
      </c>
      <c r="F4944">
        <f t="shared" si="486"/>
        <v>16</v>
      </c>
      <c r="G4944">
        <f t="shared" si="487"/>
        <v>11</v>
      </c>
      <c r="H4944" s="4" t="str">
        <f t="shared" si="488"/>
        <v>product 3</v>
      </c>
      <c r="I4944" s="5">
        <v>142</v>
      </c>
      <c r="J4944" s="5">
        <v>1773.58</v>
      </c>
    </row>
    <row r="4945" spans="1:10" ht="13.2" x14ac:dyDescent="0.25">
      <c r="A4945" s="3">
        <v>45978</v>
      </c>
      <c r="B4945" s="4" t="s">
        <v>7</v>
      </c>
      <c r="C4945" s="3" t="str">
        <f t="shared" si="484"/>
        <v>cogs</v>
      </c>
      <c r="D4945" s="49">
        <v>5.49</v>
      </c>
      <c r="E4945">
        <f t="shared" si="485"/>
        <v>2025</v>
      </c>
      <c r="F4945">
        <f t="shared" si="486"/>
        <v>17</v>
      </c>
      <c r="G4945">
        <f t="shared" si="487"/>
        <v>11</v>
      </c>
      <c r="H4945" s="4" t="str">
        <f t="shared" si="488"/>
        <v>product 1</v>
      </c>
      <c r="I4945" s="5">
        <v>85</v>
      </c>
      <c r="J4945" s="5">
        <v>466.65000000000003</v>
      </c>
    </row>
    <row r="4946" spans="1:10" ht="13.2" x14ac:dyDescent="0.25">
      <c r="A4946" s="3">
        <v>45978</v>
      </c>
      <c r="B4946" s="4" t="s">
        <v>8</v>
      </c>
      <c r="C4946" s="3" t="str">
        <f t="shared" si="484"/>
        <v>cogs</v>
      </c>
      <c r="D4946" s="49">
        <v>21.49</v>
      </c>
      <c r="E4946">
        <f t="shared" si="485"/>
        <v>2025</v>
      </c>
      <c r="F4946">
        <f t="shared" si="486"/>
        <v>17</v>
      </c>
      <c r="G4946">
        <f t="shared" si="487"/>
        <v>11</v>
      </c>
      <c r="H4946" s="4" t="str">
        <f t="shared" si="488"/>
        <v>product 2</v>
      </c>
      <c r="I4946" s="5">
        <v>0</v>
      </c>
      <c r="J4946" s="4">
        <v>0</v>
      </c>
    </row>
    <row r="4947" spans="1:10" ht="13.2" x14ac:dyDescent="0.25">
      <c r="A4947" s="3">
        <v>45978</v>
      </c>
      <c r="B4947" s="4" t="s">
        <v>9</v>
      </c>
      <c r="C4947" s="3" t="str">
        <f t="shared" si="484"/>
        <v>cogs</v>
      </c>
      <c r="D4947" s="49">
        <v>8.99</v>
      </c>
      <c r="E4947">
        <f t="shared" si="485"/>
        <v>2025</v>
      </c>
      <c r="F4947">
        <f t="shared" si="486"/>
        <v>17</v>
      </c>
      <c r="G4947">
        <f t="shared" si="487"/>
        <v>11</v>
      </c>
      <c r="H4947" s="4" t="str">
        <f t="shared" si="488"/>
        <v>product 3</v>
      </c>
      <c r="I4947" s="5">
        <v>116</v>
      </c>
      <c r="J4947" s="5">
        <v>1042.8399999999999</v>
      </c>
    </row>
    <row r="4948" spans="1:10" ht="13.2" x14ac:dyDescent="0.25">
      <c r="A4948" s="3">
        <v>45978</v>
      </c>
      <c r="B4948" s="4" t="s">
        <v>10</v>
      </c>
      <c r="C4948" s="3" t="str">
        <f t="shared" si="484"/>
        <v>marketing</v>
      </c>
      <c r="D4948" s="50" t="s">
        <v>6</v>
      </c>
      <c r="E4948">
        <f t="shared" si="485"/>
        <v>2025</v>
      </c>
      <c r="F4948">
        <f t="shared" si="486"/>
        <v>17</v>
      </c>
      <c r="G4948">
        <f t="shared" si="487"/>
        <v>11</v>
      </c>
      <c r="H4948" s="4" t="str">
        <f t="shared" si="488"/>
        <v>N/A</v>
      </c>
      <c r="I4948" s="4" t="s">
        <v>6</v>
      </c>
      <c r="J4948" s="5">
        <v>105</v>
      </c>
    </row>
    <row r="4949" spans="1:10" ht="13.2" x14ac:dyDescent="0.25">
      <c r="A4949" s="3">
        <v>45978</v>
      </c>
      <c r="B4949" s="4" t="s">
        <v>11</v>
      </c>
      <c r="C4949" s="3" t="str">
        <f t="shared" si="484"/>
        <v>net sales</v>
      </c>
      <c r="D4949" s="49">
        <v>9.99</v>
      </c>
      <c r="E4949">
        <f t="shared" si="485"/>
        <v>2025</v>
      </c>
      <c r="F4949">
        <f t="shared" si="486"/>
        <v>17</v>
      </c>
      <c r="G4949">
        <f t="shared" si="487"/>
        <v>11</v>
      </c>
      <c r="H4949" s="4" t="str">
        <f t="shared" si="488"/>
        <v>product 1</v>
      </c>
      <c r="I4949" s="5">
        <v>85</v>
      </c>
      <c r="J4949" s="5">
        <v>849.15</v>
      </c>
    </row>
    <row r="4950" spans="1:10" ht="13.2" x14ac:dyDescent="0.25">
      <c r="A4950" s="3">
        <v>45978</v>
      </c>
      <c r="B4950" s="4" t="s">
        <v>12</v>
      </c>
      <c r="C4950" s="3" t="str">
        <f t="shared" si="484"/>
        <v>net sales</v>
      </c>
      <c r="D4950" s="49">
        <v>24.99</v>
      </c>
      <c r="E4950">
        <f t="shared" si="485"/>
        <v>2025</v>
      </c>
      <c r="F4950">
        <f t="shared" si="486"/>
        <v>17</v>
      </c>
      <c r="G4950">
        <f t="shared" si="487"/>
        <v>11</v>
      </c>
      <c r="H4950" s="4" t="str">
        <f t="shared" si="488"/>
        <v>product 2</v>
      </c>
      <c r="I4950" s="5">
        <v>0</v>
      </c>
      <c r="J4950" s="4">
        <v>0</v>
      </c>
    </row>
    <row r="4951" spans="1:10" ht="13.2" x14ac:dyDescent="0.25">
      <c r="A4951" s="3">
        <v>45978</v>
      </c>
      <c r="B4951" s="4" t="s">
        <v>13</v>
      </c>
      <c r="C4951" s="3" t="str">
        <f t="shared" si="484"/>
        <v>net sales</v>
      </c>
      <c r="D4951" s="49">
        <v>12.49</v>
      </c>
      <c r="E4951">
        <f t="shared" si="485"/>
        <v>2025</v>
      </c>
      <c r="F4951">
        <f t="shared" si="486"/>
        <v>17</v>
      </c>
      <c r="G4951">
        <f t="shared" si="487"/>
        <v>11</v>
      </c>
      <c r="H4951" s="4" t="str">
        <f t="shared" si="488"/>
        <v>product 3</v>
      </c>
      <c r="I4951" s="5">
        <v>116</v>
      </c>
      <c r="J4951" s="5">
        <v>1448.84</v>
      </c>
    </row>
    <row r="4952" spans="1:10" ht="13.2" x14ac:dyDescent="0.25">
      <c r="A4952" s="3">
        <v>45979</v>
      </c>
      <c r="B4952" s="4" t="s">
        <v>7</v>
      </c>
      <c r="C4952" s="3" t="str">
        <f t="shared" si="484"/>
        <v>cogs</v>
      </c>
      <c r="D4952" s="49">
        <v>5.49</v>
      </c>
      <c r="E4952">
        <f t="shared" si="485"/>
        <v>2025</v>
      </c>
      <c r="F4952">
        <f t="shared" si="486"/>
        <v>18</v>
      </c>
      <c r="G4952">
        <f t="shared" si="487"/>
        <v>11</v>
      </c>
      <c r="H4952" s="4" t="str">
        <f t="shared" si="488"/>
        <v>product 1</v>
      </c>
      <c r="I4952" s="5">
        <v>74</v>
      </c>
      <c r="J4952" s="5">
        <v>406.26</v>
      </c>
    </row>
    <row r="4953" spans="1:10" ht="13.2" x14ac:dyDescent="0.25">
      <c r="A4953" s="3">
        <v>45979</v>
      </c>
      <c r="B4953" s="4" t="s">
        <v>8</v>
      </c>
      <c r="C4953" s="3" t="str">
        <f t="shared" si="484"/>
        <v>cogs</v>
      </c>
      <c r="D4953" s="49">
        <v>21.49</v>
      </c>
      <c r="E4953">
        <f t="shared" si="485"/>
        <v>2025</v>
      </c>
      <c r="F4953">
        <f t="shared" si="486"/>
        <v>18</v>
      </c>
      <c r="G4953">
        <f t="shared" si="487"/>
        <v>11</v>
      </c>
      <c r="H4953" s="4" t="str">
        <f t="shared" si="488"/>
        <v>product 2</v>
      </c>
      <c r="I4953" s="5">
        <v>2</v>
      </c>
      <c r="J4953" s="5">
        <v>42.98</v>
      </c>
    </row>
    <row r="4954" spans="1:10" ht="13.2" x14ac:dyDescent="0.25">
      <c r="A4954" s="3">
        <v>45979</v>
      </c>
      <c r="B4954" s="4" t="s">
        <v>9</v>
      </c>
      <c r="C4954" s="3" t="str">
        <f t="shared" si="484"/>
        <v>cogs</v>
      </c>
      <c r="D4954" s="49">
        <v>8.99</v>
      </c>
      <c r="E4954">
        <f t="shared" si="485"/>
        <v>2025</v>
      </c>
      <c r="F4954">
        <f t="shared" si="486"/>
        <v>18</v>
      </c>
      <c r="G4954">
        <f t="shared" si="487"/>
        <v>11</v>
      </c>
      <c r="H4954" s="4" t="str">
        <f t="shared" si="488"/>
        <v>product 3</v>
      </c>
      <c r="I4954" s="5">
        <v>243</v>
      </c>
      <c r="J4954" s="5">
        <v>2184.5700000000002</v>
      </c>
    </row>
    <row r="4955" spans="1:10" ht="13.2" x14ac:dyDescent="0.25">
      <c r="A4955" s="3">
        <v>45979</v>
      </c>
      <c r="B4955" s="4" t="s">
        <v>10</v>
      </c>
      <c r="C4955" s="3" t="str">
        <f t="shared" si="484"/>
        <v>marketing</v>
      </c>
      <c r="D4955" s="50" t="s">
        <v>6</v>
      </c>
      <c r="E4955">
        <f t="shared" si="485"/>
        <v>2025</v>
      </c>
      <c r="F4955">
        <f t="shared" si="486"/>
        <v>18</v>
      </c>
      <c r="G4955">
        <f t="shared" si="487"/>
        <v>11</v>
      </c>
      <c r="H4955" s="4" t="str">
        <f t="shared" si="488"/>
        <v>N/A</v>
      </c>
      <c r="I4955" s="4" t="s">
        <v>6</v>
      </c>
      <c r="J4955" s="5">
        <v>119</v>
      </c>
    </row>
    <row r="4956" spans="1:10" ht="13.2" x14ac:dyDescent="0.25">
      <c r="A4956" s="3">
        <v>45979</v>
      </c>
      <c r="B4956" s="4" t="s">
        <v>11</v>
      </c>
      <c r="C4956" s="3" t="str">
        <f t="shared" si="484"/>
        <v>net sales</v>
      </c>
      <c r="D4956" s="49">
        <v>9.99</v>
      </c>
      <c r="E4956">
        <f t="shared" si="485"/>
        <v>2025</v>
      </c>
      <c r="F4956">
        <f t="shared" si="486"/>
        <v>18</v>
      </c>
      <c r="G4956">
        <f t="shared" si="487"/>
        <v>11</v>
      </c>
      <c r="H4956" s="4" t="str">
        <f t="shared" si="488"/>
        <v>product 1</v>
      </c>
      <c r="I4956" s="5">
        <v>74</v>
      </c>
      <c r="J4956" s="5">
        <v>739.26</v>
      </c>
    </row>
    <row r="4957" spans="1:10" ht="13.2" x14ac:dyDescent="0.25">
      <c r="A4957" s="3">
        <v>45979</v>
      </c>
      <c r="B4957" s="4" t="s">
        <v>12</v>
      </c>
      <c r="C4957" s="3" t="str">
        <f t="shared" si="484"/>
        <v>net sales</v>
      </c>
      <c r="D4957" s="49">
        <v>24.99</v>
      </c>
      <c r="E4957">
        <f t="shared" si="485"/>
        <v>2025</v>
      </c>
      <c r="F4957">
        <f t="shared" si="486"/>
        <v>18</v>
      </c>
      <c r="G4957">
        <f t="shared" si="487"/>
        <v>11</v>
      </c>
      <c r="H4957" s="4" t="str">
        <f t="shared" si="488"/>
        <v>product 2</v>
      </c>
      <c r="I4957" s="5">
        <v>2</v>
      </c>
      <c r="J4957" s="5">
        <v>49.98</v>
      </c>
    </row>
    <row r="4958" spans="1:10" ht="13.2" x14ac:dyDescent="0.25">
      <c r="A4958" s="3">
        <v>45979</v>
      </c>
      <c r="B4958" s="4" t="s">
        <v>13</v>
      </c>
      <c r="C4958" s="3" t="str">
        <f t="shared" si="484"/>
        <v>net sales</v>
      </c>
      <c r="D4958" s="49">
        <v>12.49</v>
      </c>
      <c r="E4958">
        <f t="shared" si="485"/>
        <v>2025</v>
      </c>
      <c r="F4958">
        <f t="shared" si="486"/>
        <v>18</v>
      </c>
      <c r="G4958">
        <f t="shared" si="487"/>
        <v>11</v>
      </c>
      <c r="H4958" s="4" t="str">
        <f t="shared" si="488"/>
        <v>product 3</v>
      </c>
      <c r="I4958" s="5">
        <v>243</v>
      </c>
      <c r="J4958" s="5">
        <v>3035.07</v>
      </c>
    </row>
    <row r="4959" spans="1:10" ht="13.2" x14ac:dyDescent="0.25">
      <c r="A4959" s="3">
        <v>45980</v>
      </c>
      <c r="B4959" s="4" t="s">
        <v>7</v>
      </c>
      <c r="C4959" s="3" t="str">
        <f t="shared" si="484"/>
        <v>cogs</v>
      </c>
      <c r="D4959" s="49">
        <v>5.49</v>
      </c>
      <c r="E4959">
        <f t="shared" si="485"/>
        <v>2025</v>
      </c>
      <c r="F4959">
        <f t="shared" si="486"/>
        <v>19</v>
      </c>
      <c r="G4959">
        <f t="shared" si="487"/>
        <v>11</v>
      </c>
      <c r="H4959" s="4" t="str">
        <f t="shared" si="488"/>
        <v>product 1</v>
      </c>
      <c r="I4959" s="5">
        <v>34</v>
      </c>
      <c r="J4959" s="5">
        <v>186.66</v>
      </c>
    </row>
    <row r="4960" spans="1:10" ht="13.2" x14ac:dyDescent="0.25">
      <c r="A4960" s="3">
        <v>45980</v>
      </c>
      <c r="B4960" s="4" t="s">
        <v>8</v>
      </c>
      <c r="C4960" s="3" t="str">
        <f t="shared" si="484"/>
        <v>cogs</v>
      </c>
      <c r="D4960" s="49">
        <v>21.49</v>
      </c>
      <c r="E4960">
        <f t="shared" si="485"/>
        <v>2025</v>
      </c>
      <c r="F4960">
        <f t="shared" si="486"/>
        <v>19</v>
      </c>
      <c r="G4960">
        <f t="shared" si="487"/>
        <v>11</v>
      </c>
      <c r="H4960" s="4" t="str">
        <f t="shared" si="488"/>
        <v>product 2</v>
      </c>
      <c r="I4960" s="5">
        <v>2</v>
      </c>
      <c r="J4960" s="5">
        <v>42.98</v>
      </c>
    </row>
    <row r="4961" spans="1:10" ht="13.2" x14ac:dyDescent="0.25">
      <c r="A4961" s="3">
        <v>45980</v>
      </c>
      <c r="B4961" s="4" t="s">
        <v>9</v>
      </c>
      <c r="C4961" s="3" t="str">
        <f t="shared" si="484"/>
        <v>cogs</v>
      </c>
      <c r="D4961" s="49">
        <v>8.99</v>
      </c>
      <c r="E4961">
        <f t="shared" si="485"/>
        <v>2025</v>
      </c>
      <c r="F4961">
        <f t="shared" si="486"/>
        <v>19</v>
      </c>
      <c r="G4961">
        <f t="shared" si="487"/>
        <v>11</v>
      </c>
      <c r="H4961" s="4" t="str">
        <f t="shared" si="488"/>
        <v>product 3</v>
      </c>
      <c r="I4961" s="5">
        <v>117</v>
      </c>
      <c r="J4961" s="5">
        <v>1051.83</v>
      </c>
    </row>
    <row r="4962" spans="1:10" ht="13.2" x14ac:dyDescent="0.25">
      <c r="A4962" s="3">
        <v>45980</v>
      </c>
      <c r="B4962" s="4" t="s">
        <v>10</v>
      </c>
      <c r="C4962" s="3" t="str">
        <f t="shared" si="484"/>
        <v>marketing</v>
      </c>
      <c r="D4962" s="50" t="s">
        <v>6</v>
      </c>
      <c r="E4962">
        <f t="shared" si="485"/>
        <v>2025</v>
      </c>
      <c r="F4962">
        <f t="shared" si="486"/>
        <v>19</v>
      </c>
      <c r="G4962">
        <f t="shared" si="487"/>
        <v>11</v>
      </c>
      <c r="H4962" s="4" t="str">
        <f t="shared" si="488"/>
        <v>N/A</v>
      </c>
      <c r="I4962" s="4" t="s">
        <v>6</v>
      </c>
      <c r="J4962" s="5">
        <v>114.92</v>
      </c>
    </row>
    <row r="4963" spans="1:10" ht="13.2" x14ac:dyDescent="0.25">
      <c r="A4963" s="3">
        <v>45980</v>
      </c>
      <c r="B4963" s="4" t="s">
        <v>11</v>
      </c>
      <c r="C4963" s="3" t="str">
        <f t="shared" si="484"/>
        <v>net sales</v>
      </c>
      <c r="D4963" s="49">
        <v>9.99</v>
      </c>
      <c r="E4963">
        <f t="shared" si="485"/>
        <v>2025</v>
      </c>
      <c r="F4963">
        <f t="shared" si="486"/>
        <v>19</v>
      </c>
      <c r="G4963">
        <f t="shared" si="487"/>
        <v>11</v>
      </c>
      <c r="H4963" s="4" t="str">
        <f t="shared" si="488"/>
        <v>product 1</v>
      </c>
      <c r="I4963" s="5">
        <v>34</v>
      </c>
      <c r="J4963" s="5">
        <v>339.66</v>
      </c>
    </row>
    <row r="4964" spans="1:10" ht="13.2" x14ac:dyDescent="0.25">
      <c r="A4964" s="3">
        <v>45980</v>
      </c>
      <c r="B4964" s="4" t="s">
        <v>12</v>
      </c>
      <c r="C4964" s="3" t="str">
        <f t="shared" si="484"/>
        <v>net sales</v>
      </c>
      <c r="D4964" s="49">
        <v>24.99</v>
      </c>
      <c r="E4964">
        <f t="shared" si="485"/>
        <v>2025</v>
      </c>
      <c r="F4964">
        <f t="shared" si="486"/>
        <v>19</v>
      </c>
      <c r="G4964">
        <f t="shared" si="487"/>
        <v>11</v>
      </c>
      <c r="H4964" s="4" t="str">
        <f t="shared" si="488"/>
        <v>product 2</v>
      </c>
      <c r="I4964" s="5">
        <v>2</v>
      </c>
      <c r="J4964" s="5">
        <v>49.98</v>
      </c>
    </row>
    <row r="4965" spans="1:10" ht="13.2" x14ac:dyDescent="0.25">
      <c r="A4965" s="3">
        <v>45980</v>
      </c>
      <c r="B4965" s="4" t="s">
        <v>13</v>
      </c>
      <c r="C4965" s="3" t="str">
        <f t="shared" si="484"/>
        <v>net sales</v>
      </c>
      <c r="D4965" s="49">
        <v>12.49</v>
      </c>
      <c r="E4965">
        <f t="shared" si="485"/>
        <v>2025</v>
      </c>
      <c r="F4965">
        <f t="shared" si="486"/>
        <v>19</v>
      </c>
      <c r="G4965">
        <f t="shared" si="487"/>
        <v>11</v>
      </c>
      <c r="H4965" s="4" t="str">
        <f t="shared" si="488"/>
        <v>product 3</v>
      </c>
      <c r="I4965" s="5">
        <v>117</v>
      </c>
      <c r="J4965" s="5">
        <v>1461.33</v>
      </c>
    </row>
    <row r="4966" spans="1:10" ht="13.2" x14ac:dyDescent="0.25">
      <c r="A4966" s="3">
        <v>45981</v>
      </c>
      <c r="B4966" s="4" t="s">
        <v>7</v>
      </c>
      <c r="C4966" s="3" t="str">
        <f t="shared" si="484"/>
        <v>cogs</v>
      </c>
      <c r="D4966" s="49">
        <v>5.49</v>
      </c>
      <c r="E4966">
        <f t="shared" si="485"/>
        <v>2025</v>
      </c>
      <c r="F4966">
        <f t="shared" si="486"/>
        <v>20</v>
      </c>
      <c r="G4966">
        <f t="shared" si="487"/>
        <v>11</v>
      </c>
      <c r="H4966" s="4" t="str">
        <f t="shared" si="488"/>
        <v>product 1</v>
      </c>
      <c r="I4966" s="5">
        <v>3</v>
      </c>
      <c r="J4966" s="5">
        <v>16.47</v>
      </c>
    </row>
    <row r="4967" spans="1:10" ht="13.2" x14ac:dyDescent="0.25">
      <c r="A4967" s="3">
        <v>45981</v>
      </c>
      <c r="B4967" s="4" t="s">
        <v>8</v>
      </c>
      <c r="C4967" s="3" t="str">
        <f t="shared" si="484"/>
        <v>cogs</v>
      </c>
      <c r="D4967" s="49">
        <v>21.49</v>
      </c>
      <c r="E4967">
        <f t="shared" si="485"/>
        <v>2025</v>
      </c>
      <c r="F4967">
        <f t="shared" si="486"/>
        <v>20</v>
      </c>
      <c r="G4967">
        <f t="shared" si="487"/>
        <v>11</v>
      </c>
      <c r="H4967" s="4" t="str">
        <f t="shared" si="488"/>
        <v>product 2</v>
      </c>
      <c r="I4967" s="5">
        <v>0</v>
      </c>
      <c r="J4967" s="4">
        <v>0</v>
      </c>
    </row>
    <row r="4968" spans="1:10" ht="13.2" x14ac:dyDescent="0.25">
      <c r="A4968" s="3">
        <v>45981</v>
      </c>
      <c r="B4968" s="4" t="s">
        <v>9</v>
      </c>
      <c r="C4968" s="3" t="str">
        <f t="shared" si="484"/>
        <v>cogs</v>
      </c>
      <c r="D4968" s="49">
        <v>8.99</v>
      </c>
      <c r="E4968">
        <f t="shared" si="485"/>
        <v>2025</v>
      </c>
      <c r="F4968">
        <f t="shared" si="486"/>
        <v>20</v>
      </c>
      <c r="G4968">
        <f t="shared" si="487"/>
        <v>11</v>
      </c>
      <c r="H4968" s="4" t="str">
        <f t="shared" si="488"/>
        <v>product 3</v>
      </c>
      <c r="I4968" s="5">
        <v>96</v>
      </c>
      <c r="J4968" s="5">
        <v>863.04</v>
      </c>
    </row>
    <row r="4969" spans="1:10" ht="13.2" x14ac:dyDescent="0.25">
      <c r="A4969" s="3">
        <v>45981</v>
      </c>
      <c r="B4969" s="4" t="s">
        <v>10</v>
      </c>
      <c r="C4969" s="3" t="str">
        <f t="shared" si="484"/>
        <v>marketing</v>
      </c>
      <c r="D4969" s="50" t="s">
        <v>6</v>
      </c>
      <c r="E4969">
        <f t="shared" si="485"/>
        <v>2025</v>
      </c>
      <c r="F4969">
        <f t="shared" si="486"/>
        <v>20</v>
      </c>
      <c r="G4969">
        <f t="shared" si="487"/>
        <v>11</v>
      </c>
      <c r="H4969" s="4" t="str">
        <f t="shared" si="488"/>
        <v>N/A</v>
      </c>
      <c r="I4969" s="4" t="s">
        <v>6</v>
      </c>
      <c r="J4969" s="5">
        <v>103.95</v>
      </c>
    </row>
    <row r="4970" spans="1:10" ht="13.2" x14ac:dyDescent="0.25">
      <c r="A4970" s="3">
        <v>45981</v>
      </c>
      <c r="B4970" s="4" t="s">
        <v>11</v>
      </c>
      <c r="C4970" s="3" t="str">
        <f t="shared" si="484"/>
        <v>net sales</v>
      </c>
      <c r="D4970" s="49">
        <v>9.99</v>
      </c>
      <c r="E4970">
        <f t="shared" si="485"/>
        <v>2025</v>
      </c>
      <c r="F4970">
        <f t="shared" si="486"/>
        <v>20</v>
      </c>
      <c r="G4970">
        <f t="shared" si="487"/>
        <v>11</v>
      </c>
      <c r="H4970" s="4" t="str">
        <f t="shared" si="488"/>
        <v>product 1</v>
      </c>
      <c r="I4970" s="5">
        <v>3</v>
      </c>
      <c r="J4970" s="5">
        <v>29.97</v>
      </c>
    </row>
    <row r="4971" spans="1:10" ht="13.2" x14ac:dyDescent="0.25">
      <c r="A4971" s="3">
        <v>45981</v>
      </c>
      <c r="B4971" s="4" t="s">
        <v>12</v>
      </c>
      <c r="C4971" s="3" t="str">
        <f t="shared" si="484"/>
        <v>net sales</v>
      </c>
      <c r="D4971" s="49">
        <v>24.99</v>
      </c>
      <c r="E4971">
        <f t="shared" si="485"/>
        <v>2025</v>
      </c>
      <c r="F4971">
        <f t="shared" si="486"/>
        <v>20</v>
      </c>
      <c r="G4971">
        <f t="shared" si="487"/>
        <v>11</v>
      </c>
      <c r="H4971" s="4" t="str">
        <f t="shared" si="488"/>
        <v>product 2</v>
      </c>
      <c r="I4971" s="5">
        <v>0</v>
      </c>
      <c r="J4971" s="4">
        <v>0</v>
      </c>
    </row>
    <row r="4972" spans="1:10" ht="13.2" x14ac:dyDescent="0.25">
      <c r="A4972" s="3">
        <v>45981</v>
      </c>
      <c r="B4972" s="4" t="s">
        <v>13</v>
      </c>
      <c r="C4972" s="3" t="str">
        <f t="shared" si="484"/>
        <v>net sales</v>
      </c>
      <c r="D4972" s="49">
        <v>12.49</v>
      </c>
      <c r="E4972">
        <f t="shared" si="485"/>
        <v>2025</v>
      </c>
      <c r="F4972">
        <f t="shared" si="486"/>
        <v>20</v>
      </c>
      <c r="G4972">
        <f t="shared" si="487"/>
        <v>11</v>
      </c>
      <c r="H4972" s="4" t="str">
        <f t="shared" si="488"/>
        <v>product 3</v>
      </c>
      <c r="I4972" s="5">
        <v>96</v>
      </c>
      <c r="J4972" s="5">
        <v>1199.04</v>
      </c>
    </row>
    <row r="4973" spans="1:10" ht="13.2" x14ac:dyDescent="0.25">
      <c r="A4973" s="3">
        <v>45982</v>
      </c>
      <c r="B4973" s="4" t="s">
        <v>7</v>
      </c>
      <c r="C4973" s="3" t="str">
        <f t="shared" si="484"/>
        <v>cogs</v>
      </c>
      <c r="D4973" s="49">
        <v>5.49</v>
      </c>
      <c r="E4973">
        <f t="shared" si="485"/>
        <v>2025</v>
      </c>
      <c r="F4973">
        <f t="shared" si="486"/>
        <v>21</v>
      </c>
      <c r="G4973">
        <f t="shared" si="487"/>
        <v>11</v>
      </c>
      <c r="H4973" s="4" t="str">
        <f t="shared" si="488"/>
        <v>product 1</v>
      </c>
      <c r="I4973" s="5">
        <v>47</v>
      </c>
      <c r="J4973" s="5">
        <v>258.03000000000003</v>
      </c>
    </row>
    <row r="4974" spans="1:10" ht="13.2" x14ac:dyDescent="0.25">
      <c r="A4974" s="3">
        <v>45982</v>
      </c>
      <c r="B4974" s="4" t="s">
        <v>8</v>
      </c>
      <c r="C4974" s="3" t="str">
        <f t="shared" si="484"/>
        <v>cogs</v>
      </c>
      <c r="D4974" s="49">
        <v>21.49</v>
      </c>
      <c r="E4974">
        <f t="shared" si="485"/>
        <v>2025</v>
      </c>
      <c r="F4974">
        <f t="shared" si="486"/>
        <v>21</v>
      </c>
      <c r="G4974">
        <f t="shared" si="487"/>
        <v>11</v>
      </c>
      <c r="H4974" s="4" t="str">
        <f t="shared" si="488"/>
        <v>product 2</v>
      </c>
      <c r="I4974" s="5">
        <v>4</v>
      </c>
      <c r="J4974" s="5">
        <v>85.96</v>
      </c>
    </row>
    <row r="4975" spans="1:10" ht="13.2" x14ac:dyDescent="0.25">
      <c r="A4975" s="3">
        <v>45982</v>
      </c>
      <c r="B4975" s="4" t="s">
        <v>9</v>
      </c>
      <c r="C4975" s="3" t="str">
        <f t="shared" si="484"/>
        <v>cogs</v>
      </c>
      <c r="D4975" s="49">
        <v>8.99</v>
      </c>
      <c r="E4975">
        <f t="shared" si="485"/>
        <v>2025</v>
      </c>
      <c r="F4975">
        <f t="shared" si="486"/>
        <v>21</v>
      </c>
      <c r="G4975">
        <f t="shared" si="487"/>
        <v>11</v>
      </c>
      <c r="H4975" s="4" t="str">
        <f t="shared" si="488"/>
        <v>product 3</v>
      </c>
      <c r="I4975" s="5">
        <v>193</v>
      </c>
      <c r="J4975" s="5">
        <v>1735.07</v>
      </c>
    </row>
    <row r="4976" spans="1:10" ht="13.2" x14ac:dyDescent="0.25">
      <c r="A4976" s="3">
        <v>45982</v>
      </c>
      <c r="B4976" s="4" t="s">
        <v>10</v>
      </c>
      <c r="C4976" s="3" t="str">
        <f t="shared" si="484"/>
        <v>marketing</v>
      </c>
      <c r="D4976" s="50" t="s">
        <v>6</v>
      </c>
      <c r="E4976">
        <f t="shared" si="485"/>
        <v>2025</v>
      </c>
      <c r="F4976">
        <f t="shared" si="486"/>
        <v>21</v>
      </c>
      <c r="G4976">
        <f t="shared" si="487"/>
        <v>11</v>
      </c>
      <c r="H4976" s="4" t="str">
        <f t="shared" si="488"/>
        <v>N/A</v>
      </c>
      <c r="I4976" s="4" t="s">
        <v>6</v>
      </c>
      <c r="J4976" s="5">
        <v>119.06</v>
      </c>
    </row>
    <row r="4977" spans="1:10" ht="13.2" x14ac:dyDescent="0.25">
      <c r="A4977" s="3">
        <v>45982</v>
      </c>
      <c r="B4977" s="4" t="s">
        <v>11</v>
      </c>
      <c r="C4977" s="3" t="str">
        <f t="shared" si="484"/>
        <v>net sales</v>
      </c>
      <c r="D4977" s="49">
        <v>9.99</v>
      </c>
      <c r="E4977">
        <f t="shared" si="485"/>
        <v>2025</v>
      </c>
      <c r="F4977">
        <f t="shared" si="486"/>
        <v>21</v>
      </c>
      <c r="G4977">
        <f t="shared" si="487"/>
        <v>11</v>
      </c>
      <c r="H4977" s="4" t="str">
        <f t="shared" si="488"/>
        <v>product 1</v>
      </c>
      <c r="I4977" s="5">
        <v>47</v>
      </c>
      <c r="J4977" s="5">
        <v>469.53000000000003</v>
      </c>
    </row>
    <row r="4978" spans="1:10" ht="13.2" x14ac:dyDescent="0.25">
      <c r="A4978" s="3">
        <v>45982</v>
      </c>
      <c r="B4978" s="4" t="s">
        <v>12</v>
      </c>
      <c r="C4978" s="3" t="str">
        <f t="shared" si="484"/>
        <v>net sales</v>
      </c>
      <c r="D4978" s="49">
        <v>24.99</v>
      </c>
      <c r="E4978">
        <f t="shared" si="485"/>
        <v>2025</v>
      </c>
      <c r="F4978">
        <f t="shared" si="486"/>
        <v>21</v>
      </c>
      <c r="G4978">
        <f t="shared" si="487"/>
        <v>11</v>
      </c>
      <c r="H4978" s="4" t="str">
        <f t="shared" si="488"/>
        <v>product 2</v>
      </c>
      <c r="I4978" s="5">
        <v>4</v>
      </c>
      <c r="J4978" s="5">
        <v>99.96</v>
      </c>
    </row>
    <row r="4979" spans="1:10" ht="13.2" x14ac:dyDescent="0.25">
      <c r="A4979" s="3">
        <v>45982</v>
      </c>
      <c r="B4979" s="4" t="s">
        <v>13</v>
      </c>
      <c r="C4979" s="3" t="str">
        <f t="shared" si="484"/>
        <v>net sales</v>
      </c>
      <c r="D4979" s="49">
        <v>12.49</v>
      </c>
      <c r="E4979">
        <f t="shared" si="485"/>
        <v>2025</v>
      </c>
      <c r="F4979">
        <f t="shared" si="486"/>
        <v>21</v>
      </c>
      <c r="G4979">
        <f t="shared" si="487"/>
        <v>11</v>
      </c>
      <c r="H4979" s="4" t="str">
        <f t="shared" si="488"/>
        <v>product 3</v>
      </c>
      <c r="I4979" s="5">
        <v>193</v>
      </c>
      <c r="J4979" s="5">
        <v>2410.5700000000002</v>
      </c>
    </row>
    <row r="4980" spans="1:10" ht="13.2" x14ac:dyDescent="0.25">
      <c r="A4980" s="3">
        <v>45982</v>
      </c>
      <c r="B4980" s="4" t="s">
        <v>15</v>
      </c>
      <c r="C4980" s="3" t="str">
        <f t="shared" si="484"/>
        <v>payroll</v>
      </c>
      <c r="D4980" s="50" t="s">
        <v>6</v>
      </c>
      <c r="E4980">
        <f t="shared" si="485"/>
        <v>2025</v>
      </c>
      <c r="F4980">
        <f t="shared" si="486"/>
        <v>21</v>
      </c>
      <c r="G4980">
        <f t="shared" si="487"/>
        <v>11</v>
      </c>
      <c r="H4980" s="4" t="str">
        <f t="shared" si="488"/>
        <v>N/A</v>
      </c>
      <c r="I4980" s="4" t="s">
        <v>6</v>
      </c>
      <c r="J4980" s="5">
        <v>1200</v>
      </c>
    </row>
    <row r="4981" spans="1:10" ht="13.2" x14ac:dyDescent="0.25">
      <c r="A4981" s="3">
        <v>45983</v>
      </c>
      <c r="B4981" s="4" t="s">
        <v>7</v>
      </c>
      <c r="C4981" s="3" t="str">
        <f t="shared" si="484"/>
        <v>cogs</v>
      </c>
      <c r="D4981" s="49">
        <v>5.49</v>
      </c>
      <c r="E4981">
        <f t="shared" si="485"/>
        <v>2025</v>
      </c>
      <c r="F4981">
        <f t="shared" si="486"/>
        <v>22</v>
      </c>
      <c r="G4981">
        <f t="shared" si="487"/>
        <v>11</v>
      </c>
      <c r="H4981" s="4" t="str">
        <f t="shared" si="488"/>
        <v>product 1</v>
      </c>
      <c r="I4981" s="5">
        <v>62</v>
      </c>
      <c r="J4981" s="5">
        <v>340.38</v>
      </c>
    </row>
    <row r="4982" spans="1:10" ht="13.2" x14ac:dyDescent="0.25">
      <c r="A4982" s="3">
        <v>45983</v>
      </c>
      <c r="B4982" s="4" t="s">
        <v>8</v>
      </c>
      <c r="C4982" s="3" t="str">
        <f t="shared" si="484"/>
        <v>cogs</v>
      </c>
      <c r="D4982" s="49">
        <v>21.49</v>
      </c>
      <c r="E4982">
        <f t="shared" si="485"/>
        <v>2025</v>
      </c>
      <c r="F4982">
        <f t="shared" si="486"/>
        <v>22</v>
      </c>
      <c r="G4982">
        <f t="shared" si="487"/>
        <v>11</v>
      </c>
      <c r="H4982" s="4" t="str">
        <f t="shared" si="488"/>
        <v>product 2</v>
      </c>
      <c r="I4982" s="5">
        <v>2</v>
      </c>
      <c r="J4982" s="5">
        <v>42.98</v>
      </c>
    </row>
    <row r="4983" spans="1:10" ht="13.2" x14ac:dyDescent="0.25">
      <c r="A4983" s="3">
        <v>45983</v>
      </c>
      <c r="B4983" s="4" t="s">
        <v>9</v>
      </c>
      <c r="C4983" s="3" t="str">
        <f t="shared" si="484"/>
        <v>cogs</v>
      </c>
      <c r="D4983" s="49">
        <v>8.99</v>
      </c>
      <c r="E4983">
        <f t="shared" si="485"/>
        <v>2025</v>
      </c>
      <c r="F4983">
        <f t="shared" si="486"/>
        <v>22</v>
      </c>
      <c r="G4983">
        <f t="shared" si="487"/>
        <v>11</v>
      </c>
      <c r="H4983" s="4" t="str">
        <f t="shared" si="488"/>
        <v>product 3</v>
      </c>
      <c r="I4983" s="5">
        <v>166</v>
      </c>
      <c r="J4983" s="5">
        <v>1492.3400000000001</v>
      </c>
    </row>
    <row r="4984" spans="1:10" ht="13.2" x14ac:dyDescent="0.25">
      <c r="A4984" s="3">
        <v>45983</v>
      </c>
      <c r="B4984" s="4" t="s">
        <v>10</v>
      </c>
      <c r="C4984" s="3" t="str">
        <f t="shared" si="484"/>
        <v>marketing</v>
      </c>
      <c r="D4984" s="50" t="s">
        <v>6</v>
      </c>
      <c r="E4984">
        <f t="shared" si="485"/>
        <v>2025</v>
      </c>
      <c r="F4984">
        <f t="shared" si="486"/>
        <v>22</v>
      </c>
      <c r="G4984">
        <f t="shared" si="487"/>
        <v>11</v>
      </c>
      <c r="H4984" s="4" t="str">
        <f t="shared" si="488"/>
        <v>N/A</v>
      </c>
      <c r="I4984" s="4" t="s">
        <v>6</v>
      </c>
      <c r="J4984" s="5">
        <v>112.03</v>
      </c>
    </row>
    <row r="4985" spans="1:10" ht="13.2" x14ac:dyDescent="0.25">
      <c r="A4985" s="3">
        <v>45983</v>
      </c>
      <c r="B4985" s="4" t="s">
        <v>11</v>
      </c>
      <c r="C4985" s="3" t="str">
        <f t="shared" si="484"/>
        <v>net sales</v>
      </c>
      <c r="D4985" s="49">
        <v>9.99</v>
      </c>
      <c r="E4985">
        <f t="shared" si="485"/>
        <v>2025</v>
      </c>
      <c r="F4985">
        <f t="shared" si="486"/>
        <v>22</v>
      </c>
      <c r="G4985">
        <f t="shared" si="487"/>
        <v>11</v>
      </c>
      <c r="H4985" s="4" t="str">
        <f t="shared" si="488"/>
        <v>product 1</v>
      </c>
      <c r="I4985" s="5">
        <v>62</v>
      </c>
      <c r="J4985" s="5">
        <v>619.38</v>
      </c>
    </row>
    <row r="4986" spans="1:10" ht="13.2" x14ac:dyDescent="0.25">
      <c r="A4986" s="3">
        <v>45983</v>
      </c>
      <c r="B4986" s="4" t="s">
        <v>12</v>
      </c>
      <c r="C4986" s="3" t="str">
        <f t="shared" si="484"/>
        <v>net sales</v>
      </c>
      <c r="D4986" s="49">
        <v>24.99</v>
      </c>
      <c r="E4986">
        <f t="shared" si="485"/>
        <v>2025</v>
      </c>
      <c r="F4986">
        <f t="shared" si="486"/>
        <v>22</v>
      </c>
      <c r="G4986">
        <f t="shared" si="487"/>
        <v>11</v>
      </c>
      <c r="H4986" s="4" t="str">
        <f t="shared" si="488"/>
        <v>product 2</v>
      </c>
      <c r="I4986" s="5">
        <v>2</v>
      </c>
      <c r="J4986" s="5">
        <v>49.98</v>
      </c>
    </row>
    <row r="4987" spans="1:10" ht="13.2" x14ac:dyDescent="0.25">
      <c r="A4987" s="3">
        <v>45983</v>
      </c>
      <c r="B4987" s="4" t="s">
        <v>13</v>
      </c>
      <c r="C4987" s="3" t="str">
        <f t="shared" si="484"/>
        <v>net sales</v>
      </c>
      <c r="D4987" s="49">
        <v>12.49</v>
      </c>
      <c r="E4987">
        <f t="shared" si="485"/>
        <v>2025</v>
      </c>
      <c r="F4987">
        <f t="shared" si="486"/>
        <v>22</v>
      </c>
      <c r="G4987">
        <f t="shared" si="487"/>
        <v>11</v>
      </c>
      <c r="H4987" s="4" t="str">
        <f t="shared" si="488"/>
        <v>product 3</v>
      </c>
      <c r="I4987" s="5">
        <v>166</v>
      </c>
      <c r="J4987" s="5">
        <v>2073.34</v>
      </c>
    </row>
    <row r="4988" spans="1:10" ht="13.2" x14ac:dyDescent="0.25">
      <c r="A4988" s="3">
        <v>45984</v>
      </c>
      <c r="B4988" s="4" t="s">
        <v>7</v>
      </c>
      <c r="C4988" s="3" t="str">
        <f t="shared" si="484"/>
        <v>cogs</v>
      </c>
      <c r="D4988" s="49">
        <v>5.49</v>
      </c>
      <c r="E4988">
        <f t="shared" si="485"/>
        <v>2025</v>
      </c>
      <c r="F4988">
        <f t="shared" si="486"/>
        <v>23</v>
      </c>
      <c r="G4988">
        <f t="shared" si="487"/>
        <v>11</v>
      </c>
      <c r="H4988" s="4" t="str">
        <f t="shared" si="488"/>
        <v>product 1</v>
      </c>
      <c r="I4988" s="5">
        <v>85</v>
      </c>
      <c r="J4988" s="5">
        <v>466.65000000000003</v>
      </c>
    </row>
    <row r="4989" spans="1:10" ht="13.2" x14ac:dyDescent="0.25">
      <c r="A4989" s="3">
        <v>45984</v>
      </c>
      <c r="B4989" s="4" t="s">
        <v>8</v>
      </c>
      <c r="C4989" s="3" t="str">
        <f t="shared" si="484"/>
        <v>cogs</v>
      </c>
      <c r="D4989" s="49">
        <v>21.49</v>
      </c>
      <c r="E4989">
        <f t="shared" si="485"/>
        <v>2025</v>
      </c>
      <c r="F4989">
        <f t="shared" si="486"/>
        <v>23</v>
      </c>
      <c r="G4989">
        <f t="shared" si="487"/>
        <v>11</v>
      </c>
      <c r="H4989" s="4" t="str">
        <f t="shared" si="488"/>
        <v>product 2</v>
      </c>
      <c r="I4989" s="5">
        <v>0</v>
      </c>
      <c r="J4989" s="4">
        <v>0</v>
      </c>
    </row>
    <row r="4990" spans="1:10" ht="13.2" x14ac:dyDescent="0.25">
      <c r="A4990" s="3">
        <v>45984</v>
      </c>
      <c r="B4990" s="4" t="s">
        <v>9</v>
      </c>
      <c r="C4990" s="3" t="str">
        <f t="shared" si="484"/>
        <v>cogs</v>
      </c>
      <c r="D4990" s="49">
        <v>8.99</v>
      </c>
      <c r="E4990">
        <f t="shared" si="485"/>
        <v>2025</v>
      </c>
      <c r="F4990">
        <f t="shared" si="486"/>
        <v>23</v>
      </c>
      <c r="G4990">
        <f t="shared" si="487"/>
        <v>11</v>
      </c>
      <c r="H4990" s="4" t="str">
        <f t="shared" si="488"/>
        <v>product 3</v>
      </c>
      <c r="I4990" s="5">
        <v>218</v>
      </c>
      <c r="J4990" s="5">
        <v>1959.82</v>
      </c>
    </row>
    <row r="4991" spans="1:10" ht="13.2" x14ac:dyDescent="0.25">
      <c r="A4991" s="3">
        <v>45984</v>
      </c>
      <c r="B4991" s="4" t="s">
        <v>10</v>
      </c>
      <c r="C4991" s="3" t="str">
        <f t="shared" si="484"/>
        <v>marketing</v>
      </c>
      <c r="D4991" s="50" t="s">
        <v>6</v>
      </c>
      <c r="E4991">
        <f t="shared" si="485"/>
        <v>2025</v>
      </c>
      <c r="F4991">
        <f t="shared" si="486"/>
        <v>23</v>
      </c>
      <c r="G4991">
        <f t="shared" si="487"/>
        <v>11</v>
      </c>
      <c r="H4991" s="4" t="str">
        <f t="shared" si="488"/>
        <v>N/A</v>
      </c>
      <c r="I4991" s="4" t="s">
        <v>6</v>
      </c>
      <c r="J4991" s="5">
        <v>107.94</v>
      </c>
    </row>
    <row r="4992" spans="1:10" ht="13.2" x14ac:dyDescent="0.25">
      <c r="A4992" s="3">
        <v>45984</v>
      </c>
      <c r="B4992" s="4" t="s">
        <v>11</v>
      </c>
      <c r="C4992" s="3" t="str">
        <f t="shared" si="484"/>
        <v>net sales</v>
      </c>
      <c r="D4992" s="49">
        <v>9.99</v>
      </c>
      <c r="E4992">
        <f t="shared" si="485"/>
        <v>2025</v>
      </c>
      <c r="F4992">
        <f t="shared" si="486"/>
        <v>23</v>
      </c>
      <c r="G4992">
        <f t="shared" si="487"/>
        <v>11</v>
      </c>
      <c r="H4992" s="4" t="str">
        <f t="shared" si="488"/>
        <v>product 1</v>
      </c>
      <c r="I4992" s="5">
        <v>85</v>
      </c>
      <c r="J4992" s="5">
        <v>849.15</v>
      </c>
    </row>
    <row r="4993" spans="1:10" ht="13.2" x14ac:dyDescent="0.25">
      <c r="A4993" s="3">
        <v>45984</v>
      </c>
      <c r="B4993" s="4" t="s">
        <v>12</v>
      </c>
      <c r="C4993" s="3" t="str">
        <f t="shared" si="484"/>
        <v>net sales</v>
      </c>
      <c r="D4993" s="49">
        <v>24.99</v>
      </c>
      <c r="E4993">
        <f t="shared" si="485"/>
        <v>2025</v>
      </c>
      <c r="F4993">
        <f t="shared" si="486"/>
        <v>23</v>
      </c>
      <c r="G4993">
        <f t="shared" si="487"/>
        <v>11</v>
      </c>
      <c r="H4993" s="4" t="str">
        <f t="shared" si="488"/>
        <v>product 2</v>
      </c>
      <c r="I4993" s="5">
        <v>0</v>
      </c>
      <c r="J4993" s="4">
        <v>0</v>
      </c>
    </row>
    <row r="4994" spans="1:10" ht="13.2" x14ac:dyDescent="0.25">
      <c r="A4994" s="3">
        <v>45984</v>
      </c>
      <c r="B4994" s="4" t="s">
        <v>13</v>
      </c>
      <c r="C4994" s="3" t="str">
        <f t="shared" ref="C4994:C5057" si="489">IFERROR(LEFT(B4994, FIND(":", B4994) -1),B4994)</f>
        <v>net sales</v>
      </c>
      <c r="D4994" s="49">
        <v>12.49</v>
      </c>
      <c r="E4994">
        <f t="shared" ref="E4994:E5057" si="490">YEAR(A4994)</f>
        <v>2025</v>
      </c>
      <c r="F4994">
        <f t="shared" ref="F4994:F5057" si="491">DAY(A4994)</f>
        <v>23</v>
      </c>
      <c r="G4994">
        <f t="shared" ref="G4994:G5057" si="492">MONTH(A4994)</f>
        <v>11</v>
      </c>
      <c r="H4994" s="4" t="str">
        <f t="shared" si="488"/>
        <v>product 3</v>
      </c>
      <c r="I4994" s="5">
        <v>218</v>
      </c>
      <c r="J4994" s="5">
        <v>2722.82</v>
      </c>
    </row>
    <row r="4995" spans="1:10" ht="13.2" x14ac:dyDescent="0.25">
      <c r="A4995" s="3">
        <v>45985</v>
      </c>
      <c r="B4995" s="4" t="s">
        <v>7</v>
      </c>
      <c r="C4995" s="3" t="str">
        <f t="shared" si="489"/>
        <v>cogs</v>
      </c>
      <c r="D4995" s="49">
        <v>5.49</v>
      </c>
      <c r="E4995">
        <f t="shared" si="490"/>
        <v>2025</v>
      </c>
      <c r="F4995">
        <f t="shared" si="491"/>
        <v>24</v>
      </c>
      <c r="G4995">
        <f t="shared" si="492"/>
        <v>11</v>
      </c>
      <c r="H4995" s="4" t="str">
        <f t="shared" ref="H4995:H5058" si="493">IFERROR(RIGHT(B4995, LEN(B4995) - FIND(":", B4995)),"N/A")</f>
        <v>product 1</v>
      </c>
      <c r="I4995" s="5">
        <v>89</v>
      </c>
      <c r="J4995" s="5">
        <v>488.61</v>
      </c>
    </row>
    <row r="4996" spans="1:10" ht="13.2" x14ac:dyDescent="0.25">
      <c r="A4996" s="3">
        <v>45985</v>
      </c>
      <c r="B4996" s="4" t="s">
        <v>8</v>
      </c>
      <c r="C4996" s="3" t="str">
        <f t="shared" si="489"/>
        <v>cogs</v>
      </c>
      <c r="D4996" s="49">
        <v>21.49</v>
      </c>
      <c r="E4996">
        <f t="shared" si="490"/>
        <v>2025</v>
      </c>
      <c r="F4996">
        <f t="shared" si="491"/>
        <v>24</v>
      </c>
      <c r="G4996">
        <f t="shared" si="492"/>
        <v>11</v>
      </c>
      <c r="H4996" s="4" t="str">
        <f t="shared" si="493"/>
        <v>product 2</v>
      </c>
      <c r="I4996" s="5">
        <v>3</v>
      </c>
      <c r="J4996" s="5">
        <v>64.47</v>
      </c>
    </row>
    <row r="4997" spans="1:10" ht="13.2" x14ac:dyDescent="0.25">
      <c r="A4997" s="3">
        <v>45985</v>
      </c>
      <c r="B4997" s="4" t="s">
        <v>9</v>
      </c>
      <c r="C4997" s="3" t="str">
        <f t="shared" si="489"/>
        <v>cogs</v>
      </c>
      <c r="D4997" s="49">
        <v>8.99</v>
      </c>
      <c r="E4997">
        <f t="shared" si="490"/>
        <v>2025</v>
      </c>
      <c r="F4997">
        <f t="shared" si="491"/>
        <v>24</v>
      </c>
      <c r="G4997">
        <f t="shared" si="492"/>
        <v>11</v>
      </c>
      <c r="H4997" s="4" t="str">
        <f t="shared" si="493"/>
        <v>product 3</v>
      </c>
      <c r="I4997" s="5">
        <v>134</v>
      </c>
      <c r="J4997" s="5">
        <v>1204.6600000000001</v>
      </c>
    </row>
    <row r="4998" spans="1:10" ht="13.2" x14ac:dyDescent="0.25">
      <c r="A4998" s="3">
        <v>45985</v>
      </c>
      <c r="B4998" s="4" t="s">
        <v>10</v>
      </c>
      <c r="C4998" s="3" t="str">
        <f t="shared" si="489"/>
        <v>marketing</v>
      </c>
      <c r="D4998" s="50" t="s">
        <v>6</v>
      </c>
      <c r="E4998">
        <f t="shared" si="490"/>
        <v>2025</v>
      </c>
      <c r="F4998">
        <f t="shared" si="491"/>
        <v>24</v>
      </c>
      <c r="G4998">
        <f t="shared" si="492"/>
        <v>11</v>
      </c>
      <c r="H4998" s="4" t="str">
        <f t="shared" si="493"/>
        <v>N/A</v>
      </c>
      <c r="I4998" s="4" t="s">
        <v>6</v>
      </c>
      <c r="J4998" s="5">
        <v>116.92</v>
      </c>
    </row>
    <row r="4999" spans="1:10" ht="13.2" x14ac:dyDescent="0.25">
      <c r="A4999" s="3">
        <v>45985</v>
      </c>
      <c r="B4999" s="4" t="s">
        <v>11</v>
      </c>
      <c r="C4999" s="3" t="str">
        <f t="shared" si="489"/>
        <v>net sales</v>
      </c>
      <c r="D4999" s="49">
        <v>9.99</v>
      </c>
      <c r="E4999">
        <f t="shared" si="490"/>
        <v>2025</v>
      </c>
      <c r="F4999">
        <f t="shared" si="491"/>
        <v>24</v>
      </c>
      <c r="G4999">
        <f t="shared" si="492"/>
        <v>11</v>
      </c>
      <c r="H4999" s="4" t="str">
        <f t="shared" si="493"/>
        <v>product 1</v>
      </c>
      <c r="I4999" s="5">
        <v>89</v>
      </c>
      <c r="J4999" s="5">
        <v>889.11</v>
      </c>
    </row>
    <row r="5000" spans="1:10" ht="13.2" x14ac:dyDescent="0.25">
      <c r="A5000" s="3">
        <v>45985</v>
      </c>
      <c r="B5000" s="4" t="s">
        <v>12</v>
      </c>
      <c r="C5000" s="3" t="str">
        <f t="shared" si="489"/>
        <v>net sales</v>
      </c>
      <c r="D5000" s="49">
        <v>24.99</v>
      </c>
      <c r="E5000">
        <f t="shared" si="490"/>
        <v>2025</v>
      </c>
      <c r="F5000">
        <f t="shared" si="491"/>
        <v>24</v>
      </c>
      <c r="G5000">
        <f t="shared" si="492"/>
        <v>11</v>
      </c>
      <c r="H5000" s="4" t="str">
        <f t="shared" si="493"/>
        <v>product 2</v>
      </c>
      <c r="I5000" s="5">
        <v>3</v>
      </c>
      <c r="J5000" s="5">
        <v>74.97</v>
      </c>
    </row>
    <row r="5001" spans="1:10" ht="13.2" x14ac:dyDescent="0.25">
      <c r="A5001" s="3">
        <v>45985</v>
      </c>
      <c r="B5001" s="4" t="s">
        <v>13</v>
      </c>
      <c r="C5001" s="3" t="str">
        <f t="shared" si="489"/>
        <v>net sales</v>
      </c>
      <c r="D5001" s="49">
        <v>12.49</v>
      </c>
      <c r="E5001">
        <f t="shared" si="490"/>
        <v>2025</v>
      </c>
      <c r="F5001">
        <f t="shared" si="491"/>
        <v>24</v>
      </c>
      <c r="G5001">
        <f t="shared" si="492"/>
        <v>11</v>
      </c>
      <c r="H5001" s="4" t="str">
        <f t="shared" si="493"/>
        <v>product 3</v>
      </c>
      <c r="I5001" s="5">
        <v>134</v>
      </c>
      <c r="J5001" s="5">
        <v>1673.66</v>
      </c>
    </row>
    <row r="5002" spans="1:10" ht="13.2" x14ac:dyDescent="0.25">
      <c r="A5002" s="3">
        <v>45986</v>
      </c>
      <c r="B5002" s="4" t="s">
        <v>7</v>
      </c>
      <c r="C5002" s="3" t="str">
        <f t="shared" si="489"/>
        <v>cogs</v>
      </c>
      <c r="D5002" s="49">
        <v>5.49</v>
      </c>
      <c r="E5002">
        <f t="shared" si="490"/>
        <v>2025</v>
      </c>
      <c r="F5002">
        <f t="shared" si="491"/>
        <v>25</v>
      </c>
      <c r="G5002">
        <f t="shared" si="492"/>
        <v>11</v>
      </c>
      <c r="H5002" s="4" t="str">
        <f t="shared" si="493"/>
        <v>product 1</v>
      </c>
      <c r="I5002" s="5">
        <v>84</v>
      </c>
      <c r="J5002" s="5">
        <v>461.16</v>
      </c>
    </row>
    <row r="5003" spans="1:10" ht="13.2" x14ac:dyDescent="0.25">
      <c r="A5003" s="3">
        <v>45986</v>
      </c>
      <c r="B5003" s="4" t="s">
        <v>8</v>
      </c>
      <c r="C5003" s="3" t="str">
        <f t="shared" si="489"/>
        <v>cogs</v>
      </c>
      <c r="D5003" s="49">
        <v>21.49</v>
      </c>
      <c r="E5003">
        <f t="shared" si="490"/>
        <v>2025</v>
      </c>
      <c r="F5003">
        <f t="shared" si="491"/>
        <v>25</v>
      </c>
      <c r="G5003">
        <f t="shared" si="492"/>
        <v>11</v>
      </c>
      <c r="H5003" s="4" t="str">
        <f t="shared" si="493"/>
        <v>product 2</v>
      </c>
      <c r="I5003" s="5">
        <v>6</v>
      </c>
      <c r="J5003" s="5">
        <v>128.94</v>
      </c>
    </row>
    <row r="5004" spans="1:10" ht="13.2" x14ac:dyDescent="0.25">
      <c r="A5004" s="3">
        <v>45986</v>
      </c>
      <c r="B5004" s="4" t="s">
        <v>9</v>
      </c>
      <c r="C5004" s="3" t="str">
        <f t="shared" si="489"/>
        <v>cogs</v>
      </c>
      <c r="D5004" s="49">
        <v>8.99</v>
      </c>
      <c r="E5004">
        <f t="shared" si="490"/>
        <v>2025</v>
      </c>
      <c r="F5004">
        <f t="shared" si="491"/>
        <v>25</v>
      </c>
      <c r="G5004">
        <f t="shared" si="492"/>
        <v>11</v>
      </c>
      <c r="H5004" s="4" t="str">
        <f t="shared" si="493"/>
        <v>product 3</v>
      </c>
      <c r="I5004" s="5">
        <v>245</v>
      </c>
      <c r="J5004" s="5">
        <v>2202.5500000000002</v>
      </c>
    </row>
    <row r="5005" spans="1:10" ht="13.2" x14ac:dyDescent="0.25">
      <c r="A5005" s="3">
        <v>45986</v>
      </c>
      <c r="B5005" s="4" t="s">
        <v>10</v>
      </c>
      <c r="C5005" s="3" t="str">
        <f t="shared" si="489"/>
        <v>marketing</v>
      </c>
      <c r="D5005" s="50" t="s">
        <v>6</v>
      </c>
      <c r="E5005">
        <f t="shared" si="490"/>
        <v>2025</v>
      </c>
      <c r="F5005">
        <f t="shared" si="491"/>
        <v>25</v>
      </c>
      <c r="G5005">
        <f t="shared" si="492"/>
        <v>11</v>
      </c>
      <c r="H5005" s="4" t="str">
        <f t="shared" si="493"/>
        <v>N/A</v>
      </c>
      <c r="I5005" s="4" t="s">
        <v>6</v>
      </c>
      <c r="J5005" s="5">
        <v>100.95</v>
      </c>
    </row>
    <row r="5006" spans="1:10" ht="13.2" x14ac:dyDescent="0.25">
      <c r="A5006" s="3">
        <v>45986</v>
      </c>
      <c r="B5006" s="4" t="s">
        <v>11</v>
      </c>
      <c r="C5006" s="3" t="str">
        <f t="shared" si="489"/>
        <v>net sales</v>
      </c>
      <c r="D5006" s="49">
        <v>9.99</v>
      </c>
      <c r="E5006">
        <f t="shared" si="490"/>
        <v>2025</v>
      </c>
      <c r="F5006">
        <f t="shared" si="491"/>
        <v>25</v>
      </c>
      <c r="G5006">
        <f t="shared" si="492"/>
        <v>11</v>
      </c>
      <c r="H5006" s="4" t="str">
        <f t="shared" si="493"/>
        <v>product 1</v>
      </c>
      <c r="I5006" s="5">
        <v>84</v>
      </c>
      <c r="J5006" s="5">
        <v>839.16</v>
      </c>
    </row>
    <row r="5007" spans="1:10" ht="13.2" x14ac:dyDescent="0.25">
      <c r="A5007" s="3">
        <v>45986</v>
      </c>
      <c r="B5007" s="4" t="s">
        <v>12</v>
      </c>
      <c r="C5007" s="3" t="str">
        <f t="shared" si="489"/>
        <v>net sales</v>
      </c>
      <c r="D5007" s="49">
        <v>24.99</v>
      </c>
      <c r="E5007">
        <f t="shared" si="490"/>
        <v>2025</v>
      </c>
      <c r="F5007">
        <f t="shared" si="491"/>
        <v>25</v>
      </c>
      <c r="G5007">
        <f t="shared" si="492"/>
        <v>11</v>
      </c>
      <c r="H5007" s="4" t="str">
        <f t="shared" si="493"/>
        <v>product 2</v>
      </c>
      <c r="I5007" s="5">
        <v>6</v>
      </c>
      <c r="J5007" s="5">
        <v>149.94</v>
      </c>
    </row>
    <row r="5008" spans="1:10" ht="13.2" x14ac:dyDescent="0.25">
      <c r="A5008" s="3">
        <v>45986</v>
      </c>
      <c r="B5008" s="4" t="s">
        <v>13</v>
      </c>
      <c r="C5008" s="3" t="str">
        <f t="shared" si="489"/>
        <v>net sales</v>
      </c>
      <c r="D5008" s="49">
        <v>12.49</v>
      </c>
      <c r="E5008">
        <f t="shared" si="490"/>
        <v>2025</v>
      </c>
      <c r="F5008">
        <f t="shared" si="491"/>
        <v>25</v>
      </c>
      <c r="G5008">
        <f t="shared" si="492"/>
        <v>11</v>
      </c>
      <c r="H5008" s="4" t="str">
        <f t="shared" si="493"/>
        <v>product 3</v>
      </c>
      <c r="I5008" s="5">
        <v>245</v>
      </c>
      <c r="J5008" s="5">
        <v>3060.05</v>
      </c>
    </row>
    <row r="5009" spans="1:10" ht="13.2" x14ac:dyDescent="0.25">
      <c r="A5009" s="3">
        <v>45987</v>
      </c>
      <c r="B5009" s="4" t="s">
        <v>7</v>
      </c>
      <c r="C5009" s="3" t="str">
        <f t="shared" si="489"/>
        <v>cogs</v>
      </c>
      <c r="D5009" s="49">
        <v>5.49</v>
      </c>
      <c r="E5009">
        <f t="shared" si="490"/>
        <v>2025</v>
      </c>
      <c r="F5009">
        <f t="shared" si="491"/>
        <v>26</v>
      </c>
      <c r="G5009">
        <f t="shared" si="492"/>
        <v>11</v>
      </c>
      <c r="H5009" s="4" t="str">
        <f t="shared" si="493"/>
        <v>product 1</v>
      </c>
      <c r="I5009" s="5">
        <v>42</v>
      </c>
      <c r="J5009" s="5">
        <v>230.58</v>
      </c>
    </row>
    <row r="5010" spans="1:10" ht="13.2" x14ac:dyDescent="0.25">
      <c r="A5010" s="3">
        <v>45987</v>
      </c>
      <c r="B5010" s="4" t="s">
        <v>8</v>
      </c>
      <c r="C5010" s="3" t="str">
        <f t="shared" si="489"/>
        <v>cogs</v>
      </c>
      <c r="D5010" s="49">
        <v>21.49</v>
      </c>
      <c r="E5010">
        <f t="shared" si="490"/>
        <v>2025</v>
      </c>
      <c r="F5010">
        <f t="shared" si="491"/>
        <v>26</v>
      </c>
      <c r="G5010">
        <f t="shared" si="492"/>
        <v>11</v>
      </c>
      <c r="H5010" s="4" t="str">
        <f t="shared" si="493"/>
        <v>product 2</v>
      </c>
      <c r="I5010" s="5">
        <v>1</v>
      </c>
      <c r="J5010" s="5">
        <v>21.49</v>
      </c>
    </row>
    <row r="5011" spans="1:10" ht="13.2" x14ac:dyDescent="0.25">
      <c r="A5011" s="3">
        <v>45987</v>
      </c>
      <c r="B5011" s="4" t="s">
        <v>9</v>
      </c>
      <c r="C5011" s="3" t="str">
        <f t="shared" si="489"/>
        <v>cogs</v>
      </c>
      <c r="D5011" s="49">
        <v>8.99</v>
      </c>
      <c r="E5011">
        <f t="shared" si="490"/>
        <v>2025</v>
      </c>
      <c r="F5011">
        <f t="shared" si="491"/>
        <v>26</v>
      </c>
      <c r="G5011">
        <f t="shared" si="492"/>
        <v>11</v>
      </c>
      <c r="H5011" s="4" t="str">
        <f t="shared" si="493"/>
        <v>product 3</v>
      </c>
      <c r="I5011" s="5">
        <v>143</v>
      </c>
      <c r="J5011" s="5">
        <v>1285.57</v>
      </c>
    </row>
    <row r="5012" spans="1:10" ht="13.2" x14ac:dyDescent="0.25">
      <c r="A5012" s="3">
        <v>45987</v>
      </c>
      <c r="B5012" s="4" t="s">
        <v>10</v>
      </c>
      <c r="C5012" s="3" t="str">
        <f t="shared" si="489"/>
        <v>marketing</v>
      </c>
      <c r="D5012" s="50" t="s">
        <v>6</v>
      </c>
      <c r="E5012">
        <f t="shared" si="490"/>
        <v>2025</v>
      </c>
      <c r="F5012">
        <f t="shared" si="491"/>
        <v>26</v>
      </c>
      <c r="G5012">
        <f t="shared" si="492"/>
        <v>11</v>
      </c>
      <c r="H5012" s="4" t="str">
        <f t="shared" si="493"/>
        <v>N/A</v>
      </c>
      <c r="I5012" s="4" t="s">
        <v>6</v>
      </c>
      <c r="J5012" s="5">
        <v>102.07000000000001</v>
      </c>
    </row>
    <row r="5013" spans="1:10" ht="13.2" x14ac:dyDescent="0.25">
      <c r="A5013" s="3">
        <v>45987</v>
      </c>
      <c r="B5013" s="4" t="s">
        <v>11</v>
      </c>
      <c r="C5013" s="3" t="str">
        <f t="shared" si="489"/>
        <v>net sales</v>
      </c>
      <c r="D5013" s="49">
        <v>9.99</v>
      </c>
      <c r="E5013">
        <f t="shared" si="490"/>
        <v>2025</v>
      </c>
      <c r="F5013">
        <f t="shared" si="491"/>
        <v>26</v>
      </c>
      <c r="G5013">
        <f t="shared" si="492"/>
        <v>11</v>
      </c>
      <c r="H5013" s="4" t="str">
        <f t="shared" si="493"/>
        <v>product 1</v>
      </c>
      <c r="I5013" s="5">
        <v>42</v>
      </c>
      <c r="J5013" s="5">
        <v>419.58</v>
      </c>
    </row>
    <row r="5014" spans="1:10" ht="13.2" x14ac:dyDescent="0.25">
      <c r="A5014" s="3">
        <v>45987</v>
      </c>
      <c r="B5014" s="4" t="s">
        <v>12</v>
      </c>
      <c r="C5014" s="3" t="str">
        <f t="shared" si="489"/>
        <v>net sales</v>
      </c>
      <c r="D5014" s="49">
        <v>24.99</v>
      </c>
      <c r="E5014">
        <f t="shared" si="490"/>
        <v>2025</v>
      </c>
      <c r="F5014">
        <f t="shared" si="491"/>
        <v>26</v>
      </c>
      <c r="G5014">
        <f t="shared" si="492"/>
        <v>11</v>
      </c>
      <c r="H5014" s="4" t="str">
        <f t="shared" si="493"/>
        <v>product 2</v>
      </c>
      <c r="I5014" s="5">
        <v>1</v>
      </c>
      <c r="J5014" s="5">
        <v>24.99</v>
      </c>
    </row>
    <row r="5015" spans="1:10" ht="13.2" x14ac:dyDescent="0.25">
      <c r="A5015" s="3">
        <v>45987</v>
      </c>
      <c r="B5015" s="4" t="s">
        <v>13</v>
      </c>
      <c r="C5015" s="3" t="str">
        <f t="shared" si="489"/>
        <v>net sales</v>
      </c>
      <c r="D5015" s="49">
        <v>12.49</v>
      </c>
      <c r="E5015">
        <f t="shared" si="490"/>
        <v>2025</v>
      </c>
      <c r="F5015">
        <f t="shared" si="491"/>
        <v>26</v>
      </c>
      <c r="G5015">
        <f t="shared" si="492"/>
        <v>11</v>
      </c>
      <c r="H5015" s="4" t="str">
        <f t="shared" si="493"/>
        <v>product 3</v>
      </c>
      <c r="I5015" s="5">
        <v>143</v>
      </c>
      <c r="J5015" s="5">
        <v>1786.07</v>
      </c>
    </row>
    <row r="5016" spans="1:10" ht="13.2" x14ac:dyDescent="0.25">
      <c r="A5016" s="3">
        <v>45988</v>
      </c>
      <c r="B5016" s="4" t="s">
        <v>7</v>
      </c>
      <c r="C5016" s="3" t="str">
        <f t="shared" si="489"/>
        <v>cogs</v>
      </c>
      <c r="D5016" s="49">
        <v>5.49</v>
      </c>
      <c r="E5016">
        <f t="shared" si="490"/>
        <v>2025</v>
      </c>
      <c r="F5016">
        <f t="shared" si="491"/>
        <v>27</v>
      </c>
      <c r="G5016">
        <f t="shared" si="492"/>
        <v>11</v>
      </c>
      <c r="H5016" s="4" t="str">
        <f t="shared" si="493"/>
        <v>product 1</v>
      </c>
      <c r="I5016" s="5">
        <v>92</v>
      </c>
      <c r="J5016" s="5">
        <v>505.08000000000004</v>
      </c>
    </row>
    <row r="5017" spans="1:10" ht="13.2" x14ac:dyDescent="0.25">
      <c r="A5017" s="3">
        <v>45988</v>
      </c>
      <c r="B5017" s="4" t="s">
        <v>8</v>
      </c>
      <c r="C5017" s="3" t="str">
        <f t="shared" si="489"/>
        <v>cogs</v>
      </c>
      <c r="D5017" s="49">
        <v>21.49</v>
      </c>
      <c r="E5017">
        <f t="shared" si="490"/>
        <v>2025</v>
      </c>
      <c r="F5017">
        <f t="shared" si="491"/>
        <v>27</v>
      </c>
      <c r="G5017">
        <f t="shared" si="492"/>
        <v>11</v>
      </c>
      <c r="H5017" s="4" t="str">
        <f t="shared" si="493"/>
        <v>product 2</v>
      </c>
      <c r="I5017" s="5">
        <v>0</v>
      </c>
      <c r="J5017" s="4">
        <v>0</v>
      </c>
    </row>
    <row r="5018" spans="1:10" ht="13.2" x14ac:dyDescent="0.25">
      <c r="A5018" s="3">
        <v>45988</v>
      </c>
      <c r="B5018" s="4" t="s">
        <v>9</v>
      </c>
      <c r="C5018" s="3" t="str">
        <f t="shared" si="489"/>
        <v>cogs</v>
      </c>
      <c r="D5018" s="49">
        <v>8.99</v>
      </c>
      <c r="E5018">
        <f t="shared" si="490"/>
        <v>2025</v>
      </c>
      <c r="F5018">
        <f t="shared" si="491"/>
        <v>27</v>
      </c>
      <c r="G5018">
        <f t="shared" si="492"/>
        <v>11</v>
      </c>
      <c r="H5018" s="4" t="str">
        <f t="shared" si="493"/>
        <v>product 3</v>
      </c>
      <c r="I5018" s="5">
        <v>190</v>
      </c>
      <c r="J5018" s="5">
        <v>1708.1000000000001</v>
      </c>
    </row>
    <row r="5019" spans="1:10" ht="13.2" x14ac:dyDescent="0.25">
      <c r="A5019" s="3">
        <v>45988</v>
      </c>
      <c r="B5019" s="4" t="s">
        <v>10</v>
      </c>
      <c r="C5019" s="3" t="str">
        <f t="shared" si="489"/>
        <v>marketing</v>
      </c>
      <c r="D5019" s="50" t="s">
        <v>6</v>
      </c>
      <c r="E5019">
        <f t="shared" si="490"/>
        <v>2025</v>
      </c>
      <c r="F5019">
        <f t="shared" si="491"/>
        <v>27</v>
      </c>
      <c r="G5019">
        <f t="shared" si="492"/>
        <v>11</v>
      </c>
      <c r="H5019" s="4" t="str">
        <f t="shared" si="493"/>
        <v>N/A</v>
      </c>
      <c r="I5019" s="4" t="s">
        <v>6</v>
      </c>
      <c r="J5019" s="5">
        <v>100.07000000000001</v>
      </c>
    </row>
    <row r="5020" spans="1:10" ht="13.2" x14ac:dyDescent="0.25">
      <c r="A5020" s="3">
        <v>45988</v>
      </c>
      <c r="B5020" s="4" t="s">
        <v>11</v>
      </c>
      <c r="C5020" s="3" t="str">
        <f t="shared" si="489"/>
        <v>net sales</v>
      </c>
      <c r="D5020" s="49">
        <v>9.99</v>
      </c>
      <c r="E5020">
        <f t="shared" si="490"/>
        <v>2025</v>
      </c>
      <c r="F5020">
        <f t="shared" si="491"/>
        <v>27</v>
      </c>
      <c r="G5020">
        <f t="shared" si="492"/>
        <v>11</v>
      </c>
      <c r="H5020" s="4" t="str">
        <f t="shared" si="493"/>
        <v>product 1</v>
      </c>
      <c r="I5020" s="5">
        <v>92</v>
      </c>
      <c r="J5020" s="5">
        <v>919.08</v>
      </c>
    </row>
    <row r="5021" spans="1:10" ht="13.2" x14ac:dyDescent="0.25">
      <c r="A5021" s="3">
        <v>45988</v>
      </c>
      <c r="B5021" s="4" t="s">
        <v>12</v>
      </c>
      <c r="C5021" s="3" t="str">
        <f t="shared" si="489"/>
        <v>net sales</v>
      </c>
      <c r="D5021" s="49">
        <v>24.99</v>
      </c>
      <c r="E5021">
        <f t="shared" si="490"/>
        <v>2025</v>
      </c>
      <c r="F5021">
        <f t="shared" si="491"/>
        <v>27</v>
      </c>
      <c r="G5021">
        <f t="shared" si="492"/>
        <v>11</v>
      </c>
      <c r="H5021" s="4" t="str">
        <f t="shared" si="493"/>
        <v>product 2</v>
      </c>
      <c r="I5021" s="5">
        <v>0</v>
      </c>
      <c r="J5021" s="4">
        <v>0</v>
      </c>
    </row>
    <row r="5022" spans="1:10" ht="13.2" x14ac:dyDescent="0.25">
      <c r="A5022" s="3">
        <v>45988</v>
      </c>
      <c r="B5022" s="4" t="s">
        <v>13</v>
      </c>
      <c r="C5022" s="3" t="str">
        <f t="shared" si="489"/>
        <v>net sales</v>
      </c>
      <c r="D5022" s="49">
        <v>12.49</v>
      </c>
      <c r="E5022">
        <f t="shared" si="490"/>
        <v>2025</v>
      </c>
      <c r="F5022">
        <f t="shared" si="491"/>
        <v>27</v>
      </c>
      <c r="G5022">
        <f t="shared" si="492"/>
        <v>11</v>
      </c>
      <c r="H5022" s="4" t="str">
        <f t="shared" si="493"/>
        <v>product 3</v>
      </c>
      <c r="I5022" s="5">
        <v>190</v>
      </c>
      <c r="J5022" s="5">
        <v>2373.1</v>
      </c>
    </row>
    <row r="5023" spans="1:10" ht="13.2" x14ac:dyDescent="0.25">
      <c r="A5023" s="3">
        <v>45989</v>
      </c>
      <c r="B5023" s="4" t="s">
        <v>7</v>
      </c>
      <c r="C5023" s="3" t="str">
        <f t="shared" si="489"/>
        <v>cogs</v>
      </c>
      <c r="D5023" s="49">
        <v>5.49</v>
      </c>
      <c r="E5023">
        <f t="shared" si="490"/>
        <v>2025</v>
      </c>
      <c r="F5023">
        <f t="shared" si="491"/>
        <v>28</v>
      </c>
      <c r="G5023">
        <f t="shared" si="492"/>
        <v>11</v>
      </c>
      <c r="H5023" s="4" t="str">
        <f t="shared" si="493"/>
        <v>product 1</v>
      </c>
      <c r="I5023" s="5">
        <v>39</v>
      </c>
      <c r="J5023" s="5">
        <v>214.11</v>
      </c>
    </row>
    <row r="5024" spans="1:10" ht="13.2" x14ac:dyDescent="0.25">
      <c r="A5024" s="3">
        <v>45989</v>
      </c>
      <c r="B5024" s="4" t="s">
        <v>8</v>
      </c>
      <c r="C5024" s="3" t="str">
        <f t="shared" si="489"/>
        <v>cogs</v>
      </c>
      <c r="D5024" s="49">
        <v>21.49</v>
      </c>
      <c r="E5024">
        <f t="shared" si="490"/>
        <v>2025</v>
      </c>
      <c r="F5024">
        <f t="shared" si="491"/>
        <v>28</v>
      </c>
      <c r="G5024">
        <f t="shared" si="492"/>
        <v>11</v>
      </c>
      <c r="H5024" s="4" t="str">
        <f t="shared" si="493"/>
        <v>product 2</v>
      </c>
      <c r="I5024" s="5">
        <v>5</v>
      </c>
      <c r="J5024" s="5">
        <v>107.44999999999999</v>
      </c>
    </row>
    <row r="5025" spans="1:10" ht="13.2" x14ac:dyDescent="0.25">
      <c r="A5025" s="3">
        <v>45989</v>
      </c>
      <c r="B5025" s="4" t="s">
        <v>9</v>
      </c>
      <c r="C5025" s="3" t="str">
        <f t="shared" si="489"/>
        <v>cogs</v>
      </c>
      <c r="D5025" s="49">
        <v>8.99</v>
      </c>
      <c r="E5025">
        <f t="shared" si="490"/>
        <v>2025</v>
      </c>
      <c r="F5025">
        <f t="shared" si="491"/>
        <v>28</v>
      </c>
      <c r="G5025">
        <f t="shared" si="492"/>
        <v>11</v>
      </c>
      <c r="H5025" s="4" t="str">
        <f t="shared" si="493"/>
        <v>product 3</v>
      </c>
      <c r="I5025" s="5">
        <v>0</v>
      </c>
      <c r="J5025" s="4">
        <v>0</v>
      </c>
    </row>
    <row r="5026" spans="1:10" ht="13.2" x14ac:dyDescent="0.25">
      <c r="A5026" s="3">
        <v>45989</v>
      </c>
      <c r="B5026" s="4" t="s">
        <v>10</v>
      </c>
      <c r="C5026" s="3" t="str">
        <f t="shared" si="489"/>
        <v>marketing</v>
      </c>
      <c r="D5026" s="50" t="s">
        <v>6</v>
      </c>
      <c r="E5026">
        <f t="shared" si="490"/>
        <v>2025</v>
      </c>
      <c r="F5026">
        <f t="shared" si="491"/>
        <v>28</v>
      </c>
      <c r="G5026">
        <f t="shared" si="492"/>
        <v>11</v>
      </c>
      <c r="H5026" s="4" t="str">
        <f t="shared" si="493"/>
        <v>N/A</v>
      </c>
      <c r="I5026" s="4" t="s">
        <v>6</v>
      </c>
      <c r="J5026" s="5">
        <v>112.09</v>
      </c>
    </row>
    <row r="5027" spans="1:10" ht="13.2" x14ac:dyDescent="0.25">
      <c r="A5027" s="3">
        <v>45989</v>
      </c>
      <c r="B5027" s="4" t="s">
        <v>11</v>
      </c>
      <c r="C5027" s="3" t="str">
        <f t="shared" si="489"/>
        <v>net sales</v>
      </c>
      <c r="D5027" s="49">
        <v>9.99</v>
      </c>
      <c r="E5027">
        <f t="shared" si="490"/>
        <v>2025</v>
      </c>
      <c r="F5027">
        <f t="shared" si="491"/>
        <v>28</v>
      </c>
      <c r="G5027">
        <f t="shared" si="492"/>
        <v>11</v>
      </c>
      <c r="H5027" s="4" t="str">
        <f t="shared" si="493"/>
        <v>product 1</v>
      </c>
      <c r="I5027" s="5">
        <v>39</v>
      </c>
      <c r="J5027" s="5">
        <v>389.61</v>
      </c>
    </row>
    <row r="5028" spans="1:10" ht="13.2" x14ac:dyDescent="0.25">
      <c r="A5028" s="3">
        <v>45989</v>
      </c>
      <c r="B5028" s="4" t="s">
        <v>12</v>
      </c>
      <c r="C5028" s="3" t="str">
        <f t="shared" si="489"/>
        <v>net sales</v>
      </c>
      <c r="D5028" s="49">
        <v>24.99</v>
      </c>
      <c r="E5028">
        <f t="shared" si="490"/>
        <v>2025</v>
      </c>
      <c r="F5028">
        <f t="shared" si="491"/>
        <v>28</v>
      </c>
      <c r="G5028">
        <f t="shared" si="492"/>
        <v>11</v>
      </c>
      <c r="H5028" s="4" t="str">
        <f t="shared" si="493"/>
        <v>product 2</v>
      </c>
      <c r="I5028" s="5">
        <v>5</v>
      </c>
      <c r="J5028" s="5">
        <v>124.94999999999999</v>
      </c>
    </row>
    <row r="5029" spans="1:10" ht="13.2" x14ac:dyDescent="0.25">
      <c r="A5029" s="3">
        <v>45989</v>
      </c>
      <c r="B5029" s="4" t="s">
        <v>13</v>
      </c>
      <c r="C5029" s="3" t="str">
        <f t="shared" si="489"/>
        <v>net sales</v>
      </c>
      <c r="D5029" s="49">
        <v>12.49</v>
      </c>
      <c r="E5029">
        <f t="shared" si="490"/>
        <v>2025</v>
      </c>
      <c r="F5029">
        <f t="shared" si="491"/>
        <v>28</v>
      </c>
      <c r="G5029">
        <f t="shared" si="492"/>
        <v>11</v>
      </c>
      <c r="H5029" s="4" t="str">
        <f t="shared" si="493"/>
        <v>product 3</v>
      </c>
      <c r="I5029" s="5">
        <v>0</v>
      </c>
      <c r="J5029" s="4">
        <v>0</v>
      </c>
    </row>
    <row r="5030" spans="1:10" ht="13.2" x14ac:dyDescent="0.25">
      <c r="A5030" s="3">
        <v>45990</v>
      </c>
      <c r="B5030" s="4" t="s">
        <v>7</v>
      </c>
      <c r="C5030" s="3" t="str">
        <f t="shared" si="489"/>
        <v>cogs</v>
      </c>
      <c r="D5030" s="49">
        <v>5.49</v>
      </c>
      <c r="E5030">
        <f t="shared" si="490"/>
        <v>2025</v>
      </c>
      <c r="F5030">
        <f t="shared" si="491"/>
        <v>29</v>
      </c>
      <c r="G5030">
        <f t="shared" si="492"/>
        <v>11</v>
      </c>
      <c r="H5030" s="4" t="str">
        <f t="shared" si="493"/>
        <v>product 1</v>
      </c>
      <c r="I5030" s="5">
        <v>96</v>
      </c>
      <c r="J5030" s="5">
        <v>527.04</v>
      </c>
    </row>
    <row r="5031" spans="1:10" ht="13.2" x14ac:dyDescent="0.25">
      <c r="A5031" s="3">
        <v>45990</v>
      </c>
      <c r="B5031" s="4" t="s">
        <v>8</v>
      </c>
      <c r="C5031" s="3" t="str">
        <f t="shared" si="489"/>
        <v>cogs</v>
      </c>
      <c r="D5031" s="49">
        <v>21.49</v>
      </c>
      <c r="E5031">
        <f t="shared" si="490"/>
        <v>2025</v>
      </c>
      <c r="F5031">
        <f t="shared" si="491"/>
        <v>29</v>
      </c>
      <c r="G5031">
        <f t="shared" si="492"/>
        <v>11</v>
      </c>
      <c r="H5031" s="4" t="str">
        <f t="shared" si="493"/>
        <v>product 2</v>
      </c>
      <c r="I5031" s="5">
        <v>8</v>
      </c>
      <c r="J5031" s="5">
        <v>171.92</v>
      </c>
    </row>
    <row r="5032" spans="1:10" ht="13.2" x14ac:dyDescent="0.25">
      <c r="A5032" s="3">
        <v>45990</v>
      </c>
      <c r="B5032" s="4" t="s">
        <v>9</v>
      </c>
      <c r="C5032" s="3" t="str">
        <f t="shared" si="489"/>
        <v>cogs</v>
      </c>
      <c r="D5032" s="49">
        <v>8.99</v>
      </c>
      <c r="E5032">
        <f t="shared" si="490"/>
        <v>2025</v>
      </c>
      <c r="F5032">
        <f t="shared" si="491"/>
        <v>29</v>
      </c>
      <c r="G5032">
        <f t="shared" si="492"/>
        <v>11</v>
      </c>
      <c r="H5032" s="4" t="str">
        <f t="shared" si="493"/>
        <v>product 3</v>
      </c>
      <c r="I5032" s="5">
        <v>238</v>
      </c>
      <c r="J5032" s="5">
        <v>2139.62</v>
      </c>
    </row>
    <row r="5033" spans="1:10" ht="13.2" x14ac:dyDescent="0.25">
      <c r="A5033" s="3">
        <v>45990</v>
      </c>
      <c r="B5033" s="4" t="s">
        <v>10</v>
      </c>
      <c r="C5033" s="3" t="str">
        <f t="shared" si="489"/>
        <v>marketing</v>
      </c>
      <c r="D5033" s="50" t="s">
        <v>6</v>
      </c>
      <c r="E5033">
        <f t="shared" si="490"/>
        <v>2025</v>
      </c>
      <c r="F5033">
        <f t="shared" si="491"/>
        <v>29</v>
      </c>
      <c r="G5033">
        <f t="shared" si="492"/>
        <v>11</v>
      </c>
      <c r="H5033" s="4" t="str">
        <f t="shared" si="493"/>
        <v>N/A</v>
      </c>
      <c r="I5033" s="4" t="s">
        <v>6</v>
      </c>
      <c r="J5033" s="5">
        <v>112.99000000000001</v>
      </c>
    </row>
    <row r="5034" spans="1:10" ht="13.2" x14ac:dyDescent="0.25">
      <c r="A5034" s="3">
        <v>45990</v>
      </c>
      <c r="B5034" s="4" t="s">
        <v>11</v>
      </c>
      <c r="C5034" s="3" t="str">
        <f t="shared" si="489"/>
        <v>net sales</v>
      </c>
      <c r="D5034" s="49">
        <v>9.99</v>
      </c>
      <c r="E5034">
        <f t="shared" si="490"/>
        <v>2025</v>
      </c>
      <c r="F5034">
        <f t="shared" si="491"/>
        <v>29</v>
      </c>
      <c r="G5034">
        <f t="shared" si="492"/>
        <v>11</v>
      </c>
      <c r="H5034" s="4" t="str">
        <f t="shared" si="493"/>
        <v>product 1</v>
      </c>
      <c r="I5034" s="5">
        <v>96</v>
      </c>
      <c r="J5034" s="5">
        <v>959.04</v>
      </c>
    </row>
    <row r="5035" spans="1:10" ht="13.2" x14ac:dyDescent="0.25">
      <c r="A5035" s="3">
        <v>45990</v>
      </c>
      <c r="B5035" s="4" t="s">
        <v>12</v>
      </c>
      <c r="C5035" s="3" t="str">
        <f t="shared" si="489"/>
        <v>net sales</v>
      </c>
      <c r="D5035" s="49">
        <v>24.99</v>
      </c>
      <c r="E5035">
        <f t="shared" si="490"/>
        <v>2025</v>
      </c>
      <c r="F5035">
        <f t="shared" si="491"/>
        <v>29</v>
      </c>
      <c r="G5035">
        <f t="shared" si="492"/>
        <v>11</v>
      </c>
      <c r="H5035" s="4" t="str">
        <f t="shared" si="493"/>
        <v>product 2</v>
      </c>
      <c r="I5035" s="5">
        <v>8</v>
      </c>
      <c r="J5035" s="5">
        <v>199.92</v>
      </c>
    </row>
    <row r="5036" spans="1:10" ht="13.2" x14ac:dyDescent="0.25">
      <c r="A5036" s="3">
        <v>45990</v>
      </c>
      <c r="B5036" s="4" t="s">
        <v>13</v>
      </c>
      <c r="C5036" s="3" t="str">
        <f t="shared" si="489"/>
        <v>net sales</v>
      </c>
      <c r="D5036" s="49">
        <v>12.49</v>
      </c>
      <c r="E5036">
        <f t="shared" si="490"/>
        <v>2025</v>
      </c>
      <c r="F5036">
        <f t="shared" si="491"/>
        <v>29</v>
      </c>
      <c r="G5036">
        <f t="shared" si="492"/>
        <v>11</v>
      </c>
      <c r="H5036" s="4" t="str">
        <f t="shared" si="493"/>
        <v>product 3</v>
      </c>
      <c r="I5036" s="5">
        <v>238</v>
      </c>
      <c r="J5036" s="5">
        <v>2972.62</v>
      </c>
    </row>
    <row r="5037" spans="1:10" ht="13.2" x14ac:dyDescent="0.25">
      <c r="A5037" s="3">
        <v>45991</v>
      </c>
      <c r="B5037" s="4" t="s">
        <v>7</v>
      </c>
      <c r="C5037" s="3" t="str">
        <f t="shared" si="489"/>
        <v>cogs</v>
      </c>
      <c r="D5037" s="49">
        <v>5.49</v>
      </c>
      <c r="E5037">
        <f t="shared" si="490"/>
        <v>2025</v>
      </c>
      <c r="F5037">
        <f t="shared" si="491"/>
        <v>30</v>
      </c>
      <c r="G5037">
        <f t="shared" si="492"/>
        <v>11</v>
      </c>
      <c r="H5037" s="4" t="str">
        <f t="shared" si="493"/>
        <v>product 1</v>
      </c>
      <c r="I5037" s="5">
        <v>66</v>
      </c>
      <c r="J5037" s="5">
        <v>362.34000000000003</v>
      </c>
    </row>
    <row r="5038" spans="1:10" ht="13.2" x14ac:dyDescent="0.25">
      <c r="A5038" s="3">
        <v>45991</v>
      </c>
      <c r="B5038" s="4" t="s">
        <v>8</v>
      </c>
      <c r="C5038" s="3" t="str">
        <f t="shared" si="489"/>
        <v>cogs</v>
      </c>
      <c r="D5038" s="49">
        <v>21.49</v>
      </c>
      <c r="E5038">
        <f t="shared" si="490"/>
        <v>2025</v>
      </c>
      <c r="F5038">
        <f t="shared" si="491"/>
        <v>30</v>
      </c>
      <c r="G5038">
        <f t="shared" si="492"/>
        <v>11</v>
      </c>
      <c r="H5038" s="4" t="str">
        <f t="shared" si="493"/>
        <v>product 2</v>
      </c>
      <c r="I5038" s="5">
        <v>3</v>
      </c>
      <c r="J5038" s="5">
        <v>64.47</v>
      </c>
    </row>
    <row r="5039" spans="1:10" ht="13.2" x14ac:dyDescent="0.25">
      <c r="A5039" s="3">
        <v>45991</v>
      </c>
      <c r="B5039" s="4" t="s">
        <v>9</v>
      </c>
      <c r="C5039" s="3" t="str">
        <f t="shared" si="489"/>
        <v>cogs</v>
      </c>
      <c r="D5039" s="49">
        <v>8.99</v>
      </c>
      <c r="E5039">
        <f t="shared" si="490"/>
        <v>2025</v>
      </c>
      <c r="F5039">
        <f t="shared" si="491"/>
        <v>30</v>
      </c>
      <c r="G5039">
        <f t="shared" si="492"/>
        <v>11</v>
      </c>
      <c r="H5039" s="4" t="str">
        <f t="shared" si="493"/>
        <v>product 3</v>
      </c>
      <c r="I5039" s="5">
        <v>135</v>
      </c>
      <c r="J5039" s="5">
        <v>1213.6500000000001</v>
      </c>
    </row>
    <row r="5040" spans="1:10" ht="13.2" x14ac:dyDescent="0.25">
      <c r="A5040" s="3">
        <v>45991</v>
      </c>
      <c r="B5040" s="4" t="s">
        <v>10</v>
      </c>
      <c r="C5040" s="3" t="str">
        <f t="shared" si="489"/>
        <v>marketing</v>
      </c>
      <c r="D5040" s="50" t="s">
        <v>6</v>
      </c>
      <c r="E5040">
        <f t="shared" si="490"/>
        <v>2025</v>
      </c>
      <c r="F5040">
        <f t="shared" si="491"/>
        <v>30</v>
      </c>
      <c r="G5040">
        <f t="shared" si="492"/>
        <v>11</v>
      </c>
      <c r="H5040" s="4" t="str">
        <f t="shared" si="493"/>
        <v>N/A</v>
      </c>
      <c r="I5040" s="4" t="s">
        <v>6</v>
      </c>
      <c r="J5040" s="5">
        <v>113.91</v>
      </c>
    </row>
    <row r="5041" spans="1:10" ht="13.2" x14ac:dyDescent="0.25">
      <c r="A5041" s="3">
        <v>45991</v>
      </c>
      <c r="B5041" s="4" t="s">
        <v>11</v>
      </c>
      <c r="C5041" s="3" t="str">
        <f t="shared" si="489"/>
        <v>net sales</v>
      </c>
      <c r="D5041" s="49">
        <v>9.99</v>
      </c>
      <c r="E5041">
        <f t="shared" si="490"/>
        <v>2025</v>
      </c>
      <c r="F5041">
        <f t="shared" si="491"/>
        <v>30</v>
      </c>
      <c r="G5041">
        <f t="shared" si="492"/>
        <v>11</v>
      </c>
      <c r="H5041" s="4" t="str">
        <f t="shared" si="493"/>
        <v>product 1</v>
      </c>
      <c r="I5041" s="5">
        <v>66</v>
      </c>
      <c r="J5041" s="5">
        <v>659.34</v>
      </c>
    </row>
    <row r="5042" spans="1:10" ht="13.2" x14ac:dyDescent="0.25">
      <c r="A5042" s="3">
        <v>45991</v>
      </c>
      <c r="B5042" s="4" t="s">
        <v>12</v>
      </c>
      <c r="C5042" s="3" t="str">
        <f t="shared" si="489"/>
        <v>net sales</v>
      </c>
      <c r="D5042" s="49">
        <v>24.99</v>
      </c>
      <c r="E5042">
        <f t="shared" si="490"/>
        <v>2025</v>
      </c>
      <c r="F5042">
        <f t="shared" si="491"/>
        <v>30</v>
      </c>
      <c r="G5042">
        <f t="shared" si="492"/>
        <v>11</v>
      </c>
      <c r="H5042" s="4" t="str">
        <f t="shared" si="493"/>
        <v>product 2</v>
      </c>
      <c r="I5042" s="5">
        <v>3</v>
      </c>
      <c r="J5042" s="5">
        <v>74.97</v>
      </c>
    </row>
    <row r="5043" spans="1:10" ht="13.2" x14ac:dyDescent="0.25">
      <c r="A5043" s="3">
        <v>45991</v>
      </c>
      <c r="B5043" s="4" t="s">
        <v>13</v>
      </c>
      <c r="C5043" s="3" t="str">
        <f t="shared" si="489"/>
        <v>net sales</v>
      </c>
      <c r="D5043" s="49">
        <v>12.49</v>
      </c>
      <c r="E5043">
        <f t="shared" si="490"/>
        <v>2025</v>
      </c>
      <c r="F5043">
        <f t="shared" si="491"/>
        <v>30</v>
      </c>
      <c r="G5043">
        <f t="shared" si="492"/>
        <v>11</v>
      </c>
      <c r="H5043" s="4" t="str">
        <f t="shared" si="493"/>
        <v>product 3</v>
      </c>
      <c r="I5043" s="5">
        <v>135</v>
      </c>
      <c r="J5043" s="5">
        <v>1686.15</v>
      </c>
    </row>
    <row r="5044" spans="1:10" ht="13.2" x14ac:dyDescent="0.25">
      <c r="A5044" s="3">
        <v>45992</v>
      </c>
      <c r="B5044" s="4" t="s">
        <v>5</v>
      </c>
      <c r="C5044" s="3" t="str">
        <f t="shared" si="489"/>
        <v>amortization</v>
      </c>
      <c r="D5044" s="50" t="s">
        <v>6</v>
      </c>
      <c r="E5044">
        <f t="shared" si="490"/>
        <v>2025</v>
      </c>
      <c r="F5044">
        <f t="shared" si="491"/>
        <v>1</v>
      </c>
      <c r="G5044">
        <f t="shared" si="492"/>
        <v>12</v>
      </c>
      <c r="H5044" s="4" t="str">
        <f t="shared" si="493"/>
        <v>N/A</v>
      </c>
      <c r="I5044" s="4" t="s">
        <v>6</v>
      </c>
      <c r="J5044" s="5">
        <v>50</v>
      </c>
    </row>
    <row r="5045" spans="1:10" ht="13.2" x14ac:dyDescent="0.25">
      <c r="A5045" s="3">
        <v>45992</v>
      </c>
      <c r="B5045" s="4" t="s">
        <v>7</v>
      </c>
      <c r="C5045" s="3" t="str">
        <f t="shared" si="489"/>
        <v>cogs</v>
      </c>
      <c r="D5045" s="49">
        <v>5.49</v>
      </c>
      <c r="E5045">
        <f t="shared" si="490"/>
        <v>2025</v>
      </c>
      <c r="F5045">
        <f t="shared" si="491"/>
        <v>1</v>
      </c>
      <c r="G5045">
        <f t="shared" si="492"/>
        <v>12</v>
      </c>
      <c r="H5045" s="4" t="str">
        <f t="shared" si="493"/>
        <v>product 1</v>
      </c>
      <c r="I5045" s="5">
        <v>1</v>
      </c>
      <c r="J5045" s="5">
        <v>5.49</v>
      </c>
    </row>
    <row r="5046" spans="1:10" ht="13.2" x14ac:dyDescent="0.25">
      <c r="A5046" s="3">
        <v>45992</v>
      </c>
      <c r="B5046" s="4" t="s">
        <v>8</v>
      </c>
      <c r="C5046" s="3" t="str">
        <f t="shared" si="489"/>
        <v>cogs</v>
      </c>
      <c r="D5046" s="49">
        <v>21.49</v>
      </c>
      <c r="E5046">
        <f t="shared" si="490"/>
        <v>2025</v>
      </c>
      <c r="F5046">
        <f t="shared" si="491"/>
        <v>1</v>
      </c>
      <c r="G5046">
        <f t="shared" si="492"/>
        <v>12</v>
      </c>
      <c r="H5046" s="4" t="str">
        <f t="shared" si="493"/>
        <v>product 2</v>
      </c>
      <c r="I5046" s="5">
        <v>3</v>
      </c>
      <c r="J5046" s="5">
        <v>64.47</v>
      </c>
    </row>
    <row r="5047" spans="1:10" ht="13.2" x14ac:dyDescent="0.25">
      <c r="A5047" s="3">
        <v>45992</v>
      </c>
      <c r="B5047" s="4" t="s">
        <v>9</v>
      </c>
      <c r="C5047" s="3" t="str">
        <f t="shared" si="489"/>
        <v>cogs</v>
      </c>
      <c r="D5047" s="49">
        <v>8.99</v>
      </c>
      <c r="E5047">
        <f t="shared" si="490"/>
        <v>2025</v>
      </c>
      <c r="F5047">
        <f t="shared" si="491"/>
        <v>1</v>
      </c>
      <c r="G5047">
        <f t="shared" si="492"/>
        <v>12</v>
      </c>
      <c r="H5047" s="4" t="str">
        <f t="shared" si="493"/>
        <v>product 3</v>
      </c>
      <c r="I5047" s="5">
        <v>103</v>
      </c>
      <c r="J5047" s="5">
        <v>925.97</v>
      </c>
    </row>
    <row r="5048" spans="1:10" ht="13.2" x14ac:dyDescent="0.25">
      <c r="A5048" s="3">
        <v>45992</v>
      </c>
      <c r="B5048" s="4" t="s">
        <v>10</v>
      </c>
      <c r="C5048" s="3" t="str">
        <f t="shared" si="489"/>
        <v>marketing</v>
      </c>
      <c r="D5048" s="50" t="s">
        <v>6</v>
      </c>
      <c r="E5048">
        <f t="shared" si="490"/>
        <v>2025</v>
      </c>
      <c r="F5048">
        <f t="shared" si="491"/>
        <v>1</v>
      </c>
      <c r="G5048">
        <f t="shared" si="492"/>
        <v>12</v>
      </c>
      <c r="H5048" s="4" t="str">
        <f t="shared" si="493"/>
        <v>N/A</v>
      </c>
      <c r="I5048" s="4" t="s">
        <v>6</v>
      </c>
      <c r="J5048" s="5">
        <v>105.05</v>
      </c>
    </row>
    <row r="5049" spans="1:10" ht="13.2" x14ac:dyDescent="0.25">
      <c r="A5049" s="3">
        <v>45992</v>
      </c>
      <c r="B5049" s="4" t="s">
        <v>11</v>
      </c>
      <c r="C5049" s="3" t="str">
        <f t="shared" si="489"/>
        <v>net sales</v>
      </c>
      <c r="D5049" s="49">
        <v>9.99</v>
      </c>
      <c r="E5049">
        <f t="shared" si="490"/>
        <v>2025</v>
      </c>
      <c r="F5049">
        <f t="shared" si="491"/>
        <v>1</v>
      </c>
      <c r="G5049">
        <f t="shared" si="492"/>
        <v>12</v>
      </c>
      <c r="H5049" s="4" t="str">
        <f t="shared" si="493"/>
        <v>product 1</v>
      </c>
      <c r="I5049" s="5">
        <v>1</v>
      </c>
      <c r="J5049" s="5">
        <v>9.99</v>
      </c>
    </row>
    <row r="5050" spans="1:10" ht="13.2" x14ac:dyDescent="0.25">
      <c r="A5050" s="3">
        <v>45992</v>
      </c>
      <c r="B5050" s="4" t="s">
        <v>12</v>
      </c>
      <c r="C5050" s="3" t="str">
        <f t="shared" si="489"/>
        <v>net sales</v>
      </c>
      <c r="D5050" s="49">
        <v>24.99</v>
      </c>
      <c r="E5050">
        <f t="shared" si="490"/>
        <v>2025</v>
      </c>
      <c r="F5050">
        <f t="shared" si="491"/>
        <v>1</v>
      </c>
      <c r="G5050">
        <f t="shared" si="492"/>
        <v>12</v>
      </c>
      <c r="H5050" s="4" t="str">
        <f t="shared" si="493"/>
        <v>product 2</v>
      </c>
      <c r="I5050" s="5">
        <v>3</v>
      </c>
      <c r="J5050" s="5">
        <v>74.97</v>
      </c>
    </row>
    <row r="5051" spans="1:10" ht="13.2" x14ac:dyDescent="0.25">
      <c r="A5051" s="3">
        <v>45992</v>
      </c>
      <c r="B5051" s="4" t="s">
        <v>13</v>
      </c>
      <c r="C5051" s="3" t="str">
        <f t="shared" si="489"/>
        <v>net sales</v>
      </c>
      <c r="D5051" s="49">
        <v>12.49</v>
      </c>
      <c r="E5051">
        <f t="shared" si="490"/>
        <v>2025</v>
      </c>
      <c r="F5051">
        <f t="shared" si="491"/>
        <v>1</v>
      </c>
      <c r="G5051">
        <f t="shared" si="492"/>
        <v>12</v>
      </c>
      <c r="H5051" s="4" t="str">
        <f t="shared" si="493"/>
        <v>product 3</v>
      </c>
      <c r="I5051" s="5">
        <v>103</v>
      </c>
      <c r="J5051" s="5">
        <v>1286.47</v>
      </c>
    </row>
    <row r="5052" spans="1:10" ht="13.2" x14ac:dyDescent="0.25">
      <c r="A5052" s="3">
        <v>45992</v>
      </c>
      <c r="B5052" s="4" t="s">
        <v>14</v>
      </c>
      <c r="C5052" s="3" t="str">
        <f t="shared" si="489"/>
        <v>overhead</v>
      </c>
      <c r="D5052" s="50" t="s">
        <v>6</v>
      </c>
      <c r="E5052">
        <f t="shared" si="490"/>
        <v>2025</v>
      </c>
      <c r="F5052">
        <f t="shared" si="491"/>
        <v>1</v>
      </c>
      <c r="G5052">
        <f t="shared" si="492"/>
        <v>12</v>
      </c>
      <c r="H5052" s="4" t="str">
        <f t="shared" si="493"/>
        <v>N/A</v>
      </c>
      <c r="I5052" s="4" t="s">
        <v>6</v>
      </c>
      <c r="J5052" s="5">
        <v>2000</v>
      </c>
    </row>
    <row r="5053" spans="1:10" ht="13.2" x14ac:dyDescent="0.25">
      <c r="A5053" s="3">
        <v>45993</v>
      </c>
      <c r="B5053" s="4" t="s">
        <v>7</v>
      </c>
      <c r="C5053" s="3" t="str">
        <f t="shared" si="489"/>
        <v>cogs</v>
      </c>
      <c r="D5053" s="49">
        <v>5.49</v>
      </c>
      <c r="E5053">
        <f t="shared" si="490"/>
        <v>2025</v>
      </c>
      <c r="F5053">
        <f t="shared" si="491"/>
        <v>2</v>
      </c>
      <c r="G5053">
        <f t="shared" si="492"/>
        <v>12</v>
      </c>
      <c r="H5053" s="4" t="str">
        <f t="shared" si="493"/>
        <v>product 1</v>
      </c>
      <c r="I5053" s="5">
        <v>66</v>
      </c>
      <c r="J5053" s="5">
        <v>362.34000000000003</v>
      </c>
    </row>
    <row r="5054" spans="1:10" ht="13.2" x14ac:dyDescent="0.25">
      <c r="A5054" s="3">
        <v>45993</v>
      </c>
      <c r="B5054" s="4" t="s">
        <v>8</v>
      </c>
      <c r="C5054" s="3" t="str">
        <f t="shared" si="489"/>
        <v>cogs</v>
      </c>
      <c r="D5054" s="49">
        <v>21.49</v>
      </c>
      <c r="E5054">
        <f t="shared" si="490"/>
        <v>2025</v>
      </c>
      <c r="F5054">
        <f t="shared" si="491"/>
        <v>2</v>
      </c>
      <c r="G5054">
        <f t="shared" si="492"/>
        <v>12</v>
      </c>
      <c r="H5054" s="4" t="str">
        <f t="shared" si="493"/>
        <v>product 2</v>
      </c>
      <c r="I5054" s="5">
        <v>8</v>
      </c>
      <c r="J5054" s="5">
        <v>171.92</v>
      </c>
    </row>
    <row r="5055" spans="1:10" ht="13.2" x14ac:dyDescent="0.25">
      <c r="A5055" s="3">
        <v>45993</v>
      </c>
      <c r="B5055" s="4" t="s">
        <v>9</v>
      </c>
      <c r="C5055" s="3" t="str">
        <f t="shared" si="489"/>
        <v>cogs</v>
      </c>
      <c r="D5055" s="49">
        <v>8.99</v>
      </c>
      <c r="E5055">
        <f t="shared" si="490"/>
        <v>2025</v>
      </c>
      <c r="F5055">
        <f t="shared" si="491"/>
        <v>2</v>
      </c>
      <c r="G5055">
        <f t="shared" si="492"/>
        <v>12</v>
      </c>
      <c r="H5055" s="4" t="str">
        <f t="shared" si="493"/>
        <v>product 3</v>
      </c>
      <c r="I5055" s="5">
        <v>273</v>
      </c>
      <c r="J5055" s="5">
        <v>2454.27</v>
      </c>
    </row>
    <row r="5056" spans="1:10" ht="13.2" x14ac:dyDescent="0.25">
      <c r="A5056" s="3">
        <v>45993</v>
      </c>
      <c r="B5056" s="4" t="s">
        <v>10</v>
      </c>
      <c r="C5056" s="3" t="str">
        <f t="shared" si="489"/>
        <v>marketing</v>
      </c>
      <c r="D5056" s="50" t="s">
        <v>6</v>
      </c>
      <c r="E5056">
        <f t="shared" si="490"/>
        <v>2025</v>
      </c>
      <c r="F5056">
        <f t="shared" si="491"/>
        <v>2</v>
      </c>
      <c r="G5056">
        <f t="shared" si="492"/>
        <v>12</v>
      </c>
      <c r="H5056" s="4" t="str">
        <f t="shared" si="493"/>
        <v>N/A</v>
      </c>
      <c r="I5056" s="4" t="s">
        <v>6</v>
      </c>
      <c r="J5056" s="5">
        <v>109.93</v>
      </c>
    </row>
    <row r="5057" spans="1:10" ht="13.2" x14ac:dyDescent="0.25">
      <c r="A5057" s="3">
        <v>45993</v>
      </c>
      <c r="B5057" s="4" t="s">
        <v>11</v>
      </c>
      <c r="C5057" s="3" t="str">
        <f t="shared" si="489"/>
        <v>net sales</v>
      </c>
      <c r="D5057" s="49">
        <v>9.99</v>
      </c>
      <c r="E5057">
        <f t="shared" si="490"/>
        <v>2025</v>
      </c>
      <c r="F5057">
        <f t="shared" si="491"/>
        <v>2</v>
      </c>
      <c r="G5057">
        <f t="shared" si="492"/>
        <v>12</v>
      </c>
      <c r="H5057" s="4" t="str">
        <f t="shared" si="493"/>
        <v>product 1</v>
      </c>
      <c r="I5057" s="5">
        <v>66</v>
      </c>
      <c r="J5057" s="5">
        <v>659.34</v>
      </c>
    </row>
    <row r="5058" spans="1:10" ht="13.2" x14ac:dyDescent="0.25">
      <c r="A5058" s="3">
        <v>45993</v>
      </c>
      <c r="B5058" s="4" t="s">
        <v>12</v>
      </c>
      <c r="C5058" s="3" t="str">
        <f t="shared" ref="C5058:C5121" si="494">IFERROR(LEFT(B5058, FIND(":", B5058) -1),B5058)</f>
        <v>net sales</v>
      </c>
      <c r="D5058" s="49">
        <v>24.99</v>
      </c>
      <c r="E5058">
        <f t="shared" ref="E5058:E5121" si="495">YEAR(A5058)</f>
        <v>2025</v>
      </c>
      <c r="F5058">
        <f t="shared" ref="F5058:F5121" si="496">DAY(A5058)</f>
        <v>2</v>
      </c>
      <c r="G5058">
        <f t="shared" ref="G5058:G5121" si="497">MONTH(A5058)</f>
        <v>12</v>
      </c>
      <c r="H5058" s="4" t="str">
        <f t="shared" si="493"/>
        <v>product 2</v>
      </c>
      <c r="I5058" s="5">
        <v>8</v>
      </c>
      <c r="J5058" s="5">
        <v>199.92</v>
      </c>
    </row>
    <row r="5059" spans="1:10" ht="13.2" x14ac:dyDescent="0.25">
      <c r="A5059" s="3">
        <v>45993</v>
      </c>
      <c r="B5059" s="4" t="s">
        <v>13</v>
      </c>
      <c r="C5059" s="3" t="str">
        <f t="shared" si="494"/>
        <v>net sales</v>
      </c>
      <c r="D5059" s="49">
        <v>12.49</v>
      </c>
      <c r="E5059">
        <f t="shared" si="495"/>
        <v>2025</v>
      </c>
      <c r="F5059">
        <f t="shared" si="496"/>
        <v>2</v>
      </c>
      <c r="G5059">
        <f t="shared" si="497"/>
        <v>12</v>
      </c>
      <c r="H5059" s="4" t="str">
        <f t="shared" ref="H5059:H5122" si="498">IFERROR(RIGHT(B5059, LEN(B5059) - FIND(":", B5059)),"N/A")</f>
        <v>product 3</v>
      </c>
      <c r="I5059" s="5">
        <v>273</v>
      </c>
      <c r="J5059" s="5">
        <v>3409.77</v>
      </c>
    </row>
    <row r="5060" spans="1:10" ht="13.2" x14ac:dyDescent="0.25">
      <c r="A5060" s="3">
        <v>45994</v>
      </c>
      <c r="B5060" s="4" t="s">
        <v>7</v>
      </c>
      <c r="C5060" s="3" t="str">
        <f t="shared" si="494"/>
        <v>cogs</v>
      </c>
      <c r="D5060" s="49">
        <v>5.49</v>
      </c>
      <c r="E5060">
        <f t="shared" si="495"/>
        <v>2025</v>
      </c>
      <c r="F5060">
        <f t="shared" si="496"/>
        <v>3</v>
      </c>
      <c r="G5060">
        <f t="shared" si="497"/>
        <v>12</v>
      </c>
      <c r="H5060" s="4" t="str">
        <f t="shared" si="498"/>
        <v>product 1</v>
      </c>
      <c r="I5060" s="5">
        <v>71</v>
      </c>
      <c r="J5060" s="5">
        <v>389.79</v>
      </c>
    </row>
    <row r="5061" spans="1:10" ht="13.2" x14ac:dyDescent="0.25">
      <c r="A5061" s="3">
        <v>45994</v>
      </c>
      <c r="B5061" s="4" t="s">
        <v>8</v>
      </c>
      <c r="C5061" s="3" t="str">
        <f t="shared" si="494"/>
        <v>cogs</v>
      </c>
      <c r="D5061" s="49">
        <v>21.49</v>
      </c>
      <c r="E5061">
        <f t="shared" si="495"/>
        <v>2025</v>
      </c>
      <c r="F5061">
        <f t="shared" si="496"/>
        <v>3</v>
      </c>
      <c r="G5061">
        <f t="shared" si="497"/>
        <v>12</v>
      </c>
      <c r="H5061" s="4" t="str">
        <f t="shared" si="498"/>
        <v>product 2</v>
      </c>
      <c r="I5061" s="5">
        <v>0</v>
      </c>
      <c r="J5061" s="4">
        <v>0</v>
      </c>
    </row>
    <row r="5062" spans="1:10" ht="13.2" x14ac:dyDescent="0.25">
      <c r="A5062" s="3">
        <v>45994</v>
      </c>
      <c r="B5062" s="4" t="s">
        <v>9</v>
      </c>
      <c r="C5062" s="3" t="str">
        <f t="shared" si="494"/>
        <v>cogs</v>
      </c>
      <c r="D5062" s="49">
        <v>8.99</v>
      </c>
      <c r="E5062">
        <f t="shared" si="495"/>
        <v>2025</v>
      </c>
      <c r="F5062">
        <f t="shared" si="496"/>
        <v>3</v>
      </c>
      <c r="G5062">
        <f t="shared" si="497"/>
        <v>12</v>
      </c>
      <c r="H5062" s="4" t="str">
        <f t="shared" si="498"/>
        <v>product 3</v>
      </c>
      <c r="I5062" s="5">
        <v>42</v>
      </c>
      <c r="J5062" s="5">
        <v>377.58</v>
      </c>
    </row>
    <row r="5063" spans="1:10" ht="13.2" x14ac:dyDescent="0.25">
      <c r="A5063" s="3">
        <v>45994</v>
      </c>
      <c r="B5063" s="4" t="s">
        <v>10</v>
      </c>
      <c r="C5063" s="3" t="str">
        <f t="shared" si="494"/>
        <v>marketing</v>
      </c>
      <c r="D5063" s="50" t="s">
        <v>6</v>
      </c>
      <c r="E5063">
        <f t="shared" si="495"/>
        <v>2025</v>
      </c>
      <c r="F5063">
        <f t="shared" si="496"/>
        <v>3</v>
      </c>
      <c r="G5063">
        <f t="shared" si="497"/>
        <v>12</v>
      </c>
      <c r="H5063" s="4" t="str">
        <f t="shared" si="498"/>
        <v>N/A</v>
      </c>
      <c r="I5063" s="4" t="s">
        <v>6</v>
      </c>
      <c r="J5063" s="5">
        <v>108.07000000000001</v>
      </c>
    </row>
    <row r="5064" spans="1:10" ht="13.2" x14ac:dyDescent="0.25">
      <c r="A5064" s="3">
        <v>45994</v>
      </c>
      <c r="B5064" s="4" t="s">
        <v>11</v>
      </c>
      <c r="C5064" s="3" t="str">
        <f t="shared" si="494"/>
        <v>net sales</v>
      </c>
      <c r="D5064" s="49">
        <v>9.99</v>
      </c>
      <c r="E5064">
        <f t="shared" si="495"/>
        <v>2025</v>
      </c>
      <c r="F5064">
        <f t="shared" si="496"/>
        <v>3</v>
      </c>
      <c r="G5064">
        <f t="shared" si="497"/>
        <v>12</v>
      </c>
      <c r="H5064" s="4" t="str">
        <f t="shared" si="498"/>
        <v>product 1</v>
      </c>
      <c r="I5064" s="5">
        <v>71</v>
      </c>
      <c r="J5064" s="5">
        <v>709.29</v>
      </c>
    </row>
    <row r="5065" spans="1:10" ht="13.2" x14ac:dyDescent="0.25">
      <c r="A5065" s="3">
        <v>45994</v>
      </c>
      <c r="B5065" s="4" t="s">
        <v>12</v>
      </c>
      <c r="C5065" s="3" t="str">
        <f t="shared" si="494"/>
        <v>net sales</v>
      </c>
      <c r="D5065" s="49">
        <v>24.99</v>
      </c>
      <c r="E5065">
        <f t="shared" si="495"/>
        <v>2025</v>
      </c>
      <c r="F5065">
        <f t="shared" si="496"/>
        <v>3</v>
      </c>
      <c r="G5065">
        <f t="shared" si="497"/>
        <v>12</v>
      </c>
      <c r="H5065" s="4" t="str">
        <f t="shared" si="498"/>
        <v>product 2</v>
      </c>
      <c r="I5065" s="5">
        <v>0</v>
      </c>
      <c r="J5065" s="4">
        <v>0</v>
      </c>
    </row>
    <row r="5066" spans="1:10" ht="13.2" x14ac:dyDescent="0.25">
      <c r="A5066" s="3">
        <v>45994</v>
      </c>
      <c r="B5066" s="4" t="s">
        <v>13</v>
      </c>
      <c r="C5066" s="3" t="str">
        <f t="shared" si="494"/>
        <v>net sales</v>
      </c>
      <c r="D5066" s="49">
        <v>12.49</v>
      </c>
      <c r="E5066">
        <f t="shared" si="495"/>
        <v>2025</v>
      </c>
      <c r="F5066">
        <f t="shared" si="496"/>
        <v>3</v>
      </c>
      <c r="G5066">
        <f t="shared" si="497"/>
        <v>12</v>
      </c>
      <c r="H5066" s="4" t="str">
        <f t="shared" si="498"/>
        <v>product 3</v>
      </c>
      <c r="I5066" s="5">
        <v>42</v>
      </c>
      <c r="J5066" s="5">
        <v>524.58000000000004</v>
      </c>
    </row>
    <row r="5067" spans="1:10" ht="13.2" x14ac:dyDescent="0.25">
      <c r="A5067" s="3">
        <v>45995</v>
      </c>
      <c r="B5067" s="4" t="s">
        <v>7</v>
      </c>
      <c r="C5067" s="3" t="str">
        <f t="shared" si="494"/>
        <v>cogs</v>
      </c>
      <c r="D5067" s="49">
        <v>5.49</v>
      </c>
      <c r="E5067">
        <f t="shared" si="495"/>
        <v>2025</v>
      </c>
      <c r="F5067">
        <f t="shared" si="496"/>
        <v>4</v>
      </c>
      <c r="G5067">
        <f t="shared" si="497"/>
        <v>12</v>
      </c>
      <c r="H5067" s="4" t="str">
        <f t="shared" si="498"/>
        <v>product 1</v>
      </c>
      <c r="I5067" s="5">
        <v>46</v>
      </c>
      <c r="J5067" s="5">
        <v>252.54000000000002</v>
      </c>
    </row>
    <row r="5068" spans="1:10" ht="13.2" x14ac:dyDescent="0.25">
      <c r="A5068" s="3">
        <v>45995</v>
      </c>
      <c r="B5068" s="4" t="s">
        <v>8</v>
      </c>
      <c r="C5068" s="3" t="str">
        <f t="shared" si="494"/>
        <v>cogs</v>
      </c>
      <c r="D5068" s="49">
        <v>21.49</v>
      </c>
      <c r="E5068">
        <f t="shared" si="495"/>
        <v>2025</v>
      </c>
      <c r="F5068">
        <f t="shared" si="496"/>
        <v>4</v>
      </c>
      <c r="G5068">
        <f t="shared" si="497"/>
        <v>12</v>
      </c>
      <c r="H5068" s="4" t="str">
        <f t="shared" si="498"/>
        <v>product 2</v>
      </c>
      <c r="I5068" s="5">
        <v>7</v>
      </c>
      <c r="J5068" s="5">
        <v>150.42999999999998</v>
      </c>
    </row>
    <row r="5069" spans="1:10" ht="13.2" x14ac:dyDescent="0.25">
      <c r="A5069" s="3">
        <v>45995</v>
      </c>
      <c r="B5069" s="4" t="s">
        <v>9</v>
      </c>
      <c r="C5069" s="3" t="str">
        <f t="shared" si="494"/>
        <v>cogs</v>
      </c>
      <c r="D5069" s="49">
        <v>8.99</v>
      </c>
      <c r="E5069">
        <f t="shared" si="495"/>
        <v>2025</v>
      </c>
      <c r="F5069">
        <f t="shared" si="496"/>
        <v>4</v>
      </c>
      <c r="G5069">
        <f t="shared" si="497"/>
        <v>12</v>
      </c>
      <c r="H5069" s="4" t="str">
        <f t="shared" si="498"/>
        <v>product 3</v>
      </c>
      <c r="I5069" s="5">
        <v>91</v>
      </c>
      <c r="J5069" s="5">
        <v>818.09</v>
      </c>
    </row>
    <row r="5070" spans="1:10" ht="13.2" x14ac:dyDescent="0.25">
      <c r="A5070" s="3">
        <v>45995</v>
      </c>
      <c r="B5070" s="4" t="s">
        <v>10</v>
      </c>
      <c r="C5070" s="3" t="str">
        <f t="shared" si="494"/>
        <v>marketing</v>
      </c>
      <c r="D5070" s="50" t="s">
        <v>6</v>
      </c>
      <c r="E5070">
        <f t="shared" si="495"/>
        <v>2025</v>
      </c>
      <c r="F5070">
        <f t="shared" si="496"/>
        <v>4</v>
      </c>
      <c r="G5070">
        <f t="shared" si="497"/>
        <v>12</v>
      </c>
      <c r="H5070" s="4" t="str">
        <f t="shared" si="498"/>
        <v>N/A</v>
      </c>
      <c r="I5070" s="4" t="s">
        <v>6</v>
      </c>
      <c r="J5070" s="5">
        <v>118.96000000000001</v>
      </c>
    </row>
    <row r="5071" spans="1:10" ht="13.2" x14ac:dyDescent="0.25">
      <c r="A5071" s="3">
        <v>45995</v>
      </c>
      <c r="B5071" s="4" t="s">
        <v>11</v>
      </c>
      <c r="C5071" s="3" t="str">
        <f t="shared" si="494"/>
        <v>net sales</v>
      </c>
      <c r="D5071" s="49">
        <v>9.99</v>
      </c>
      <c r="E5071">
        <f t="shared" si="495"/>
        <v>2025</v>
      </c>
      <c r="F5071">
        <f t="shared" si="496"/>
        <v>4</v>
      </c>
      <c r="G5071">
        <f t="shared" si="497"/>
        <v>12</v>
      </c>
      <c r="H5071" s="4" t="str">
        <f t="shared" si="498"/>
        <v>product 1</v>
      </c>
      <c r="I5071" s="5">
        <v>46</v>
      </c>
      <c r="J5071" s="5">
        <v>459.54</v>
      </c>
    </row>
    <row r="5072" spans="1:10" ht="13.2" x14ac:dyDescent="0.25">
      <c r="A5072" s="3">
        <v>45995</v>
      </c>
      <c r="B5072" s="4" t="s">
        <v>12</v>
      </c>
      <c r="C5072" s="3" t="str">
        <f t="shared" si="494"/>
        <v>net sales</v>
      </c>
      <c r="D5072" s="49">
        <v>24.99</v>
      </c>
      <c r="E5072">
        <f t="shared" si="495"/>
        <v>2025</v>
      </c>
      <c r="F5072">
        <f t="shared" si="496"/>
        <v>4</v>
      </c>
      <c r="G5072">
        <f t="shared" si="497"/>
        <v>12</v>
      </c>
      <c r="H5072" s="4" t="str">
        <f t="shared" si="498"/>
        <v>product 2</v>
      </c>
      <c r="I5072" s="5">
        <v>7</v>
      </c>
      <c r="J5072" s="5">
        <v>174.92999999999998</v>
      </c>
    </row>
    <row r="5073" spans="1:10" ht="13.2" x14ac:dyDescent="0.25">
      <c r="A5073" s="3">
        <v>45995</v>
      </c>
      <c r="B5073" s="4" t="s">
        <v>13</v>
      </c>
      <c r="C5073" s="3" t="str">
        <f t="shared" si="494"/>
        <v>net sales</v>
      </c>
      <c r="D5073" s="49">
        <v>12.49</v>
      </c>
      <c r="E5073">
        <f t="shared" si="495"/>
        <v>2025</v>
      </c>
      <c r="F5073">
        <f t="shared" si="496"/>
        <v>4</v>
      </c>
      <c r="G5073">
        <f t="shared" si="497"/>
        <v>12</v>
      </c>
      <c r="H5073" s="4" t="str">
        <f t="shared" si="498"/>
        <v>product 3</v>
      </c>
      <c r="I5073" s="5">
        <v>91</v>
      </c>
      <c r="J5073" s="5">
        <v>1136.5899999999999</v>
      </c>
    </row>
    <row r="5074" spans="1:10" ht="13.2" x14ac:dyDescent="0.25">
      <c r="A5074" s="3">
        <v>45996</v>
      </c>
      <c r="B5074" s="4" t="s">
        <v>7</v>
      </c>
      <c r="C5074" s="3" t="str">
        <f t="shared" si="494"/>
        <v>cogs</v>
      </c>
      <c r="D5074" s="49">
        <v>5.49</v>
      </c>
      <c r="E5074">
        <f t="shared" si="495"/>
        <v>2025</v>
      </c>
      <c r="F5074">
        <f t="shared" si="496"/>
        <v>5</v>
      </c>
      <c r="G5074">
        <f t="shared" si="497"/>
        <v>12</v>
      </c>
      <c r="H5074" s="4" t="str">
        <f t="shared" si="498"/>
        <v>product 1</v>
      </c>
      <c r="I5074" s="5">
        <v>14</v>
      </c>
      <c r="J5074" s="5">
        <v>76.86</v>
      </c>
    </row>
    <row r="5075" spans="1:10" ht="13.2" x14ac:dyDescent="0.25">
      <c r="A5075" s="3">
        <v>45996</v>
      </c>
      <c r="B5075" s="4" t="s">
        <v>8</v>
      </c>
      <c r="C5075" s="3" t="str">
        <f t="shared" si="494"/>
        <v>cogs</v>
      </c>
      <c r="D5075" s="49">
        <v>21.49</v>
      </c>
      <c r="E5075">
        <f t="shared" si="495"/>
        <v>2025</v>
      </c>
      <c r="F5075">
        <f t="shared" si="496"/>
        <v>5</v>
      </c>
      <c r="G5075">
        <f t="shared" si="497"/>
        <v>12</v>
      </c>
      <c r="H5075" s="4" t="str">
        <f t="shared" si="498"/>
        <v>product 2</v>
      </c>
      <c r="I5075" s="5">
        <v>4</v>
      </c>
      <c r="J5075" s="5">
        <v>85.96</v>
      </c>
    </row>
    <row r="5076" spans="1:10" ht="13.2" x14ac:dyDescent="0.25">
      <c r="A5076" s="3">
        <v>45996</v>
      </c>
      <c r="B5076" s="4" t="s">
        <v>9</v>
      </c>
      <c r="C5076" s="3" t="str">
        <f t="shared" si="494"/>
        <v>cogs</v>
      </c>
      <c r="D5076" s="49">
        <v>8.99</v>
      </c>
      <c r="E5076">
        <f t="shared" si="495"/>
        <v>2025</v>
      </c>
      <c r="F5076">
        <f t="shared" si="496"/>
        <v>5</v>
      </c>
      <c r="G5076">
        <f t="shared" si="497"/>
        <v>12</v>
      </c>
      <c r="H5076" s="4" t="str">
        <f t="shared" si="498"/>
        <v>product 3</v>
      </c>
      <c r="I5076" s="5">
        <v>189</v>
      </c>
      <c r="J5076" s="5">
        <v>1699.1100000000001</v>
      </c>
    </row>
    <row r="5077" spans="1:10" ht="13.2" x14ac:dyDescent="0.25">
      <c r="A5077" s="3">
        <v>45996</v>
      </c>
      <c r="B5077" s="4" t="s">
        <v>10</v>
      </c>
      <c r="C5077" s="3" t="str">
        <f t="shared" si="494"/>
        <v>marketing</v>
      </c>
      <c r="D5077" s="50" t="s">
        <v>6</v>
      </c>
      <c r="E5077">
        <f t="shared" si="495"/>
        <v>2025</v>
      </c>
      <c r="F5077">
        <f t="shared" si="496"/>
        <v>5</v>
      </c>
      <c r="G5077">
        <f t="shared" si="497"/>
        <v>12</v>
      </c>
      <c r="H5077" s="4" t="str">
        <f t="shared" si="498"/>
        <v>N/A</v>
      </c>
      <c r="I5077" s="4" t="s">
        <v>6</v>
      </c>
      <c r="J5077" s="5">
        <v>111.95</v>
      </c>
    </row>
    <row r="5078" spans="1:10" ht="13.2" x14ac:dyDescent="0.25">
      <c r="A5078" s="3">
        <v>45996</v>
      </c>
      <c r="B5078" s="4" t="s">
        <v>11</v>
      </c>
      <c r="C5078" s="3" t="str">
        <f t="shared" si="494"/>
        <v>net sales</v>
      </c>
      <c r="D5078" s="49">
        <v>9.99</v>
      </c>
      <c r="E5078">
        <f t="shared" si="495"/>
        <v>2025</v>
      </c>
      <c r="F5078">
        <f t="shared" si="496"/>
        <v>5</v>
      </c>
      <c r="G5078">
        <f t="shared" si="497"/>
        <v>12</v>
      </c>
      <c r="H5078" s="4" t="str">
        <f t="shared" si="498"/>
        <v>product 1</v>
      </c>
      <c r="I5078" s="5">
        <v>14</v>
      </c>
      <c r="J5078" s="5">
        <v>139.86000000000001</v>
      </c>
    </row>
    <row r="5079" spans="1:10" ht="13.2" x14ac:dyDescent="0.25">
      <c r="A5079" s="3">
        <v>45996</v>
      </c>
      <c r="B5079" s="4" t="s">
        <v>12</v>
      </c>
      <c r="C5079" s="3" t="str">
        <f t="shared" si="494"/>
        <v>net sales</v>
      </c>
      <c r="D5079" s="49">
        <v>24.99</v>
      </c>
      <c r="E5079">
        <f t="shared" si="495"/>
        <v>2025</v>
      </c>
      <c r="F5079">
        <f t="shared" si="496"/>
        <v>5</v>
      </c>
      <c r="G5079">
        <f t="shared" si="497"/>
        <v>12</v>
      </c>
      <c r="H5079" s="4" t="str">
        <f t="shared" si="498"/>
        <v>product 2</v>
      </c>
      <c r="I5079" s="5">
        <v>4</v>
      </c>
      <c r="J5079" s="5">
        <v>99.96</v>
      </c>
    </row>
    <row r="5080" spans="1:10" ht="13.2" x14ac:dyDescent="0.25">
      <c r="A5080" s="3">
        <v>45996</v>
      </c>
      <c r="B5080" s="4" t="s">
        <v>13</v>
      </c>
      <c r="C5080" s="3" t="str">
        <f t="shared" si="494"/>
        <v>net sales</v>
      </c>
      <c r="D5080" s="49">
        <v>12.49</v>
      </c>
      <c r="E5080">
        <f t="shared" si="495"/>
        <v>2025</v>
      </c>
      <c r="F5080">
        <f t="shared" si="496"/>
        <v>5</v>
      </c>
      <c r="G5080">
        <f t="shared" si="497"/>
        <v>12</v>
      </c>
      <c r="H5080" s="4" t="str">
        <f t="shared" si="498"/>
        <v>product 3</v>
      </c>
      <c r="I5080" s="5">
        <v>189</v>
      </c>
      <c r="J5080" s="5">
        <v>2360.61</v>
      </c>
    </row>
    <row r="5081" spans="1:10" ht="13.2" x14ac:dyDescent="0.25">
      <c r="A5081" s="3">
        <v>45996</v>
      </c>
      <c r="B5081" s="4" t="s">
        <v>15</v>
      </c>
      <c r="C5081" s="3" t="str">
        <f t="shared" si="494"/>
        <v>payroll</v>
      </c>
      <c r="D5081" s="50" t="s">
        <v>6</v>
      </c>
      <c r="E5081">
        <f t="shared" si="495"/>
        <v>2025</v>
      </c>
      <c r="F5081">
        <f t="shared" si="496"/>
        <v>5</v>
      </c>
      <c r="G5081">
        <f t="shared" si="497"/>
        <v>12</v>
      </c>
      <c r="H5081" s="4" t="str">
        <f t="shared" si="498"/>
        <v>N/A</v>
      </c>
      <c r="I5081" s="4" t="s">
        <v>6</v>
      </c>
      <c r="J5081" s="5">
        <v>1200</v>
      </c>
    </row>
    <row r="5082" spans="1:10" ht="13.2" x14ac:dyDescent="0.25">
      <c r="A5082" s="3">
        <v>45997</v>
      </c>
      <c r="B5082" s="4" t="s">
        <v>7</v>
      </c>
      <c r="C5082" s="3" t="str">
        <f t="shared" si="494"/>
        <v>cogs</v>
      </c>
      <c r="D5082" s="49">
        <v>5.49</v>
      </c>
      <c r="E5082">
        <f t="shared" si="495"/>
        <v>2025</v>
      </c>
      <c r="F5082">
        <f t="shared" si="496"/>
        <v>6</v>
      </c>
      <c r="G5082">
        <f t="shared" si="497"/>
        <v>12</v>
      </c>
      <c r="H5082" s="4" t="str">
        <f t="shared" si="498"/>
        <v>product 1</v>
      </c>
      <c r="I5082" s="5">
        <v>38</v>
      </c>
      <c r="J5082" s="5">
        <v>208.62</v>
      </c>
    </row>
    <row r="5083" spans="1:10" ht="13.2" x14ac:dyDescent="0.25">
      <c r="A5083" s="3">
        <v>45997</v>
      </c>
      <c r="B5083" s="4" t="s">
        <v>8</v>
      </c>
      <c r="C5083" s="3" t="str">
        <f t="shared" si="494"/>
        <v>cogs</v>
      </c>
      <c r="D5083" s="49">
        <v>21.49</v>
      </c>
      <c r="E5083">
        <f t="shared" si="495"/>
        <v>2025</v>
      </c>
      <c r="F5083">
        <f t="shared" si="496"/>
        <v>6</v>
      </c>
      <c r="G5083">
        <f t="shared" si="497"/>
        <v>12</v>
      </c>
      <c r="H5083" s="4" t="str">
        <f t="shared" si="498"/>
        <v>product 2</v>
      </c>
      <c r="I5083" s="5">
        <v>8</v>
      </c>
      <c r="J5083" s="5">
        <v>171.92</v>
      </c>
    </row>
    <row r="5084" spans="1:10" ht="13.2" x14ac:dyDescent="0.25">
      <c r="A5084" s="3">
        <v>45997</v>
      </c>
      <c r="B5084" s="4" t="s">
        <v>9</v>
      </c>
      <c r="C5084" s="3" t="str">
        <f t="shared" si="494"/>
        <v>cogs</v>
      </c>
      <c r="D5084" s="49">
        <v>8.99</v>
      </c>
      <c r="E5084">
        <f t="shared" si="495"/>
        <v>2025</v>
      </c>
      <c r="F5084">
        <f t="shared" si="496"/>
        <v>6</v>
      </c>
      <c r="G5084">
        <f t="shared" si="497"/>
        <v>12</v>
      </c>
      <c r="H5084" s="4" t="str">
        <f t="shared" si="498"/>
        <v>product 3</v>
      </c>
      <c r="I5084" s="5">
        <v>0</v>
      </c>
      <c r="J5084" s="4">
        <v>0</v>
      </c>
    </row>
    <row r="5085" spans="1:10" ht="13.2" x14ac:dyDescent="0.25">
      <c r="A5085" s="3">
        <v>45997</v>
      </c>
      <c r="B5085" s="4" t="s">
        <v>10</v>
      </c>
      <c r="C5085" s="3" t="str">
        <f t="shared" si="494"/>
        <v>marketing</v>
      </c>
      <c r="D5085" s="50" t="s">
        <v>6</v>
      </c>
      <c r="E5085">
        <f t="shared" si="495"/>
        <v>2025</v>
      </c>
      <c r="F5085">
        <f t="shared" si="496"/>
        <v>6</v>
      </c>
      <c r="G5085">
        <f t="shared" si="497"/>
        <v>12</v>
      </c>
      <c r="H5085" s="4" t="str">
        <f t="shared" si="498"/>
        <v>N/A</v>
      </c>
      <c r="I5085" s="4" t="s">
        <v>6</v>
      </c>
      <c r="J5085" s="5">
        <v>101.94</v>
      </c>
    </row>
    <row r="5086" spans="1:10" ht="13.2" x14ac:dyDescent="0.25">
      <c r="A5086" s="3">
        <v>45997</v>
      </c>
      <c r="B5086" s="4" t="s">
        <v>11</v>
      </c>
      <c r="C5086" s="3" t="str">
        <f t="shared" si="494"/>
        <v>net sales</v>
      </c>
      <c r="D5086" s="49">
        <v>9.99</v>
      </c>
      <c r="E5086">
        <f t="shared" si="495"/>
        <v>2025</v>
      </c>
      <c r="F5086">
        <f t="shared" si="496"/>
        <v>6</v>
      </c>
      <c r="G5086">
        <f t="shared" si="497"/>
        <v>12</v>
      </c>
      <c r="H5086" s="4" t="str">
        <f t="shared" si="498"/>
        <v>product 1</v>
      </c>
      <c r="I5086" s="5">
        <v>38</v>
      </c>
      <c r="J5086" s="5">
        <v>379.62</v>
      </c>
    </row>
    <row r="5087" spans="1:10" ht="13.2" x14ac:dyDescent="0.25">
      <c r="A5087" s="3">
        <v>45997</v>
      </c>
      <c r="B5087" s="4" t="s">
        <v>12</v>
      </c>
      <c r="C5087" s="3" t="str">
        <f t="shared" si="494"/>
        <v>net sales</v>
      </c>
      <c r="D5087" s="49">
        <v>24.99</v>
      </c>
      <c r="E5087">
        <f t="shared" si="495"/>
        <v>2025</v>
      </c>
      <c r="F5087">
        <f t="shared" si="496"/>
        <v>6</v>
      </c>
      <c r="G5087">
        <f t="shared" si="497"/>
        <v>12</v>
      </c>
      <c r="H5087" s="4" t="str">
        <f t="shared" si="498"/>
        <v>product 2</v>
      </c>
      <c r="I5087" s="5">
        <v>8</v>
      </c>
      <c r="J5087" s="5">
        <v>199.92</v>
      </c>
    </row>
    <row r="5088" spans="1:10" ht="13.2" x14ac:dyDescent="0.25">
      <c r="A5088" s="3">
        <v>45997</v>
      </c>
      <c r="B5088" s="4" t="s">
        <v>13</v>
      </c>
      <c r="C5088" s="3" t="str">
        <f t="shared" si="494"/>
        <v>net sales</v>
      </c>
      <c r="D5088" s="49">
        <v>12.49</v>
      </c>
      <c r="E5088">
        <f t="shared" si="495"/>
        <v>2025</v>
      </c>
      <c r="F5088">
        <f t="shared" si="496"/>
        <v>6</v>
      </c>
      <c r="G5088">
        <f t="shared" si="497"/>
        <v>12</v>
      </c>
      <c r="H5088" s="4" t="str">
        <f t="shared" si="498"/>
        <v>product 3</v>
      </c>
      <c r="I5088" s="5">
        <v>0</v>
      </c>
      <c r="J5088" s="4">
        <v>0</v>
      </c>
    </row>
    <row r="5089" spans="1:10" ht="13.2" x14ac:dyDescent="0.25">
      <c r="A5089" s="3">
        <v>45998</v>
      </c>
      <c r="B5089" s="4" t="s">
        <v>7</v>
      </c>
      <c r="C5089" s="3" t="str">
        <f t="shared" si="494"/>
        <v>cogs</v>
      </c>
      <c r="D5089" s="49">
        <v>5.49</v>
      </c>
      <c r="E5089">
        <f t="shared" si="495"/>
        <v>2025</v>
      </c>
      <c r="F5089">
        <f t="shared" si="496"/>
        <v>7</v>
      </c>
      <c r="G5089">
        <f t="shared" si="497"/>
        <v>12</v>
      </c>
      <c r="H5089" s="4" t="str">
        <f t="shared" si="498"/>
        <v>product 1</v>
      </c>
      <c r="I5089" s="5">
        <v>84</v>
      </c>
      <c r="J5089" s="5">
        <v>461.16</v>
      </c>
    </row>
    <row r="5090" spans="1:10" ht="13.2" x14ac:dyDescent="0.25">
      <c r="A5090" s="3">
        <v>45998</v>
      </c>
      <c r="B5090" s="4" t="s">
        <v>8</v>
      </c>
      <c r="C5090" s="3" t="str">
        <f t="shared" si="494"/>
        <v>cogs</v>
      </c>
      <c r="D5090" s="49">
        <v>21.49</v>
      </c>
      <c r="E5090">
        <f t="shared" si="495"/>
        <v>2025</v>
      </c>
      <c r="F5090">
        <f t="shared" si="496"/>
        <v>7</v>
      </c>
      <c r="G5090">
        <f t="shared" si="497"/>
        <v>12</v>
      </c>
      <c r="H5090" s="4" t="str">
        <f t="shared" si="498"/>
        <v>product 2</v>
      </c>
      <c r="I5090" s="5">
        <v>4</v>
      </c>
      <c r="J5090" s="5">
        <v>85.96</v>
      </c>
    </row>
    <row r="5091" spans="1:10" ht="13.2" x14ac:dyDescent="0.25">
      <c r="A5091" s="3">
        <v>45998</v>
      </c>
      <c r="B5091" s="4" t="s">
        <v>9</v>
      </c>
      <c r="C5091" s="3" t="str">
        <f t="shared" si="494"/>
        <v>cogs</v>
      </c>
      <c r="D5091" s="49">
        <v>8.99</v>
      </c>
      <c r="E5091">
        <f t="shared" si="495"/>
        <v>2025</v>
      </c>
      <c r="F5091">
        <f t="shared" si="496"/>
        <v>7</v>
      </c>
      <c r="G5091">
        <f t="shared" si="497"/>
        <v>12</v>
      </c>
      <c r="H5091" s="4" t="str">
        <f t="shared" si="498"/>
        <v>product 3</v>
      </c>
      <c r="I5091" s="5">
        <v>125</v>
      </c>
      <c r="J5091" s="5">
        <v>1123.75</v>
      </c>
    </row>
    <row r="5092" spans="1:10" ht="13.2" x14ac:dyDescent="0.25">
      <c r="A5092" s="3">
        <v>45998</v>
      </c>
      <c r="B5092" s="4" t="s">
        <v>10</v>
      </c>
      <c r="C5092" s="3" t="str">
        <f t="shared" si="494"/>
        <v>marketing</v>
      </c>
      <c r="D5092" s="50" t="s">
        <v>6</v>
      </c>
      <c r="E5092">
        <f t="shared" si="495"/>
        <v>2025</v>
      </c>
      <c r="F5092">
        <f t="shared" si="496"/>
        <v>7</v>
      </c>
      <c r="G5092">
        <f t="shared" si="497"/>
        <v>12</v>
      </c>
      <c r="H5092" s="4" t="str">
        <f t="shared" si="498"/>
        <v>N/A</v>
      </c>
      <c r="I5092" s="4" t="s">
        <v>6</v>
      </c>
      <c r="J5092" s="5">
        <v>102.09</v>
      </c>
    </row>
    <row r="5093" spans="1:10" ht="13.2" x14ac:dyDescent="0.25">
      <c r="A5093" s="3">
        <v>45998</v>
      </c>
      <c r="B5093" s="4" t="s">
        <v>11</v>
      </c>
      <c r="C5093" s="3" t="str">
        <f t="shared" si="494"/>
        <v>net sales</v>
      </c>
      <c r="D5093" s="49">
        <v>9.99</v>
      </c>
      <c r="E5093">
        <f t="shared" si="495"/>
        <v>2025</v>
      </c>
      <c r="F5093">
        <f t="shared" si="496"/>
        <v>7</v>
      </c>
      <c r="G5093">
        <f t="shared" si="497"/>
        <v>12</v>
      </c>
      <c r="H5093" s="4" t="str">
        <f t="shared" si="498"/>
        <v>product 1</v>
      </c>
      <c r="I5093" s="5">
        <v>84</v>
      </c>
      <c r="J5093" s="5">
        <v>839.16</v>
      </c>
    </row>
    <row r="5094" spans="1:10" ht="13.2" x14ac:dyDescent="0.25">
      <c r="A5094" s="3">
        <v>45998</v>
      </c>
      <c r="B5094" s="4" t="s">
        <v>12</v>
      </c>
      <c r="C5094" s="3" t="str">
        <f t="shared" si="494"/>
        <v>net sales</v>
      </c>
      <c r="D5094" s="49">
        <v>24.99</v>
      </c>
      <c r="E5094">
        <f t="shared" si="495"/>
        <v>2025</v>
      </c>
      <c r="F5094">
        <f t="shared" si="496"/>
        <v>7</v>
      </c>
      <c r="G5094">
        <f t="shared" si="497"/>
        <v>12</v>
      </c>
      <c r="H5094" s="4" t="str">
        <f t="shared" si="498"/>
        <v>product 2</v>
      </c>
      <c r="I5094" s="5">
        <v>4</v>
      </c>
      <c r="J5094" s="5">
        <v>99.96</v>
      </c>
    </row>
    <row r="5095" spans="1:10" ht="13.2" x14ac:dyDescent="0.25">
      <c r="A5095" s="3">
        <v>45998</v>
      </c>
      <c r="B5095" s="4" t="s">
        <v>13</v>
      </c>
      <c r="C5095" s="3" t="str">
        <f t="shared" si="494"/>
        <v>net sales</v>
      </c>
      <c r="D5095" s="49">
        <v>12.49</v>
      </c>
      <c r="E5095">
        <f t="shared" si="495"/>
        <v>2025</v>
      </c>
      <c r="F5095">
        <f t="shared" si="496"/>
        <v>7</v>
      </c>
      <c r="G5095">
        <f t="shared" si="497"/>
        <v>12</v>
      </c>
      <c r="H5095" s="4" t="str">
        <f t="shared" si="498"/>
        <v>product 3</v>
      </c>
      <c r="I5095" s="5">
        <v>125</v>
      </c>
      <c r="J5095" s="5">
        <v>1561.25</v>
      </c>
    </row>
    <row r="5096" spans="1:10" ht="13.2" x14ac:dyDescent="0.25">
      <c r="A5096" s="3">
        <v>45999</v>
      </c>
      <c r="B5096" s="4" t="s">
        <v>7</v>
      </c>
      <c r="C5096" s="3" t="str">
        <f t="shared" si="494"/>
        <v>cogs</v>
      </c>
      <c r="D5096" s="49">
        <v>5.49</v>
      </c>
      <c r="E5096">
        <f t="shared" si="495"/>
        <v>2025</v>
      </c>
      <c r="F5096">
        <f t="shared" si="496"/>
        <v>8</v>
      </c>
      <c r="G5096">
        <f t="shared" si="497"/>
        <v>12</v>
      </c>
      <c r="H5096" s="4" t="str">
        <f t="shared" si="498"/>
        <v>product 1</v>
      </c>
      <c r="I5096" s="5">
        <v>37</v>
      </c>
      <c r="J5096" s="5">
        <v>203.13</v>
      </c>
    </row>
    <row r="5097" spans="1:10" ht="13.2" x14ac:dyDescent="0.25">
      <c r="A5097" s="3">
        <v>45999</v>
      </c>
      <c r="B5097" s="4" t="s">
        <v>8</v>
      </c>
      <c r="C5097" s="3" t="str">
        <f t="shared" si="494"/>
        <v>cogs</v>
      </c>
      <c r="D5097" s="49">
        <v>21.49</v>
      </c>
      <c r="E5097">
        <f t="shared" si="495"/>
        <v>2025</v>
      </c>
      <c r="F5097">
        <f t="shared" si="496"/>
        <v>8</v>
      </c>
      <c r="G5097">
        <f t="shared" si="497"/>
        <v>12</v>
      </c>
      <c r="H5097" s="4" t="str">
        <f t="shared" si="498"/>
        <v>product 2</v>
      </c>
      <c r="I5097" s="5">
        <v>3</v>
      </c>
      <c r="J5097" s="5">
        <v>64.47</v>
      </c>
    </row>
    <row r="5098" spans="1:10" ht="13.2" x14ac:dyDescent="0.25">
      <c r="A5098" s="3">
        <v>45999</v>
      </c>
      <c r="B5098" s="4" t="s">
        <v>9</v>
      </c>
      <c r="C5098" s="3" t="str">
        <f t="shared" si="494"/>
        <v>cogs</v>
      </c>
      <c r="D5098" s="49">
        <v>8.99</v>
      </c>
      <c r="E5098">
        <f t="shared" si="495"/>
        <v>2025</v>
      </c>
      <c r="F5098">
        <f t="shared" si="496"/>
        <v>8</v>
      </c>
      <c r="G5098">
        <f t="shared" si="497"/>
        <v>12</v>
      </c>
      <c r="H5098" s="4" t="str">
        <f t="shared" si="498"/>
        <v>product 3</v>
      </c>
      <c r="I5098" s="5">
        <v>150</v>
      </c>
      <c r="J5098" s="5">
        <v>1348.5</v>
      </c>
    </row>
    <row r="5099" spans="1:10" ht="13.2" x14ac:dyDescent="0.25">
      <c r="A5099" s="3">
        <v>45999</v>
      </c>
      <c r="B5099" s="4" t="s">
        <v>10</v>
      </c>
      <c r="C5099" s="3" t="str">
        <f t="shared" si="494"/>
        <v>marketing</v>
      </c>
      <c r="D5099" s="50" t="s">
        <v>6</v>
      </c>
      <c r="E5099">
        <f t="shared" si="495"/>
        <v>2025</v>
      </c>
      <c r="F5099">
        <f t="shared" si="496"/>
        <v>8</v>
      </c>
      <c r="G5099">
        <f t="shared" si="497"/>
        <v>12</v>
      </c>
      <c r="H5099" s="4" t="str">
        <f t="shared" si="498"/>
        <v>N/A</v>
      </c>
      <c r="I5099" s="4" t="s">
        <v>6</v>
      </c>
      <c r="J5099" s="5">
        <v>115.94</v>
      </c>
    </row>
    <row r="5100" spans="1:10" ht="13.2" x14ac:dyDescent="0.25">
      <c r="A5100" s="3">
        <v>45999</v>
      </c>
      <c r="B5100" s="4" t="s">
        <v>11</v>
      </c>
      <c r="C5100" s="3" t="str">
        <f t="shared" si="494"/>
        <v>net sales</v>
      </c>
      <c r="D5100" s="49">
        <v>9.99</v>
      </c>
      <c r="E5100">
        <f t="shared" si="495"/>
        <v>2025</v>
      </c>
      <c r="F5100">
        <f t="shared" si="496"/>
        <v>8</v>
      </c>
      <c r="G5100">
        <f t="shared" si="497"/>
        <v>12</v>
      </c>
      <c r="H5100" s="4" t="str">
        <f t="shared" si="498"/>
        <v>product 1</v>
      </c>
      <c r="I5100" s="5">
        <v>37</v>
      </c>
      <c r="J5100" s="5">
        <v>369.63</v>
      </c>
    </row>
    <row r="5101" spans="1:10" ht="13.2" x14ac:dyDescent="0.25">
      <c r="A5101" s="3">
        <v>45999</v>
      </c>
      <c r="B5101" s="4" t="s">
        <v>12</v>
      </c>
      <c r="C5101" s="3" t="str">
        <f t="shared" si="494"/>
        <v>net sales</v>
      </c>
      <c r="D5101" s="49">
        <v>24.99</v>
      </c>
      <c r="E5101">
        <f t="shared" si="495"/>
        <v>2025</v>
      </c>
      <c r="F5101">
        <f t="shared" si="496"/>
        <v>8</v>
      </c>
      <c r="G5101">
        <f t="shared" si="497"/>
        <v>12</v>
      </c>
      <c r="H5101" s="4" t="str">
        <f t="shared" si="498"/>
        <v>product 2</v>
      </c>
      <c r="I5101" s="5">
        <v>3</v>
      </c>
      <c r="J5101" s="5">
        <v>74.97</v>
      </c>
    </row>
    <row r="5102" spans="1:10" ht="13.2" x14ac:dyDescent="0.25">
      <c r="A5102" s="3">
        <v>45999</v>
      </c>
      <c r="B5102" s="4" t="s">
        <v>13</v>
      </c>
      <c r="C5102" s="3" t="str">
        <f t="shared" si="494"/>
        <v>net sales</v>
      </c>
      <c r="D5102" s="49">
        <v>12.49</v>
      </c>
      <c r="E5102">
        <f t="shared" si="495"/>
        <v>2025</v>
      </c>
      <c r="F5102">
        <f t="shared" si="496"/>
        <v>8</v>
      </c>
      <c r="G5102">
        <f t="shared" si="497"/>
        <v>12</v>
      </c>
      <c r="H5102" s="4" t="str">
        <f t="shared" si="498"/>
        <v>product 3</v>
      </c>
      <c r="I5102" s="5">
        <v>150</v>
      </c>
      <c r="J5102" s="5">
        <v>1873.5</v>
      </c>
    </row>
    <row r="5103" spans="1:10" ht="13.2" x14ac:dyDescent="0.25">
      <c r="A5103" s="3">
        <v>46000</v>
      </c>
      <c r="B5103" s="4" t="s">
        <v>7</v>
      </c>
      <c r="C5103" s="3" t="str">
        <f t="shared" si="494"/>
        <v>cogs</v>
      </c>
      <c r="D5103" s="49">
        <v>5.49</v>
      </c>
      <c r="E5103">
        <f t="shared" si="495"/>
        <v>2025</v>
      </c>
      <c r="F5103">
        <f t="shared" si="496"/>
        <v>9</v>
      </c>
      <c r="G5103">
        <f t="shared" si="497"/>
        <v>12</v>
      </c>
      <c r="H5103" s="4" t="str">
        <f t="shared" si="498"/>
        <v>product 1</v>
      </c>
      <c r="I5103" s="5">
        <v>16</v>
      </c>
      <c r="J5103" s="5">
        <v>87.84</v>
      </c>
    </row>
    <row r="5104" spans="1:10" ht="13.2" x14ac:dyDescent="0.25">
      <c r="A5104" s="3">
        <v>46000</v>
      </c>
      <c r="B5104" s="4" t="s">
        <v>8</v>
      </c>
      <c r="C5104" s="3" t="str">
        <f t="shared" si="494"/>
        <v>cogs</v>
      </c>
      <c r="D5104" s="49">
        <v>21.49</v>
      </c>
      <c r="E5104">
        <f t="shared" si="495"/>
        <v>2025</v>
      </c>
      <c r="F5104">
        <f t="shared" si="496"/>
        <v>9</v>
      </c>
      <c r="G5104">
        <f t="shared" si="497"/>
        <v>12</v>
      </c>
      <c r="H5104" s="4" t="str">
        <f t="shared" si="498"/>
        <v>product 2</v>
      </c>
      <c r="I5104" s="5">
        <v>0</v>
      </c>
      <c r="J5104" s="4">
        <v>0</v>
      </c>
    </row>
    <row r="5105" spans="1:10" ht="13.2" x14ac:dyDescent="0.25">
      <c r="A5105" s="3">
        <v>46000</v>
      </c>
      <c r="B5105" s="4" t="s">
        <v>9</v>
      </c>
      <c r="C5105" s="3" t="str">
        <f t="shared" si="494"/>
        <v>cogs</v>
      </c>
      <c r="D5105" s="49">
        <v>8.99</v>
      </c>
      <c r="E5105">
        <f t="shared" si="495"/>
        <v>2025</v>
      </c>
      <c r="F5105">
        <f t="shared" si="496"/>
        <v>9</v>
      </c>
      <c r="G5105">
        <f t="shared" si="497"/>
        <v>12</v>
      </c>
      <c r="H5105" s="4" t="str">
        <f t="shared" si="498"/>
        <v>product 3</v>
      </c>
      <c r="I5105" s="5">
        <v>106</v>
      </c>
      <c r="J5105" s="5">
        <v>952.94</v>
      </c>
    </row>
    <row r="5106" spans="1:10" ht="13.2" x14ac:dyDescent="0.25">
      <c r="A5106" s="3">
        <v>46000</v>
      </c>
      <c r="B5106" s="4" t="s">
        <v>10</v>
      </c>
      <c r="C5106" s="3" t="str">
        <f t="shared" si="494"/>
        <v>marketing</v>
      </c>
      <c r="D5106" s="50" t="s">
        <v>6</v>
      </c>
      <c r="E5106">
        <f t="shared" si="495"/>
        <v>2025</v>
      </c>
      <c r="F5106">
        <f t="shared" si="496"/>
        <v>9</v>
      </c>
      <c r="G5106">
        <f t="shared" si="497"/>
        <v>12</v>
      </c>
      <c r="H5106" s="4" t="str">
        <f t="shared" si="498"/>
        <v>N/A</v>
      </c>
      <c r="I5106" s="4" t="s">
        <v>6</v>
      </c>
      <c r="J5106" s="5">
        <v>112.93</v>
      </c>
    </row>
    <row r="5107" spans="1:10" ht="13.2" x14ac:dyDescent="0.25">
      <c r="A5107" s="3">
        <v>46000</v>
      </c>
      <c r="B5107" s="4" t="s">
        <v>11</v>
      </c>
      <c r="C5107" s="3" t="str">
        <f t="shared" si="494"/>
        <v>net sales</v>
      </c>
      <c r="D5107" s="49">
        <v>9.99</v>
      </c>
      <c r="E5107">
        <f t="shared" si="495"/>
        <v>2025</v>
      </c>
      <c r="F5107">
        <f t="shared" si="496"/>
        <v>9</v>
      </c>
      <c r="G5107">
        <f t="shared" si="497"/>
        <v>12</v>
      </c>
      <c r="H5107" s="4" t="str">
        <f t="shared" si="498"/>
        <v>product 1</v>
      </c>
      <c r="I5107" s="5">
        <v>16</v>
      </c>
      <c r="J5107" s="5">
        <v>159.84</v>
      </c>
    </row>
    <row r="5108" spans="1:10" ht="13.2" x14ac:dyDescent="0.25">
      <c r="A5108" s="3">
        <v>46000</v>
      </c>
      <c r="B5108" s="4" t="s">
        <v>12</v>
      </c>
      <c r="C5108" s="3" t="str">
        <f t="shared" si="494"/>
        <v>net sales</v>
      </c>
      <c r="D5108" s="49">
        <v>24.99</v>
      </c>
      <c r="E5108">
        <f t="shared" si="495"/>
        <v>2025</v>
      </c>
      <c r="F5108">
        <f t="shared" si="496"/>
        <v>9</v>
      </c>
      <c r="G5108">
        <f t="shared" si="497"/>
        <v>12</v>
      </c>
      <c r="H5108" s="4" t="str">
        <f t="shared" si="498"/>
        <v>product 2</v>
      </c>
      <c r="I5108" s="5">
        <v>0</v>
      </c>
      <c r="J5108" s="4">
        <v>0</v>
      </c>
    </row>
    <row r="5109" spans="1:10" ht="13.2" x14ac:dyDescent="0.25">
      <c r="A5109" s="3">
        <v>46000</v>
      </c>
      <c r="B5109" s="4" t="s">
        <v>13</v>
      </c>
      <c r="C5109" s="3" t="str">
        <f t="shared" si="494"/>
        <v>net sales</v>
      </c>
      <c r="D5109" s="49">
        <v>12.49</v>
      </c>
      <c r="E5109">
        <f t="shared" si="495"/>
        <v>2025</v>
      </c>
      <c r="F5109">
        <f t="shared" si="496"/>
        <v>9</v>
      </c>
      <c r="G5109">
        <f t="shared" si="497"/>
        <v>12</v>
      </c>
      <c r="H5109" s="4" t="str">
        <f t="shared" si="498"/>
        <v>product 3</v>
      </c>
      <c r="I5109" s="5">
        <v>106</v>
      </c>
      <c r="J5109" s="5">
        <v>1323.94</v>
      </c>
    </row>
    <row r="5110" spans="1:10" ht="13.2" x14ac:dyDescent="0.25">
      <c r="A5110" s="3">
        <v>46001</v>
      </c>
      <c r="B5110" s="4" t="s">
        <v>7</v>
      </c>
      <c r="C5110" s="3" t="str">
        <f t="shared" si="494"/>
        <v>cogs</v>
      </c>
      <c r="D5110" s="49">
        <v>5.49</v>
      </c>
      <c r="E5110">
        <f t="shared" si="495"/>
        <v>2025</v>
      </c>
      <c r="F5110">
        <f t="shared" si="496"/>
        <v>10</v>
      </c>
      <c r="G5110">
        <f t="shared" si="497"/>
        <v>12</v>
      </c>
      <c r="H5110" s="4" t="str">
        <f t="shared" si="498"/>
        <v>product 1</v>
      </c>
      <c r="I5110" s="5">
        <v>82</v>
      </c>
      <c r="J5110" s="5">
        <v>450.18</v>
      </c>
    </row>
    <row r="5111" spans="1:10" ht="13.2" x14ac:dyDescent="0.25">
      <c r="A5111" s="3">
        <v>46001</v>
      </c>
      <c r="B5111" s="4" t="s">
        <v>8</v>
      </c>
      <c r="C5111" s="3" t="str">
        <f t="shared" si="494"/>
        <v>cogs</v>
      </c>
      <c r="D5111" s="49">
        <v>21.49</v>
      </c>
      <c r="E5111">
        <f t="shared" si="495"/>
        <v>2025</v>
      </c>
      <c r="F5111">
        <f t="shared" si="496"/>
        <v>10</v>
      </c>
      <c r="G5111">
        <f t="shared" si="497"/>
        <v>12</v>
      </c>
      <c r="H5111" s="4" t="str">
        <f t="shared" si="498"/>
        <v>product 2</v>
      </c>
      <c r="I5111" s="5">
        <v>1</v>
      </c>
      <c r="J5111" s="5">
        <v>21.49</v>
      </c>
    </row>
    <row r="5112" spans="1:10" ht="13.2" x14ac:dyDescent="0.25">
      <c r="A5112" s="3">
        <v>46001</v>
      </c>
      <c r="B5112" s="4" t="s">
        <v>9</v>
      </c>
      <c r="C5112" s="3" t="str">
        <f t="shared" si="494"/>
        <v>cogs</v>
      </c>
      <c r="D5112" s="49">
        <v>8.99</v>
      </c>
      <c r="E5112">
        <f t="shared" si="495"/>
        <v>2025</v>
      </c>
      <c r="F5112">
        <f t="shared" si="496"/>
        <v>10</v>
      </c>
      <c r="G5112">
        <f t="shared" si="497"/>
        <v>12</v>
      </c>
      <c r="H5112" s="4" t="str">
        <f t="shared" si="498"/>
        <v>product 3</v>
      </c>
      <c r="I5112" s="5">
        <v>246</v>
      </c>
      <c r="J5112" s="5">
        <v>2211.54</v>
      </c>
    </row>
    <row r="5113" spans="1:10" ht="13.2" x14ac:dyDescent="0.25">
      <c r="A5113" s="3">
        <v>46001</v>
      </c>
      <c r="B5113" s="4" t="s">
        <v>10</v>
      </c>
      <c r="C5113" s="3" t="str">
        <f t="shared" si="494"/>
        <v>marketing</v>
      </c>
      <c r="D5113" s="50" t="s">
        <v>6</v>
      </c>
      <c r="E5113">
        <f t="shared" si="495"/>
        <v>2025</v>
      </c>
      <c r="F5113">
        <f t="shared" si="496"/>
        <v>10</v>
      </c>
      <c r="G5113">
        <f t="shared" si="497"/>
        <v>12</v>
      </c>
      <c r="H5113" s="4" t="str">
        <f t="shared" si="498"/>
        <v>N/A</v>
      </c>
      <c r="I5113" s="4" t="s">
        <v>6</v>
      </c>
      <c r="J5113" s="5">
        <v>119.05</v>
      </c>
    </row>
    <row r="5114" spans="1:10" ht="13.2" x14ac:dyDescent="0.25">
      <c r="A5114" s="3">
        <v>46001</v>
      </c>
      <c r="B5114" s="4" t="s">
        <v>11</v>
      </c>
      <c r="C5114" s="3" t="str">
        <f t="shared" si="494"/>
        <v>net sales</v>
      </c>
      <c r="D5114" s="49">
        <v>9.99</v>
      </c>
      <c r="E5114">
        <f t="shared" si="495"/>
        <v>2025</v>
      </c>
      <c r="F5114">
        <f t="shared" si="496"/>
        <v>10</v>
      </c>
      <c r="G5114">
        <f t="shared" si="497"/>
        <v>12</v>
      </c>
      <c r="H5114" s="4" t="str">
        <f t="shared" si="498"/>
        <v>product 1</v>
      </c>
      <c r="I5114" s="5">
        <v>82</v>
      </c>
      <c r="J5114" s="5">
        <v>819.18000000000006</v>
      </c>
    </row>
    <row r="5115" spans="1:10" ht="13.2" x14ac:dyDescent="0.25">
      <c r="A5115" s="3">
        <v>46001</v>
      </c>
      <c r="B5115" s="4" t="s">
        <v>12</v>
      </c>
      <c r="C5115" s="3" t="str">
        <f t="shared" si="494"/>
        <v>net sales</v>
      </c>
      <c r="D5115" s="49">
        <v>24.99</v>
      </c>
      <c r="E5115">
        <f t="shared" si="495"/>
        <v>2025</v>
      </c>
      <c r="F5115">
        <f t="shared" si="496"/>
        <v>10</v>
      </c>
      <c r="G5115">
        <f t="shared" si="497"/>
        <v>12</v>
      </c>
      <c r="H5115" s="4" t="str">
        <f t="shared" si="498"/>
        <v>product 2</v>
      </c>
      <c r="I5115" s="5">
        <v>1</v>
      </c>
      <c r="J5115" s="5">
        <v>24.99</v>
      </c>
    </row>
    <row r="5116" spans="1:10" ht="13.2" x14ac:dyDescent="0.25">
      <c r="A5116" s="3">
        <v>46001</v>
      </c>
      <c r="B5116" s="4" t="s">
        <v>13</v>
      </c>
      <c r="C5116" s="3" t="str">
        <f t="shared" si="494"/>
        <v>net sales</v>
      </c>
      <c r="D5116" s="49">
        <v>12.49</v>
      </c>
      <c r="E5116">
        <f t="shared" si="495"/>
        <v>2025</v>
      </c>
      <c r="F5116">
        <f t="shared" si="496"/>
        <v>10</v>
      </c>
      <c r="G5116">
        <f t="shared" si="497"/>
        <v>12</v>
      </c>
      <c r="H5116" s="4" t="str">
        <f t="shared" si="498"/>
        <v>product 3</v>
      </c>
      <c r="I5116" s="5">
        <v>246</v>
      </c>
      <c r="J5116" s="5">
        <v>3072.54</v>
      </c>
    </row>
    <row r="5117" spans="1:10" ht="13.2" x14ac:dyDescent="0.25">
      <c r="A5117" s="3">
        <v>46002</v>
      </c>
      <c r="B5117" s="4" t="s">
        <v>7</v>
      </c>
      <c r="C5117" s="3" t="str">
        <f t="shared" si="494"/>
        <v>cogs</v>
      </c>
      <c r="D5117" s="49">
        <v>5.49</v>
      </c>
      <c r="E5117">
        <f t="shared" si="495"/>
        <v>2025</v>
      </c>
      <c r="F5117">
        <f t="shared" si="496"/>
        <v>11</v>
      </c>
      <c r="G5117">
        <f t="shared" si="497"/>
        <v>12</v>
      </c>
      <c r="H5117" s="4" t="str">
        <f t="shared" si="498"/>
        <v>product 1</v>
      </c>
      <c r="I5117" s="5">
        <v>53</v>
      </c>
      <c r="J5117" s="5">
        <v>290.97000000000003</v>
      </c>
    </row>
    <row r="5118" spans="1:10" ht="13.2" x14ac:dyDescent="0.25">
      <c r="A5118" s="3">
        <v>46002</v>
      </c>
      <c r="B5118" s="4" t="s">
        <v>8</v>
      </c>
      <c r="C5118" s="3" t="str">
        <f t="shared" si="494"/>
        <v>cogs</v>
      </c>
      <c r="D5118" s="49">
        <v>21.49</v>
      </c>
      <c r="E5118">
        <f t="shared" si="495"/>
        <v>2025</v>
      </c>
      <c r="F5118">
        <f t="shared" si="496"/>
        <v>11</v>
      </c>
      <c r="G5118">
        <f t="shared" si="497"/>
        <v>12</v>
      </c>
      <c r="H5118" s="4" t="str">
        <f t="shared" si="498"/>
        <v>product 2</v>
      </c>
      <c r="I5118" s="5">
        <v>2</v>
      </c>
      <c r="J5118" s="5">
        <v>42.98</v>
      </c>
    </row>
    <row r="5119" spans="1:10" ht="13.2" x14ac:dyDescent="0.25">
      <c r="A5119" s="3">
        <v>46002</v>
      </c>
      <c r="B5119" s="4" t="s">
        <v>9</v>
      </c>
      <c r="C5119" s="3" t="str">
        <f t="shared" si="494"/>
        <v>cogs</v>
      </c>
      <c r="D5119" s="49">
        <v>8.99</v>
      </c>
      <c r="E5119">
        <f t="shared" si="495"/>
        <v>2025</v>
      </c>
      <c r="F5119">
        <f t="shared" si="496"/>
        <v>11</v>
      </c>
      <c r="G5119">
        <f t="shared" si="497"/>
        <v>12</v>
      </c>
      <c r="H5119" s="4" t="str">
        <f t="shared" si="498"/>
        <v>product 3</v>
      </c>
      <c r="I5119" s="5">
        <v>175</v>
      </c>
      <c r="J5119" s="5">
        <v>1573.25</v>
      </c>
    </row>
    <row r="5120" spans="1:10" ht="13.2" x14ac:dyDescent="0.25">
      <c r="A5120" s="3">
        <v>46002</v>
      </c>
      <c r="B5120" s="4" t="s">
        <v>10</v>
      </c>
      <c r="C5120" s="3" t="str">
        <f t="shared" si="494"/>
        <v>marketing</v>
      </c>
      <c r="D5120" s="50" t="s">
        <v>6</v>
      </c>
      <c r="E5120">
        <f t="shared" si="495"/>
        <v>2025</v>
      </c>
      <c r="F5120">
        <f t="shared" si="496"/>
        <v>11</v>
      </c>
      <c r="G5120">
        <f t="shared" si="497"/>
        <v>12</v>
      </c>
      <c r="H5120" s="4" t="str">
        <f t="shared" si="498"/>
        <v>N/A</v>
      </c>
      <c r="I5120" s="4" t="s">
        <v>6</v>
      </c>
      <c r="J5120" s="5">
        <v>113.94</v>
      </c>
    </row>
    <row r="5121" spans="1:10" ht="13.2" x14ac:dyDescent="0.25">
      <c r="A5121" s="3">
        <v>46002</v>
      </c>
      <c r="B5121" s="4" t="s">
        <v>11</v>
      </c>
      <c r="C5121" s="3" t="str">
        <f t="shared" si="494"/>
        <v>net sales</v>
      </c>
      <c r="D5121" s="49">
        <v>9.99</v>
      </c>
      <c r="E5121">
        <f t="shared" si="495"/>
        <v>2025</v>
      </c>
      <c r="F5121">
        <f t="shared" si="496"/>
        <v>11</v>
      </c>
      <c r="G5121">
        <f t="shared" si="497"/>
        <v>12</v>
      </c>
      <c r="H5121" s="4" t="str">
        <f t="shared" si="498"/>
        <v>product 1</v>
      </c>
      <c r="I5121" s="5">
        <v>53</v>
      </c>
      <c r="J5121" s="5">
        <v>529.47</v>
      </c>
    </row>
    <row r="5122" spans="1:10" ht="13.2" x14ac:dyDescent="0.25">
      <c r="A5122" s="3">
        <v>46002</v>
      </c>
      <c r="B5122" s="4" t="s">
        <v>12</v>
      </c>
      <c r="C5122" s="3" t="str">
        <f t="shared" ref="C5122:C5185" si="499">IFERROR(LEFT(B5122, FIND(":", B5122) -1),B5122)</f>
        <v>net sales</v>
      </c>
      <c r="D5122" s="49">
        <v>24.99</v>
      </c>
      <c r="E5122">
        <f t="shared" ref="E5122:E5185" si="500">YEAR(A5122)</f>
        <v>2025</v>
      </c>
      <c r="F5122">
        <f t="shared" ref="F5122:F5185" si="501">DAY(A5122)</f>
        <v>11</v>
      </c>
      <c r="G5122">
        <f t="shared" ref="G5122:G5185" si="502">MONTH(A5122)</f>
        <v>12</v>
      </c>
      <c r="H5122" s="4" t="str">
        <f t="shared" si="498"/>
        <v>product 2</v>
      </c>
      <c r="I5122" s="5">
        <v>2</v>
      </c>
      <c r="J5122" s="5">
        <v>49.98</v>
      </c>
    </row>
    <row r="5123" spans="1:10" ht="13.2" x14ac:dyDescent="0.25">
      <c r="A5123" s="3">
        <v>46002</v>
      </c>
      <c r="B5123" s="4" t="s">
        <v>13</v>
      </c>
      <c r="C5123" s="3" t="str">
        <f t="shared" si="499"/>
        <v>net sales</v>
      </c>
      <c r="D5123" s="49">
        <v>12.49</v>
      </c>
      <c r="E5123">
        <f t="shared" si="500"/>
        <v>2025</v>
      </c>
      <c r="F5123">
        <f t="shared" si="501"/>
        <v>11</v>
      </c>
      <c r="G5123">
        <f t="shared" si="502"/>
        <v>12</v>
      </c>
      <c r="H5123" s="4" t="str">
        <f t="shared" ref="H5123:H5186" si="503">IFERROR(RIGHT(B5123, LEN(B5123) - FIND(":", B5123)),"N/A")</f>
        <v>product 3</v>
      </c>
      <c r="I5123" s="5">
        <v>175</v>
      </c>
      <c r="J5123" s="5">
        <v>2185.75</v>
      </c>
    </row>
    <row r="5124" spans="1:10" ht="13.2" x14ac:dyDescent="0.25">
      <c r="A5124" s="3">
        <v>46003</v>
      </c>
      <c r="B5124" s="4" t="s">
        <v>7</v>
      </c>
      <c r="C5124" s="3" t="str">
        <f t="shared" si="499"/>
        <v>cogs</v>
      </c>
      <c r="D5124" s="49">
        <v>5.49</v>
      </c>
      <c r="E5124">
        <f t="shared" si="500"/>
        <v>2025</v>
      </c>
      <c r="F5124">
        <f t="shared" si="501"/>
        <v>12</v>
      </c>
      <c r="G5124">
        <f t="shared" si="502"/>
        <v>12</v>
      </c>
      <c r="H5124" s="4" t="str">
        <f t="shared" si="503"/>
        <v>product 1</v>
      </c>
      <c r="I5124" s="5">
        <v>30</v>
      </c>
      <c r="J5124" s="5">
        <v>164.70000000000002</v>
      </c>
    </row>
    <row r="5125" spans="1:10" ht="13.2" x14ac:dyDescent="0.25">
      <c r="A5125" s="3">
        <v>46003</v>
      </c>
      <c r="B5125" s="4" t="s">
        <v>8</v>
      </c>
      <c r="C5125" s="3" t="str">
        <f t="shared" si="499"/>
        <v>cogs</v>
      </c>
      <c r="D5125" s="49">
        <v>21.49</v>
      </c>
      <c r="E5125">
        <f t="shared" si="500"/>
        <v>2025</v>
      </c>
      <c r="F5125">
        <f t="shared" si="501"/>
        <v>12</v>
      </c>
      <c r="G5125">
        <f t="shared" si="502"/>
        <v>12</v>
      </c>
      <c r="H5125" s="4" t="str">
        <f t="shared" si="503"/>
        <v>product 2</v>
      </c>
      <c r="I5125" s="5">
        <v>6</v>
      </c>
      <c r="J5125" s="5">
        <v>128.94</v>
      </c>
    </row>
    <row r="5126" spans="1:10" ht="13.2" x14ac:dyDescent="0.25">
      <c r="A5126" s="3">
        <v>46003</v>
      </c>
      <c r="B5126" s="4" t="s">
        <v>9</v>
      </c>
      <c r="C5126" s="3" t="str">
        <f t="shared" si="499"/>
        <v>cogs</v>
      </c>
      <c r="D5126" s="49">
        <v>8.99</v>
      </c>
      <c r="E5126">
        <f t="shared" si="500"/>
        <v>2025</v>
      </c>
      <c r="F5126">
        <f t="shared" si="501"/>
        <v>12</v>
      </c>
      <c r="G5126">
        <f t="shared" si="502"/>
        <v>12</v>
      </c>
      <c r="H5126" s="4" t="str">
        <f t="shared" si="503"/>
        <v>product 3</v>
      </c>
      <c r="I5126" s="5">
        <v>145</v>
      </c>
      <c r="J5126" s="5">
        <v>1303.55</v>
      </c>
    </row>
    <row r="5127" spans="1:10" ht="13.2" x14ac:dyDescent="0.25">
      <c r="A5127" s="3">
        <v>46003</v>
      </c>
      <c r="B5127" s="4" t="s">
        <v>10</v>
      </c>
      <c r="C5127" s="3" t="str">
        <f t="shared" si="499"/>
        <v>marketing</v>
      </c>
      <c r="D5127" s="50" t="s">
        <v>6</v>
      </c>
      <c r="E5127">
        <f t="shared" si="500"/>
        <v>2025</v>
      </c>
      <c r="F5127">
        <f t="shared" si="501"/>
        <v>12</v>
      </c>
      <c r="G5127">
        <f t="shared" si="502"/>
        <v>12</v>
      </c>
      <c r="H5127" s="4" t="str">
        <f t="shared" si="503"/>
        <v>N/A</v>
      </c>
      <c r="I5127" s="4" t="s">
        <v>6</v>
      </c>
      <c r="J5127" s="5">
        <v>120.05</v>
      </c>
    </row>
    <row r="5128" spans="1:10" ht="13.2" x14ac:dyDescent="0.25">
      <c r="A5128" s="3">
        <v>46003</v>
      </c>
      <c r="B5128" s="4" t="s">
        <v>11</v>
      </c>
      <c r="C5128" s="3" t="str">
        <f t="shared" si="499"/>
        <v>net sales</v>
      </c>
      <c r="D5128" s="49">
        <v>9.99</v>
      </c>
      <c r="E5128">
        <f t="shared" si="500"/>
        <v>2025</v>
      </c>
      <c r="F5128">
        <f t="shared" si="501"/>
        <v>12</v>
      </c>
      <c r="G5128">
        <f t="shared" si="502"/>
        <v>12</v>
      </c>
      <c r="H5128" s="4" t="str">
        <f t="shared" si="503"/>
        <v>product 1</v>
      </c>
      <c r="I5128" s="5">
        <v>30</v>
      </c>
      <c r="J5128" s="5">
        <v>299.7</v>
      </c>
    </row>
    <row r="5129" spans="1:10" ht="13.2" x14ac:dyDescent="0.25">
      <c r="A5129" s="3">
        <v>46003</v>
      </c>
      <c r="B5129" s="4" t="s">
        <v>12</v>
      </c>
      <c r="C5129" s="3" t="str">
        <f t="shared" si="499"/>
        <v>net sales</v>
      </c>
      <c r="D5129" s="49">
        <v>24.99</v>
      </c>
      <c r="E5129">
        <f t="shared" si="500"/>
        <v>2025</v>
      </c>
      <c r="F5129">
        <f t="shared" si="501"/>
        <v>12</v>
      </c>
      <c r="G5129">
        <f t="shared" si="502"/>
        <v>12</v>
      </c>
      <c r="H5129" s="4" t="str">
        <f t="shared" si="503"/>
        <v>product 2</v>
      </c>
      <c r="I5129" s="5">
        <v>6</v>
      </c>
      <c r="J5129" s="5">
        <v>149.94</v>
      </c>
    </row>
    <row r="5130" spans="1:10" ht="13.2" x14ac:dyDescent="0.25">
      <c r="A5130" s="3">
        <v>46003</v>
      </c>
      <c r="B5130" s="4" t="s">
        <v>13</v>
      </c>
      <c r="C5130" s="3" t="str">
        <f t="shared" si="499"/>
        <v>net sales</v>
      </c>
      <c r="D5130" s="49">
        <v>12.49</v>
      </c>
      <c r="E5130">
        <f t="shared" si="500"/>
        <v>2025</v>
      </c>
      <c r="F5130">
        <f t="shared" si="501"/>
        <v>12</v>
      </c>
      <c r="G5130">
        <f t="shared" si="502"/>
        <v>12</v>
      </c>
      <c r="H5130" s="4" t="str">
        <f t="shared" si="503"/>
        <v>product 3</v>
      </c>
      <c r="I5130" s="5">
        <v>145</v>
      </c>
      <c r="J5130" s="5">
        <v>1811.05</v>
      </c>
    </row>
    <row r="5131" spans="1:10" ht="13.2" x14ac:dyDescent="0.25">
      <c r="A5131" s="3">
        <v>46004</v>
      </c>
      <c r="B5131" s="4" t="s">
        <v>7</v>
      </c>
      <c r="C5131" s="3" t="str">
        <f t="shared" si="499"/>
        <v>cogs</v>
      </c>
      <c r="D5131" s="49">
        <v>5.49</v>
      </c>
      <c r="E5131">
        <f t="shared" si="500"/>
        <v>2025</v>
      </c>
      <c r="F5131">
        <f t="shared" si="501"/>
        <v>13</v>
      </c>
      <c r="G5131">
        <f t="shared" si="502"/>
        <v>12</v>
      </c>
      <c r="H5131" s="4" t="str">
        <f t="shared" si="503"/>
        <v>product 1</v>
      </c>
      <c r="I5131" s="5">
        <v>19</v>
      </c>
      <c r="J5131" s="5">
        <v>104.31</v>
      </c>
    </row>
    <row r="5132" spans="1:10" ht="13.2" x14ac:dyDescent="0.25">
      <c r="A5132" s="3">
        <v>46004</v>
      </c>
      <c r="B5132" s="4" t="s">
        <v>8</v>
      </c>
      <c r="C5132" s="3" t="str">
        <f t="shared" si="499"/>
        <v>cogs</v>
      </c>
      <c r="D5132" s="49">
        <v>21.49</v>
      </c>
      <c r="E5132">
        <f t="shared" si="500"/>
        <v>2025</v>
      </c>
      <c r="F5132">
        <f t="shared" si="501"/>
        <v>13</v>
      </c>
      <c r="G5132">
        <f t="shared" si="502"/>
        <v>12</v>
      </c>
      <c r="H5132" s="4" t="str">
        <f t="shared" si="503"/>
        <v>product 2</v>
      </c>
      <c r="I5132" s="5">
        <v>0</v>
      </c>
      <c r="J5132" s="4">
        <v>0</v>
      </c>
    </row>
    <row r="5133" spans="1:10" ht="13.2" x14ac:dyDescent="0.25">
      <c r="A5133" s="3">
        <v>46004</v>
      </c>
      <c r="B5133" s="4" t="s">
        <v>9</v>
      </c>
      <c r="C5133" s="3" t="str">
        <f t="shared" si="499"/>
        <v>cogs</v>
      </c>
      <c r="D5133" s="49">
        <v>8.99</v>
      </c>
      <c r="E5133">
        <f t="shared" si="500"/>
        <v>2025</v>
      </c>
      <c r="F5133">
        <f t="shared" si="501"/>
        <v>13</v>
      </c>
      <c r="G5133">
        <f t="shared" si="502"/>
        <v>12</v>
      </c>
      <c r="H5133" s="4" t="str">
        <f t="shared" si="503"/>
        <v>product 3</v>
      </c>
      <c r="I5133" s="5">
        <v>16</v>
      </c>
      <c r="J5133" s="5">
        <v>143.84</v>
      </c>
    </row>
    <row r="5134" spans="1:10" ht="13.2" x14ac:dyDescent="0.25">
      <c r="A5134" s="3">
        <v>46004</v>
      </c>
      <c r="B5134" s="4" t="s">
        <v>10</v>
      </c>
      <c r="C5134" s="3" t="str">
        <f t="shared" si="499"/>
        <v>marketing</v>
      </c>
      <c r="D5134" s="50" t="s">
        <v>6</v>
      </c>
      <c r="E5134">
        <f t="shared" si="500"/>
        <v>2025</v>
      </c>
      <c r="F5134">
        <f t="shared" si="501"/>
        <v>13</v>
      </c>
      <c r="G5134">
        <f t="shared" si="502"/>
        <v>12</v>
      </c>
      <c r="H5134" s="4" t="str">
        <f t="shared" si="503"/>
        <v>N/A</v>
      </c>
      <c r="I5134" s="4" t="s">
        <v>6</v>
      </c>
      <c r="J5134" s="5">
        <v>110.97</v>
      </c>
    </row>
    <row r="5135" spans="1:10" ht="13.2" x14ac:dyDescent="0.25">
      <c r="A5135" s="3">
        <v>46004</v>
      </c>
      <c r="B5135" s="4" t="s">
        <v>11</v>
      </c>
      <c r="C5135" s="3" t="str">
        <f t="shared" si="499"/>
        <v>net sales</v>
      </c>
      <c r="D5135" s="49">
        <v>9.99</v>
      </c>
      <c r="E5135">
        <f t="shared" si="500"/>
        <v>2025</v>
      </c>
      <c r="F5135">
        <f t="shared" si="501"/>
        <v>13</v>
      </c>
      <c r="G5135">
        <f t="shared" si="502"/>
        <v>12</v>
      </c>
      <c r="H5135" s="4" t="str">
        <f t="shared" si="503"/>
        <v>product 1</v>
      </c>
      <c r="I5135" s="5">
        <v>19</v>
      </c>
      <c r="J5135" s="5">
        <v>189.81</v>
      </c>
    </row>
    <row r="5136" spans="1:10" ht="13.2" x14ac:dyDescent="0.25">
      <c r="A5136" s="3">
        <v>46004</v>
      </c>
      <c r="B5136" s="4" t="s">
        <v>12</v>
      </c>
      <c r="C5136" s="3" t="str">
        <f t="shared" si="499"/>
        <v>net sales</v>
      </c>
      <c r="D5136" s="49">
        <v>24.99</v>
      </c>
      <c r="E5136">
        <f t="shared" si="500"/>
        <v>2025</v>
      </c>
      <c r="F5136">
        <f t="shared" si="501"/>
        <v>13</v>
      </c>
      <c r="G5136">
        <f t="shared" si="502"/>
        <v>12</v>
      </c>
      <c r="H5136" s="4" t="str">
        <f t="shared" si="503"/>
        <v>product 2</v>
      </c>
      <c r="I5136" s="5">
        <v>0</v>
      </c>
      <c r="J5136" s="4">
        <v>0</v>
      </c>
    </row>
    <row r="5137" spans="1:10" ht="13.2" x14ac:dyDescent="0.25">
      <c r="A5137" s="3">
        <v>46004</v>
      </c>
      <c r="B5137" s="4" t="s">
        <v>13</v>
      </c>
      <c r="C5137" s="3" t="str">
        <f t="shared" si="499"/>
        <v>net sales</v>
      </c>
      <c r="D5137" s="49">
        <v>12.49</v>
      </c>
      <c r="E5137">
        <f t="shared" si="500"/>
        <v>2025</v>
      </c>
      <c r="F5137">
        <f t="shared" si="501"/>
        <v>13</v>
      </c>
      <c r="G5137">
        <f t="shared" si="502"/>
        <v>12</v>
      </c>
      <c r="H5137" s="4" t="str">
        <f t="shared" si="503"/>
        <v>product 3</v>
      </c>
      <c r="I5137" s="5">
        <v>16</v>
      </c>
      <c r="J5137" s="5">
        <v>199.84</v>
      </c>
    </row>
    <row r="5138" spans="1:10" ht="13.2" x14ac:dyDescent="0.25">
      <c r="A5138" s="3">
        <v>46005</v>
      </c>
      <c r="B5138" s="4" t="s">
        <v>7</v>
      </c>
      <c r="C5138" s="3" t="str">
        <f t="shared" si="499"/>
        <v>cogs</v>
      </c>
      <c r="D5138" s="49">
        <v>5.49</v>
      </c>
      <c r="E5138">
        <f t="shared" si="500"/>
        <v>2025</v>
      </c>
      <c r="F5138">
        <f t="shared" si="501"/>
        <v>14</v>
      </c>
      <c r="G5138">
        <f t="shared" si="502"/>
        <v>12</v>
      </c>
      <c r="H5138" s="4" t="str">
        <f t="shared" si="503"/>
        <v>product 1</v>
      </c>
      <c r="I5138" s="5">
        <v>45</v>
      </c>
      <c r="J5138" s="5">
        <v>247.05</v>
      </c>
    </row>
    <row r="5139" spans="1:10" ht="13.2" x14ac:dyDescent="0.25">
      <c r="A5139" s="3">
        <v>46005</v>
      </c>
      <c r="B5139" s="4" t="s">
        <v>8</v>
      </c>
      <c r="C5139" s="3" t="str">
        <f t="shared" si="499"/>
        <v>cogs</v>
      </c>
      <c r="D5139" s="49">
        <v>21.49</v>
      </c>
      <c r="E5139">
        <f t="shared" si="500"/>
        <v>2025</v>
      </c>
      <c r="F5139">
        <f t="shared" si="501"/>
        <v>14</v>
      </c>
      <c r="G5139">
        <f t="shared" si="502"/>
        <v>12</v>
      </c>
      <c r="H5139" s="4" t="str">
        <f t="shared" si="503"/>
        <v>product 2</v>
      </c>
      <c r="I5139" s="5">
        <v>5</v>
      </c>
      <c r="J5139" s="5">
        <v>107.44999999999999</v>
      </c>
    </row>
    <row r="5140" spans="1:10" ht="13.2" x14ac:dyDescent="0.25">
      <c r="A5140" s="3">
        <v>46005</v>
      </c>
      <c r="B5140" s="4" t="s">
        <v>9</v>
      </c>
      <c r="C5140" s="3" t="str">
        <f t="shared" si="499"/>
        <v>cogs</v>
      </c>
      <c r="D5140" s="49">
        <v>8.99</v>
      </c>
      <c r="E5140">
        <f t="shared" si="500"/>
        <v>2025</v>
      </c>
      <c r="F5140">
        <f t="shared" si="501"/>
        <v>14</v>
      </c>
      <c r="G5140">
        <f t="shared" si="502"/>
        <v>12</v>
      </c>
      <c r="H5140" s="4" t="str">
        <f t="shared" si="503"/>
        <v>product 3</v>
      </c>
      <c r="I5140" s="5">
        <v>41</v>
      </c>
      <c r="J5140" s="5">
        <v>368.59000000000003</v>
      </c>
    </row>
    <row r="5141" spans="1:10" ht="13.2" x14ac:dyDescent="0.25">
      <c r="A5141" s="3">
        <v>46005</v>
      </c>
      <c r="B5141" s="4" t="s">
        <v>10</v>
      </c>
      <c r="C5141" s="3" t="str">
        <f t="shared" si="499"/>
        <v>marketing</v>
      </c>
      <c r="D5141" s="50" t="s">
        <v>6</v>
      </c>
      <c r="E5141">
        <f t="shared" si="500"/>
        <v>2025</v>
      </c>
      <c r="F5141">
        <f t="shared" si="501"/>
        <v>14</v>
      </c>
      <c r="G5141">
        <f t="shared" si="502"/>
        <v>12</v>
      </c>
      <c r="H5141" s="4" t="str">
        <f t="shared" si="503"/>
        <v>N/A</v>
      </c>
      <c r="I5141" s="4" t="s">
        <v>6</v>
      </c>
      <c r="J5141" s="5">
        <v>107.93</v>
      </c>
    </row>
    <row r="5142" spans="1:10" ht="13.2" x14ac:dyDescent="0.25">
      <c r="A5142" s="3">
        <v>46005</v>
      </c>
      <c r="B5142" s="4" t="s">
        <v>11</v>
      </c>
      <c r="C5142" s="3" t="str">
        <f t="shared" si="499"/>
        <v>net sales</v>
      </c>
      <c r="D5142" s="49">
        <v>9.99</v>
      </c>
      <c r="E5142">
        <f t="shared" si="500"/>
        <v>2025</v>
      </c>
      <c r="F5142">
        <f t="shared" si="501"/>
        <v>14</v>
      </c>
      <c r="G5142">
        <f t="shared" si="502"/>
        <v>12</v>
      </c>
      <c r="H5142" s="4" t="str">
        <f t="shared" si="503"/>
        <v>product 1</v>
      </c>
      <c r="I5142" s="5">
        <v>45</v>
      </c>
      <c r="J5142" s="5">
        <v>449.55</v>
      </c>
    </row>
    <row r="5143" spans="1:10" ht="13.2" x14ac:dyDescent="0.25">
      <c r="A5143" s="3">
        <v>46005</v>
      </c>
      <c r="B5143" s="4" t="s">
        <v>12</v>
      </c>
      <c r="C5143" s="3" t="str">
        <f t="shared" si="499"/>
        <v>net sales</v>
      </c>
      <c r="D5143" s="49">
        <v>24.99</v>
      </c>
      <c r="E5143">
        <f t="shared" si="500"/>
        <v>2025</v>
      </c>
      <c r="F5143">
        <f t="shared" si="501"/>
        <v>14</v>
      </c>
      <c r="G5143">
        <f t="shared" si="502"/>
        <v>12</v>
      </c>
      <c r="H5143" s="4" t="str">
        <f t="shared" si="503"/>
        <v>product 2</v>
      </c>
      <c r="I5143" s="5">
        <v>5</v>
      </c>
      <c r="J5143" s="5">
        <v>124.94999999999999</v>
      </c>
    </row>
    <row r="5144" spans="1:10" ht="13.2" x14ac:dyDescent="0.25">
      <c r="A5144" s="3">
        <v>46005</v>
      </c>
      <c r="B5144" s="4" t="s">
        <v>13</v>
      </c>
      <c r="C5144" s="3" t="str">
        <f t="shared" si="499"/>
        <v>net sales</v>
      </c>
      <c r="D5144" s="49">
        <v>12.49</v>
      </c>
      <c r="E5144">
        <f t="shared" si="500"/>
        <v>2025</v>
      </c>
      <c r="F5144">
        <f t="shared" si="501"/>
        <v>14</v>
      </c>
      <c r="G5144">
        <f t="shared" si="502"/>
        <v>12</v>
      </c>
      <c r="H5144" s="4" t="str">
        <f t="shared" si="503"/>
        <v>product 3</v>
      </c>
      <c r="I5144" s="5">
        <v>41</v>
      </c>
      <c r="J5144" s="5">
        <v>512.09</v>
      </c>
    </row>
    <row r="5145" spans="1:10" ht="13.2" x14ac:dyDescent="0.25">
      <c r="A5145" s="3">
        <v>46006</v>
      </c>
      <c r="B5145" s="4" t="s">
        <v>7</v>
      </c>
      <c r="C5145" s="3" t="str">
        <f t="shared" si="499"/>
        <v>cogs</v>
      </c>
      <c r="D5145" s="49">
        <v>5.49</v>
      </c>
      <c r="E5145">
        <f t="shared" si="500"/>
        <v>2025</v>
      </c>
      <c r="F5145">
        <f t="shared" si="501"/>
        <v>15</v>
      </c>
      <c r="G5145">
        <f t="shared" si="502"/>
        <v>12</v>
      </c>
      <c r="H5145" s="4" t="str">
        <f t="shared" si="503"/>
        <v>product 1</v>
      </c>
      <c r="I5145" s="5">
        <v>7</v>
      </c>
      <c r="J5145" s="5">
        <v>38.43</v>
      </c>
    </row>
    <row r="5146" spans="1:10" ht="13.2" x14ac:dyDescent="0.25">
      <c r="A5146" s="3">
        <v>46006</v>
      </c>
      <c r="B5146" s="4" t="s">
        <v>8</v>
      </c>
      <c r="C5146" s="3" t="str">
        <f t="shared" si="499"/>
        <v>cogs</v>
      </c>
      <c r="D5146" s="49">
        <v>21.49</v>
      </c>
      <c r="E5146">
        <f t="shared" si="500"/>
        <v>2025</v>
      </c>
      <c r="F5146">
        <f t="shared" si="501"/>
        <v>15</v>
      </c>
      <c r="G5146">
        <f t="shared" si="502"/>
        <v>12</v>
      </c>
      <c r="H5146" s="4" t="str">
        <f t="shared" si="503"/>
        <v>product 2</v>
      </c>
      <c r="I5146" s="5">
        <v>8</v>
      </c>
      <c r="J5146" s="5">
        <v>171.92</v>
      </c>
    </row>
    <row r="5147" spans="1:10" ht="13.2" x14ac:dyDescent="0.25">
      <c r="A5147" s="3">
        <v>46006</v>
      </c>
      <c r="B5147" s="4" t="s">
        <v>9</v>
      </c>
      <c r="C5147" s="3" t="str">
        <f t="shared" si="499"/>
        <v>cogs</v>
      </c>
      <c r="D5147" s="49">
        <v>8.99</v>
      </c>
      <c r="E5147">
        <f t="shared" si="500"/>
        <v>2025</v>
      </c>
      <c r="F5147">
        <f t="shared" si="501"/>
        <v>15</v>
      </c>
      <c r="G5147">
        <f t="shared" si="502"/>
        <v>12</v>
      </c>
      <c r="H5147" s="4" t="str">
        <f t="shared" si="503"/>
        <v>product 3</v>
      </c>
      <c r="I5147" s="5">
        <v>195</v>
      </c>
      <c r="J5147" s="5">
        <v>1753.05</v>
      </c>
    </row>
    <row r="5148" spans="1:10" ht="13.2" x14ac:dyDescent="0.25">
      <c r="A5148" s="3">
        <v>46006</v>
      </c>
      <c r="B5148" s="4" t="s">
        <v>16</v>
      </c>
      <c r="C5148" s="3" t="str">
        <f t="shared" si="499"/>
        <v>interest</v>
      </c>
      <c r="D5148" s="50" t="s">
        <v>6</v>
      </c>
      <c r="E5148">
        <f t="shared" si="500"/>
        <v>2025</v>
      </c>
      <c r="F5148">
        <f t="shared" si="501"/>
        <v>15</v>
      </c>
      <c r="G5148">
        <f t="shared" si="502"/>
        <v>12</v>
      </c>
      <c r="H5148" s="4" t="str">
        <f t="shared" si="503"/>
        <v>N/A</v>
      </c>
      <c r="I5148" s="4" t="s">
        <v>6</v>
      </c>
      <c r="J5148" s="5">
        <v>1222.24</v>
      </c>
    </row>
    <row r="5149" spans="1:10" ht="13.2" x14ac:dyDescent="0.25">
      <c r="A5149" s="3">
        <v>46006</v>
      </c>
      <c r="B5149" s="4" t="s">
        <v>10</v>
      </c>
      <c r="C5149" s="3" t="str">
        <f t="shared" si="499"/>
        <v>marketing</v>
      </c>
      <c r="D5149" s="50" t="s">
        <v>6</v>
      </c>
      <c r="E5149">
        <f t="shared" si="500"/>
        <v>2025</v>
      </c>
      <c r="F5149">
        <f t="shared" si="501"/>
        <v>15</v>
      </c>
      <c r="G5149">
        <f t="shared" si="502"/>
        <v>12</v>
      </c>
      <c r="H5149" s="4" t="str">
        <f t="shared" si="503"/>
        <v>N/A</v>
      </c>
      <c r="I5149" s="4" t="s">
        <v>6</v>
      </c>
      <c r="J5149" s="5">
        <v>111.01</v>
      </c>
    </row>
    <row r="5150" spans="1:10" ht="13.2" x14ac:dyDescent="0.25">
      <c r="A5150" s="3">
        <v>46006</v>
      </c>
      <c r="B5150" s="4" t="s">
        <v>11</v>
      </c>
      <c r="C5150" s="3" t="str">
        <f t="shared" si="499"/>
        <v>net sales</v>
      </c>
      <c r="D5150" s="49">
        <v>9.99</v>
      </c>
      <c r="E5150">
        <f t="shared" si="500"/>
        <v>2025</v>
      </c>
      <c r="F5150">
        <f t="shared" si="501"/>
        <v>15</v>
      </c>
      <c r="G5150">
        <f t="shared" si="502"/>
        <v>12</v>
      </c>
      <c r="H5150" s="4" t="str">
        <f t="shared" si="503"/>
        <v>product 1</v>
      </c>
      <c r="I5150" s="5">
        <v>7</v>
      </c>
      <c r="J5150" s="5">
        <v>69.930000000000007</v>
      </c>
    </row>
    <row r="5151" spans="1:10" ht="13.2" x14ac:dyDescent="0.25">
      <c r="A5151" s="3">
        <v>46006</v>
      </c>
      <c r="B5151" s="4" t="s">
        <v>12</v>
      </c>
      <c r="C5151" s="3" t="str">
        <f t="shared" si="499"/>
        <v>net sales</v>
      </c>
      <c r="D5151" s="49">
        <v>24.99</v>
      </c>
      <c r="E5151">
        <f t="shared" si="500"/>
        <v>2025</v>
      </c>
      <c r="F5151">
        <f t="shared" si="501"/>
        <v>15</v>
      </c>
      <c r="G5151">
        <f t="shared" si="502"/>
        <v>12</v>
      </c>
      <c r="H5151" s="4" t="str">
        <f t="shared" si="503"/>
        <v>product 2</v>
      </c>
      <c r="I5151" s="5">
        <v>8</v>
      </c>
      <c r="J5151" s="5">
        <v>199.92</v>
      </c>
    </row>
    <row r="5152" spans="1:10" ht="13.2" x14ac:dyDescent="0.25">
      <c r="A5152" s="3">
        <v>46006</v>
      </c>
      <c r="B5152" s="4" t="s">
        <v>13</v>
      </c>
      <c r="C5152" s="3" t="str">
        <f t="shared" si="499"/>
        <v>net sales</v>
      </c>
      <c r="D5152" s="49">
        <v>12.49</v>
      </c>
      <c r="E5152">
        <f t="shared" si="500"/>
        <v>2025</v>
      </c>
      <c r="F5152">
        <f t="shared" si="501"/>
        <v>15</v>
      </c>
      <c r="G5152">
        <f t="shared" si="502"/>
        <v>12</v>
      </c>
      <c r="H5152" s="4" t="str">
        <f t="shared" si="503"/>
        <v>product 3</v>
      </c>
      <c r="I5152" s="5">
        <v>195</v>
      </c>
      <c r="J5152" s="5">
        <v>2435.5500000000002</v>
      </c>
    </row>
    <row r="5153" spans="1:10" ht="13.2" x14ac:dyDescent="0.25">
      <c r="A5153" s="3">
        <v>46006</v>
      </c>
      <c r="B5153" s="4" t="s">
        <v>14</v>
      </c>
      <c r="C5153" s="3" t="str">
        <f t="shared" si="499"/>
        <v>overhead</v>
      </c>
      <c r="D5153" s="50" t="s">
        <v>6</v>
      </c>
      <c r="E5153">
        <f t="shared" si="500"/>
        <v>2025</v>
      </c>
      <c r="F5153">
        <f t="shared" si="501"/>
        <v>15</v>
      </c>
      <c r="G5153">
        <f t="shared" si="502"/>
        <v>12</v>
      </c>
      <c r="H5153" s="4" t="str">
        <f t="shared" si="503"/>
        <v>N/A</v>
      </c>
      <c r="I5153" s="4" t="s">
        <v>6</v>
      </c>
      <c r="J5153" s="5">
        <v>310.64</v>
      </c>
    </row>
    <row r="5154" spans="1:10" ht="13.2" x14ac:dyDescent="0.25">
      <c r="A5154" s="3">
        <v>46007</v>
      </c>
      <c r="B5154" s="4" t="s">
        <v>7</v>
      </c>
      <c r="C5154" s="3" t="str">
        <f t="shared" si="499"/>
        <v>cogs</v>
      </c>
      <c r="D5154" s="49">
        <v>5.49</v>
      </c>
      <c r="E5154">
        <f t="shared" si="500"/>
        <v>2025</v>
      </c>
      <c r="F5154">
        <f t="shared" si="501"/>
        <v>16</v>
      </c>
      <c r="G5154">
        <f t="shared" si="502"/>
        <v>12</v>
      </c>
      <c r="H5154" s="4" t="str">
        <f t="shared" si="503"/>
        <v>product 1</v>
      </c>
      <c r="I5154" s="5">
        <v>3</v>
      </c>
      <c r="J5154" s="5">
        <v>16.47</v>
      </c>
    </row>
    <row r="5155" spans="1:10" ht="13.2" x14ac:dyDescent="0.25">
      <c r="A5155" s="3">
        <v>46007</v>
      </c>
      <c r="B5155" s="4" t="s">
        <v>8</v>
      </c>
      <c r="C5155" s="3" t="str">
        <f t="shared" si="499"/>
        <v>cogs</v>
      </c>
      <c r="D5155" s="49">
        <v>21.49</v>
      </c>
      <c r="E5155">
        <f t="shared" si="500"/>
        <v>2025</v>
      </c>
      <c r="F5155">
        <f t="shared" si="501"/>
        <v>16</v>
      </c>
      <c r="G5155">
        <f t="shared" si="502"/>
        <v>12</v>
      </c>
      <c r="H5155" s="4" t="str">
        <f t="shared" si="503"/>
        <v>product 2</v>
      </c>
      <c r="I5155" s="5">
        <v>5</v>
      </c>
      <c r="J5155" s="5">
        <v>107.44999999999999</v>
      </c>
    </row>
    <row r="5156" spans="1:10" ht="13.2" x14ac:dyDescent="0.25">
      <c r="A5156" s="3">
        <v>46007</v>
      </c>
      <c r="B5156" s="4" t="s">
        <v>9</v>
      </c>
      <c r="C5156" s="3" t="str">
        <f t="shared" si="499"/>
        <v>cogs</v>
      </c>
      <c r="D5156" s="49">
        <v>8.99</v>
      </c>
      <c r="E5156">
        <f t="shared" si="500"/>
        <v>2025</v>
      </c>
      <c r="F5156">
        <f t="shared" si="501"/>
        <v>16</v>
      </c>
      <c r="G5156">
        <f t="shared" si="502"/>
        <v>12</v>
      </c>
      <c r="H5156" s="4" t="str">
        <f t="shared" si="503"/>
        <v>product 3</v>
      </c>
      <c r="I5156" s="5">
        <v>197</v>
      </c>
      <c r="J5156" s="5">
        <v>1771.03</v>
      </c>
    </row>
    <row r="5157" spans="1:10" ht="13.2" x14ac:dyDescent="0.25">
      <c r="A5157" s="3">
        <v>46007</v>
      </c>
      <c r="B5157" s="4" t="s">
        <v>10</v>
      </c>
      <c r="C5157" s="3" t="str">
        <f t="shared" si="499"/>
        <v>marketing</v>
      </c>
      <c r="D5157" s="50" t="s">
        <v>6</v>
      </c>
      <c r="E5157">
        <f t="shared" si="500"/>
        <v>2025</v>
      </c>
      <c r="F5157">
        <f t="shared" si="501"/>
        <v>16</v>
      </c>
      <c r="G5157">
        <f t="shared" si="502"/>
        <v>12</v>
      </c>
      <c r="H5157" s="4" t="str">
        <f t="shared" si="503"/>
        <v>N/A</v>
      </c>
      <c r="I5157" s="4" t="s">
        <v>6</v>
      </c>
      <c r="J5157" s="5">
        <v>109.93</v>
      </c>
    </row>
    <row r="5158" spans="1:10" ht="13.2" x14ac:dyDescent="0.25">
      <c r="A5158" s="3">
        <v>46007</v>
      </c>
      <c r="B5158" s="4" t="s">
        <v>11</v>
      </c>
      <c r="C5158" s="3" t="str">
        <f t="shared" si="499"/>
        <v>net sales</v>
      </c>
      <c r="D5158" s="49">
        <v>9.99</v>
      </c>
      <c r="E5158">
        <f t="shared" si="500"/>
        <v>2025</v>
      </c>
      <c r="F5158">
        <f t="shared" si="501"/>
        <v>16</v>
      </c>
      <c r="G5158">
        <f t="shared" si="502"/>
        <v>12</v>
      </c>
      <c r="H5158" s="4" t="str">
        <f t="shared" si="503"/>
        <v>product 1</v>
      </c>
      <c r="I5158" s="5">
        <v>3</v>
      </c>
      <c r="J5158" s="5">
        <v>29.97</v>
      </c>
    </row>
    <row r="5159" spans="1:10" ht="13.2" x14ac:dyDescent="0.25">
      <c r="A5159" s="3">
        <v>46007</v>
      </c>
      <c r="B5159" s="4" t="s">
        <v>12</v>
      </c>
      <c r="C5159" s="3" t="str">
        <f t="shared" si="499"/>
        <v>net sales</v>
      </c>
      <c r="D5159" s="49">
        <v>24.99</v>
      </c>
      <c r="E5159">
        <f t="shared" si="500"/>
        <v>2025</v>
      </c>
      <c r="F5159">
        <f t="shared" si="501"/>
        <v>16</v>
      </c>
      <c r="G5159">
        <f t="shared" si="502"/>
        <v>12</v>
      </c>
      <c r="H5159" s="4" t="str">
        <f t="shared" si="503"/>
        <v>product 2</v>
      </c>
      <c r="I5159" s="5">
        <v>5</v>
      </c>
      <c r="J5159" s="5">
        <v>124.94999999999999</v>
      </c>
    </row>
    <row r="5160" spans="1:10" ht="13.2" x14ac:dyDescent="0.25">
      <c r="A5160" s="3">
        <v>46007</v>
      </c>
      <c r="B5160" s="4" t="s">
        <v>13</v>
      </c>
      <c r="C5160" s="3" t="str">
        <f t="shared" si="499"/>
        <v>net sales</v>
      </c>
      <c r="D5160" s="49">
        <v>12.49</v>
      </c>
      <c r="E5160">
        <f t="shared" si="500"/>
        <v>2025</v>
      </c>
      <c r="F5160">
        <f t="shared" si="501"/>
        <v>16</v>
      </c>
      <c r="G5160">
        <f t="shared" si="502"/>
        <v>12</v>
      </c>
      <c r="H5160" s="4" t="str">
        <f t="shared" si="503"/>
        <v>product 3</v>
      </c>
      <c r="I5160" s="5">
        <v>197</v>
      </c>
      <c r="J5160" s="5">
        <v>2460.5300000000002</v>
      </c>
    </row>
    <row r="5161" spans="1:10" ht="13.2" x14ac:dyDescent="0.25">
      <c r="A5161" s="3">
        <v>46008</v>
      </c>
      <c r="B5161" s="4" t="s">
        <v>7</v>
      </c>
      <c r="C5161" s="3" t="str">
        <f t="shared" si="499"/>
        <v>cogs</v>
      </c>
      <c r="D5161" s="49">
        <v>5.49</v>
      </c>
      <c r="E5161">
        <f t="shared" si="500"/>
        <v>2025</v>
      </c>
      <c r="F5161">
        <f t="shared" si="501"/>
        <v>17</v>
      </c>
      <c r="G5161">
        <f t="shared" si="502"/>
        <v>12</v>
      </c>
      <c r="H5161" s="4" t="str">
        <f t="shared" si="503"/>
        <v>product 1</v>
      </c>
      <c r="I5161" s="5">
        <v>80</v>
      </c>
      <c r="J5161" s="5">
        <v>439.20000000000005</v>
      </c>
    </row>
    <row r="5162" spans="1:10" ht="13.2" x14ac:dyDescent="0.25">
      <c r="A5162" s="3">
        <v>46008</v>
      </c>
      <c r="B5162" s="4" t="s">
        <v>8</v>
      </c>
      <c r="C5162" s="3" t="str">
        <f t="shared" si="499"/>
        <v>cogs</v>
      </c>
      <c r="D5162" s="49">
        <v>21.49</v>
      </c>
      <c r="E5162">
        <f t="shared" si="500"/>
        <v>2025</v>
      </c>
      <c r="F5162">
        <f t="shared" si="501"/>
        <v>17</v>
      </c>
      <c r="G5162">
        <f t="shared" si="502"/>
        <v>12</v>
      </c>
      <c r="H5162" s="4" t="str">
        <f t="shared" si="503"/>
        <v>product 2</v>
      </c>
      <c r="I5162" s="5">
        <v>5</v>
      </c>
      <c r="J5162" s="5">
        <v>107.44999999999999</v>
      </c>
    </row>
    <row r="5163" spans="1:10" ht="13.2" x14ac:dyDescent="0.25">
      <c r="A5163" s="3">
        <v>46008</v>
      </c>
      <c r="B5163" s="4" t="s">
        <v>9</v>
      </c>
      <c r="C5163" s="3" t="str">
        <f t="shared" si="499"/>
        <v>cogs</v>
      </c>
      <c r="D5163" s="49">
        <v>8.99</v>
      </c>
      <c r="E5163">
        <f t="shared" si="500"/>
        <v>2025</v>
      </c>
      <c r="F5163">
        <f t="shared" si="501"/>
        <v>17</v>
      </c>
      <c r="G5163">
        <f t="shared" si="502"/>
        <v>12</v>
      </c>
      <c r="H5163" s="4" t="str">
        <f t="shared" si="503"/>
        <v>product 3</v>
      </c>
      <c r="I5163" s="5">
        <v>160</v>
      </c>
      <c r="J5163" s="5">
        <v>1438.4</v>
      </c>
    </row>
    <row r="5164" spans="1:10" ht="13.2" x14ac:dyDescent="0.25">
      <c r="A5164" s="3">
        <v>46008</v>
      </c>
      <c r="B5164" s="4" t="s">
        <v>10</v>
      </c>
      <c r="C5164" s="3" t="str">
        <f t="shared" si="499"/>
        <v>marketing</v>
      </c>
      <c r="D5164" s="50" t="s">
        <v>6</v>
      </c>
      <c r="E5164">
        <f t="shared" si="500"/>
        <v>2025</v>
      </c>
      <c r="F5164">
        <f t="shared" si="501"/>
        <v>17</v>
      </c>
      <c r="G5164">
        <f t="shared" si="502"/>
        <v>12</v>
      </c>
      <c r="H5164" s="4" t="str">
        <f t="shared" si="503"/>
        <v>N/A</v>
      </c>
      <c r="I5164" s="4" t="s">
        <v>6</v>
      </c>
      <c r="J5164" s="5">
        <v>112.97</v>
      </c>
    </row>
    <row r="5165" spans="1:10" ht="13.2" x14ac:dyDescent="0.25">
      <c r="A5165" s="3">
        <v>46008</v>
      </c>
      <c r="B5165" s="4" t="s">
        <v>11</v>
      </c>
      <c r="C5165" s="3" t="str">
        <f t="shared" si="499"/>
        <v>net sales</v>
      </c>
      <c r="D5165" s="49">
        <v>9.99</v>
      </c>
      <c r="E5165">
        <f t="shared" si="500"/>
        <v>2025</v>
      </c>
      <c r="F5165">
        <f t="shared" si="501"/>
        <v>17</v>
      </c>
      <c r="G5165">
        <f t="shared" si="502"/>
        <v>12</v>
      </c>
      <c r="H5165" s="4" t="str">
        <f t="shared" si="503"/>
        <v>product 1</v>
      </c>
      <c r="I5165" s="5">
        <v>80</v>
      </c>
      <c r="J5165" s="5">
        <v>799.2</v>
      </c>
    </row>
    <row r="5166" spans="1:10" ht="13.2" x14ac:dyDescent="0.25">
      <c r="A5166" s="3">
        <v>46008</v>
      </c>
      <c r="B5166" s="4" t="s">
        <v>12</v>
      </c>
      <c r="C5166" s="3" t="str">
        <f t="shared" si="499"/>
        <v>net sales</v>
      </c>
      <c r="D5166" s="49">
        <v>24.99</v>
      </c>
      <c r="E5166">
        <f t="shared" si="500"/>
        <v>2025</v>
      </c>
      <c r="F5166">
        <f t="shared" si="501"/>
        <v>17</v>
      </c>
      <c r="G5166">
        <f t="shared" si="502"/>
        <v>12</v>
      </c>
      <c r="H5166" s="4" t="str">
        <f t="shared" si="503"/>
        <v>product 2</v>
      </c>
      <c r="I5166" s="5">
        <v>5</v>
      </c>
      <c r="J5166" s="5">
        <v>124.94999999999999</v>
      </c>
    </row>
    <row r="5167" spans="1:10" ht="13.2" x14ac:dyDescent="0.25">
      <c r="A5167" s="3">
        <v>46008</v>
      </c>
      <c r="B5167" s="4" t="s">
        <v>13</v>
      </c>
      <c r="C5167" s="3" t="str">
        <f t="shared" si="499"/>
        <v>net sales</v>
      </c>
      <c r="D5167" s="49">
        <v>12.49</v>
      </c>
      <c r="E5167">
        <f t="shared" si="500"/>
        <v>2025</v>
      </c>
      <c r="F5167">
        <f t="shared" si="501"/>
        <v>17</v>
      </c>
      <c r="G5167">
        <f t="shared" si="502"/>
        <v>12</v>
      </c>
      <c r="H5167" s="4" t="str">
        <f t="shared" si="503"/>
        <v>product 3</v>
      </c>
      <c r="I5167" s="5">
        <v>160</v>
      </c>
      <c r="J5167" s="5">
        <v>1998.4</v>
      </c>
    </row>
    <row r="5168" spans="1:10" ht="13.2" x14ac:dyDescent="0.25">
      <c r="A5168" s="3">
        <v>46009</v>
      </c>
      <c r="B5168" s="4" t="s">
        <v>7</v>
      </c>
      <c r="C5168" s="3" t="str">
        <f t="shared" si="499"/>
        <v>cogs</v>
      </c>
      <c r="D5168" s="49">
        <v>5.49</v>
      </c>
      <c r="E5168">
        <f t="shared" si="500"/>
        <v>2025</v>
      </c>
      <c r="F5168">
        <f t="shared" si="501"/>
        <v>18</v>
      </c>
      <c r="G5168">
        <f t="shared" si="502"/>
        <v>12</v>
      </c>
      <c r="H5168" s="4" t="str">
        <f t="shared" si="503"/>
        <v>product 1</v>
      </c>
      <c r="I5168" s="5">
        <v>75</v>
      </c>
      <c r="J5168" s="5">
        <v>411.75</v>
      </c>
    </row>
    <row r="5169" spans="1:10" ht="13.2" x14ac:dyDescent="0.25">
      <c r="A5169" s="3">
        <v>46009</v>
      </c>
      <c r="B5169" s="4" t="s">
        <v>8</v>
      </c>
      <c r="C5169" s="3" t="str">
        <f t="shared" si="499"/>
        <v>cogs</v>
      </c>
      <c r="D5169" s="49">
        <v>21.49</v>
      </c>
      <c r="E5169">
        <f t="shared" si="500"/>
        <v>2025</v>
      </c>
      <c r="F5169">
        <f t="shared" si="501"/>
        <v>18</v>
      </c>
      <c r="G5169">
        <f t="shared" si="502"/>
        <v>12</v>
      </c>
      <c r="H5169" s="4" t="str">
        <f t="shared" si="503"/>
        <v>product 2</v>
      </c>
      <c r="I5169" s="5">
        <v>7</v>
      </c>
      <c r="J5169" s="5">
        <v>150.42999999999998</v>
      </c>
    </row>
    <row r="5170" spans="1:10" ht="13.2" x14ac:dyDescent="0.25">
      <c r="A5170" s="3">
        <v>46009</v>
      </c>
      <c r="B5170" s="4" t="s">
        <v>9</v>
      </c>
      <c r="C5170" s="3" t="str">
        <f t="shared" si="499"/>
        <v>cogs</v>
      </c>
      <c r="D5170" s="49">
        <v>8.99</v>
      </c>
      <c r="E5170">
        <f t="shared" si="500"/>
        <v>2025</v>
      </c>
      <c r="F5170">
        <f t="shared" si="501"/>
        <v>18</v>
      </c>
      <c r="G5170">
        <f t="shared" si="502"/>
        <v>12</v>
      </c>
      <c r="H5170" s="4" t="str">
        <f t="shared" si="503"/>
        <v>product 3</v>
      </c>
      <c r="I5170" s="5">
        <v>142</v>
      </c>
      <c r="J5170" s="5">
        <v>1276.58</v>
      </c>
    </row>
    <row r="5171" spans="1:10" ht="13.2" x14ac:dyDescent="0.25">
      <c r="A5171" s="3">
        <v>46009</v>
      </c>
      <c r="B5171" s="4" t="s">
        <v>10</v>
      </c>
      <c r="C5171" s="3" t="str">
        <f t="shared" si="499"/>
        <v>marketing</v>
      </c>
      <c r="D5171" s="50" t="s">
        <v>6</v>
      </c>
      <c r="E5171">
        <f t="shared" si="500"/>
        <v>2025</v>
      </c>
      <c r="F5171">
        <f t="shared" si="501"/>
        <v>18</v>
      </c>
      <c r="G5171">
        <f t="shared" si="502"/>
        <v>12</v>
      </c>
      <c r="H5171" s="4" t="str">
        <f t="shared" si="503"/>
        <v>N/A</v>
      </c>
      <c r="I5171" s="4" t="s">
        <v>6</v>
      </c>
      <c r="J5171" s="5">
        <v>117.08</v>
      </c>
    </row>
    <row r="5172" spans="1:10" ht="13.2" x14ac:dyDescent="0.25">
      <c r="A5172" s="3">
        <v>46009</v>
      </c>
      <c r="B5172" s="4" t="s">
        <v>11</v>
      </c>
      <c r="C5172" s="3" t="str">
        <f t="shared" si="499"/>
        <v>net sales</v>
      </c>
      <c r="D5172" s="49">
        <v>9.99</v>
      </c>
      <c r="E5172">
        <f t="shared" si="500"/>
        <v>2025</v>
      </c>
      <c r="F5172">
        <f t="shared" si="501"/>
        <v>18</v>
      </c>
      <c r="G5172">
        <f t="shared" si="502"/>
        <v>12</v>
      </c>
      <c r="H5172" s="4" t="str">
        <f t="shared" si="503"/>
        <v>product 1</v>
      </c>
      <c r="I5172" s="5">
        <v>75</v>
      </c>
      <c r="J5172" s="5">
        <v>749.25</v>
      </c>
    </row>
    <row r="5173" spans="1:10" ht="13.2" x14ac:dyDescent="0.25">
      <c r="A5173" s="3">
        <v>46009</v>
      </c>
      <c r="B5173" s="4" t="s">
        <v>12</v>
      </c>
      <c r="C5173" s="3" t="str">
        <f t="shared" si="499"/>
        <v>net sales</v>
      </c>
      <c r="D5173" s="49">
        <v>24.99</v>
      </c>
      <c r="E5173">
        <f t="shared" si="500"/>
        <v>2025</v>
      </c>
      <c r="F5173">
        <f t="shared" si="501"/>
        <v>18</v>
      </c>
      <c r="G5173">
        <f t="shared" si="502"/>
        <v>12</v>
      </c>
      <c r="H5173" s="4" t="str">
        <f t="shared" si="503"/>
        <v>product 2</v>
      </c>
      <c r="I5173" s="5">
        <v>7</v>
      </c>
      <c r="J5173" s="5">
        <v>174.92999999999998</v>
      </c>
    </row>
    <row r="5174" spans="1:10" ht="13.2" x14ac:dyDescent="0.25">
      <c r="A5174" s="3">
        <v>46009</v>
      </c>
      <c r="B5174" s="4" t="s">
        <v>13</v>
      </c>
      <c r="C5174" s="3" t="str">
        <f t="shared" si="499"/>
        <v>net sales</v>
      </c>
      <c r="D5174" s="49">
        <v>12.49</v>
      </c>
      <c r="E5174">
        <f t="shared" si="500"/>
        <v>2025</v>
      </c>
      <c r="F5174">
        <f t="shared" si="501"/>
        <v>18</v>
      </c>
      <c r="G5174">
        <f t="shared" si="502"/>
        <v>12</v>
      </c>
      <c r="H5174" s="4" t="str">
        <f t="shared" si="503"/>
        <v>product 3</v>
      </c>
      <c r="I5174" s="5">
        <v>142</v>
      </c>
      <c r="J5174" s="5">
        <v>1773.58</v>
      </c>
    </row>
    <row r="5175" spans="1:10" ht="13.2" x14ac:dyDescent="0.25">
      <c r="A5175" s="3">
        <v>46010</v>
      </c>
      <c r="B5175" s="4" t="s">
        <v>7</v>
      </c>
      <c r="C5175" s="3" t="str">
        <f t="shared" si="499"/>
        <v>cogs</v>
      </c>
      <c r="D5175" s="49">
        <v>5.49</v>
      </c>
      <c r="E5175">
        <f t="shared" si="500"/>
        <v>2025</v>
      </c>
      <c r="F5175">
        <f t="shared" si="501"/>
        <v>19</v>
      </c>
      <c r="G5175">
        <f t="shared" si="502"/>
        <v>12</v>
      </c>
      <c r="H5175" s="4" t="str">
        <f t="shared" si="503"/>
        <v>product 1</v>
      </c>
      <c r="I5175" s="5">
        <v>66</v>
      </c>
      <c r="J5175" s="5">
        <v>362.34000000000003</v>
      </c>
    </row>
    <row r="5176" spans="1:10" ht="13.2" x14ac:dyDescent="0.25">
      <c r="A5176" s="3">
        <v>46010</v>
      </c>
      <c r="B5176" s="4" t="s">
        <v>8</v>
      </c>
      <c r="C5176" s="3" t="str">
        <f t="shared" si="499"/>
        <v>cogs</v>
      </c>
      <c r="D5176" s="49">
        <v>21.49</v>
      </c>
      <c r="E5176">
        <f t="shared" si="500"/>
        <v>2025</v>
      </c>
      <c r="F5176">
        <f t="shared" si="501"/>
        <v>19</v>
      </c>
      <c r="G5176">
        <f t="shared" si="502"/>
        <v>12</v>
      </c>
      <c r="H5176" s="4" t="str">
        <f t="shared" si="503"/>
        <v>product 2</v>
      </c>
      <c r="I5176" s="5">
        <v>4</v>
      </c>
      <c r="J5176" s="5">
        <v>85.96</v>
      </c>
    </row>
    <row r="5177" spans="1:10" ht="13.2" x14ac:dyDescent="0.25">
      <c r="A5177" s="3">
        <v>46010</v>
      </c>
      <c r="B5177" s="4" t="s">
        <v>9</v>
      </c>
      <c r="C5177" s="3" t="str">
        <f t="shared" si="499"/>
        <v>cogs</v>
      </c>
      <c r="D5177" s="49">
        <v>8.99</v>
      </c>
      <c r="E5177">
        <f t="shared" si="500"/>
        <v>2025</v>
      </c>
      <c r="F5177">
        <f t="shared" si="501"/>
        <v>19</v>
      </c>
      <c r="G5177">
        <f t="shared" si="502"/>
        <v>12</v>
      </c>
      <c r="H5177" s="4" t="str">
        <f t="shared" si="503"/>
        <v>product 3</v>
      </c>
      <c r="I5177" s="5">
        <v>29</v>
      </c>
      <c r="J5177" s="5">
        <v>260.70999999999998</v>
      </c>
    </row>
    <row r="5178" spans="1:10" ht="13.2" x14ac:dyDescent="0.25">
      <c r="A5178" s="3">
        <v>46010</v>
      </c>
      <c r="B5178" s="4" t="s">
        <v>10</v>
      </c>
      <c r="C5178" s="3" t="str">
        <f t="shared" si="499"/>
        <v>marketing</v>
      </c>
      <c r="D5178" s="50" t="s">
        <v>6</v>
      </c>
      <c r="E5178">
        <f t="shared" si="500"/>
        <v>2025</v>
      </c>
      <c r="F5178">
        <f t="shared" si="501"/>
        <v>19</v>
      </c>
      <c r="G5178">
        <f t="shared" si="502"/>
        <v>12</v>
      </c>
      <c r="H5178" s="4" t="str">
        <f t="shared" si="503"/>
        <v>N/A</v>
      </c>
      <c r="I5178" s="4" t="s">
        <v>6</v>
      </c>
      <c r="J5178" s="5">
        <v>116.94</v>
      </c>
    </row>
    <row r="5179" spans="1:10" ht="13.2" x14ac:dyDescent="0.25">
      <c r="A5179" s="3">
        <v>46010</v>
      </c>
      <c r="B5179" s="4" t="s">
        <v>11</v>
      </c>
      <c r="C5179" s="3" t="str">
        <f t="shared" si="499"/>
        <v>net sales</v>
      </c>
      <c r="D5179" s="49">
        <v>9.99</v>
      </c>
      <c r="E5179">
        <f t="shared" si="500"/>
        <v>2025</v>
      </c>
      <c r="F5179">
        <f t="shared" si="501"/>
        <v>19</v>
      </c>
      <c r="G5179">
        <f t="shared" si="502"/>
        <v>12</v>
      </c>
      <c r="H5179" s="4" t="str">
        <f t="shared" si="503"/>
        <v>product 1</v>
      </c>
      <c r="I5179" s="5">
        <v>66</v>
      </c>
      <c r="J5179" s="5">
        <v>659.34</v>
      </c>
    </row>
    <row r="5180" spans="1:10" ht="13.2" x14ac:dyDescent="0.25">
      <c r="A5180" s="3">
        <v>46010</v>
      </c>
      <c r="B5180" s="4" t="s">
        <v>12</v>
      </c>
      <c r="C5180" s="3" t="str">
        <f t="shared" si="499"/>
        <v>net sales</v>
      </c>
      <c r="D5180" s="49">
        <v>24.99</v>
      </c>
      <c r="E5180">
        <f t="shared" si="500"/>
        <v>2025</v>
      </c>
      <c r="F5180">
        <f t="shared" si="501"/>
        <v>19</v>
      </c>
      <c r="G5180">
        <f t="shared" si="502"/>
        <v>12</v>
      </c>
      <c r="H5180" s="4" t="str">
        <f t="shared" si="503"/>
        <v>product 2</v>
      </c>
      <c r="I5180" s="5">
        <v>4</v>
      </c>
      <c r="J5180" s="5">
        <v>99.96</v>
      </c>
    </row>
    <row r="5181" spans="1:10" ht="13.2" x14ac:dyDescent="0.25">
      <c r="A5181" s="3">
        <v>46010</v>
      </c>
      <c r="B5181" s="4" t="s">
        <v>13</v>
      </c>
      <c r="C5181" s="3" t="str">
        <f t="shared" si="499"/>
        <v>net sales</v>
      </c>
      <c r="D5181" s="49">
        <v>12.49</v>
      </c>
      <c r="E5181">
        <f t="shared" si="500"/>
        <v>2025</v>
      </c>
      <c r="F5181">
        <f t="shared" si="501"/>
        <v>19</v>
      </c>
      <c r="G5181">
        <f t="shared" si="502"/>
        <v>12</v>
      </c>
      <c r="H5181" s="4" t="str">
        <f t="shared" si="503"/>
        <v>product 3</v>
      </c>
      <c r="I5181" s="5">
        <v>29</v>
      </c>
      <c r="J5181" s="5">
        <v>362.21</v>
      </c>
    </row>
    <row r="5182" spans="1:10" ht="13.2" x14ac:dyDescent="0.25">
      <c r="A5182" s="3">
        <v>46010</v>
      </c>
      <c r="B5182" s="4" t="s">
        <v>15</v>
      </c>
      <c r="C5182" s="3" t="str">
        <f t="shared" si="499"/>
        <v>payroll</v>
      </c>
      <c r="D5182" s="50" t="s">
        <v>6</v>
      </c>
      <c r="E5182">
        <f t="shared" si="500"/>
        <v>2025</v>
      </c>
      <c r="F5182">
        <f t="shared" si="501"/>
        <v>19</v>
      </c>
      <c r="G5182">
        <f t="shared" si="502"/>
        <v>12</v>
      </c>
      <c r="H5182" s="4" t="str">
        <f t="shared" si="503"/>
        <v>N/A</v>
      </c>
      <c r="I5182" s="4" t="s">
        <v>6</v>
      </c>
      <c r="J5182" s="5">
        <v>1200</v>
      </c>
    </row>
    <row r="5183" spans="1:10" ht="13.2" x14ac:dyDescent="0.25">
      <c r="A5183" s="3">
        <v>46011</v>
      </c>
      <c r="B5183" s="4" t="s">
        <v>7</v>
      </c>
      <c r="C5183" s="3" t="str">
        <f t="shared" si="499"/>
        <v>cogs</v>
      </c>
      <c r="D5183" s="49">
        <v>5.49</v>
      </c>
      <c r="E5183">
        <f t="shared" si="500"/>
        <v>2025</v>
      </c>
      <c r="F5183">
        <f t="shared" si="501"/>
        <v>20</v>
      </c>
      <c r="G5183">
        <f t="shared" si="502"/>
        <v>12</v>
      </c>
      <c r="H5183" s="4" t="str">
        <f t="shared" si="503"/>
        <v>product 1</v>
      </c>
      <c r="I5183" s="5">
        <v>91</v>
      </c>
      <c r="J5183" s="5">
        <v>499.59000000000003</v>
      </c>
    </row>
    <row r="5184" spans="1:10" ht="13.2" x14ac:dyDescent="0.25">
      <c r="A5184" s="3">
        <v>46011</v>
      </c>
      <c r="B5184" s="4" t="s">
        <v>8</v>
      </c>
      <c r="C5184" s="3" t="str">
        <f t="shared" si="499"/>
        <v>cogs</v>
      </c>
      <c r="D5184" s="49">
        <v>21.49</v>
      </c>
      <c r="E5184">
        <f t="shared" si="500"/>
        <v>2025</v>
      </c>
      <c r="F5184">
        <f t="shared" si="501"/>
        <v>20</v>
      </c>
      <c r="G5184">
        <f t="shared" si="502"/>
        <v>12</v>
      </c>
      <c r="H5184" s="4" t="str">
        <f t="shared" si="503"/>
        <v>product 2</v>
      </c>
      <c r="I5184" s="5">
        <v>1</v>
      </c>
      <c r="J5184" s="5">
        <v>21.49</v>
      </c>
    </row>
    <row r="5185" spans="1:10" ht="13.2" x14ac:dyDescent="0.25">
      <c r="A5185" s="3">
        <v>46011</v>
      </c>
      <c r="B5185" s="4" t="s">
        <v>9</v>
      </c>
      <c r="C5185" s="3" t="str">
        <f t="shared" si="499"/>
        <v>cogs</v>
      </c>
      <c r="D5185" s="49">
        <v>8.99</v>
      </c>
      <c r="E5185">
        <f t="shared" si="500"/>
        <v>2025</v>
      </c>
      <c r="F5185">
        <f t="shared" si="501"/>
        <v>20</v>
      </c>
      <c r="G5185">
        <f t="shared" si="502"/>
        <v>12</v>
      </c>
      <c r="H5185" s="4" t="str">
        <f t="shared" si="503"/>
        <v>product 3</v>
      </c>
      <c r="I5185" s="5">
        <v>9</v>
      </c>
      <c r="J5185" s="5">
        <v>80.91</v>
      </c>
    </row>
    <row r="5186" spans="1:10" ht="13.2" x14ac:dyDescent="0.25">
      <c r="A5186" s="3">
        <v>46011</v>
      </c>
      <c r="B5186" s="4" t="s">
        <v>10</v>
      </c>
      <c r="C5186" s="3" t="str">
        <f t="shared" ref="C5186:C5249" si="504">IFERROR(LEFT(B5186, FIND(":", B5186) -1),B5186)</f>
        <v>marketing</v>
      </c>
      <c r="D5186" s="50" t="s">
        <v>6</v>
      </c>
      <c r="E5186">
        <f t="shared" ref="E5186:E5249" si="505">YEAR(A5186)</f>
        <v>2025</v>
      </c>
      <c r="F5186">
        <f t="shared" ref="F5186:F5249" si="506">DAY(A5186)</f>
        <v>20</v>
      </c>
      <c r="G5186">
        <f t="shared" ref="G5186:G5249" si="507">MONTH(A5186)</f>
        <v>12</v>
      </c>
      <c r="H5186" s="4" t="str">
        <f t="shared" si="503"/>
        <v>N/A</v>
      </c>
      <c r="I5186" s="4" t="s">
        <v>6</v>
      </c>
      <c r="J5186" s="5">
        <v>113.98</v>
      </c>
    </row>
    <row r="5187" spans="1:10" ht="13.2" x14ac:dyDescent="0.25">
      <c r="A5187" s="3">
        <v>46011</v>
      </c>
      <c r="B5187" s="4" t="s">
        <v>11</v>
      </c>
      <c r="C5187" s="3" t="str">
        <f t="shared" si="504"/>
        <v>net sales</v>
      </c>
      <c r="D5187" s="49">
        <v>9.99</v>
      </c>
      <c r="E5187">
        <f t="shared" si="505"/>
        <v>2025</v>
      </c>
      <c r="F5187">
        <f t="shared" si="506"/>
        <v>20</v>
      </c>
      <c r="G5187">
        <f t="shared" si="507"/>
        <v>12</v>
      </c>
      <c r="H5187" s="4" t="str">
        <f t="shared" ref="H5187:H5250" si="508">IFERROR(RIGHT(B5187, LEN(B5187) - FIND(":", B5187)),"N/A")</f>
        <v>product 1</v>
      </c>
      <c r="I5187" s="5">
        <v>91</v>
      </c>
      <c r="J5187" s="5">
        <v>909.09</v>
      </c>
    </row>
    <row r="5188" spans="1:10" ht="13.2" x14ac:dyDescent="0.25">
      <c r="A5188" s="3">
        <v>46011</v>
      </c>
      <c r="B5188" s="4" t="s">
        <v>12</v>
      </c>
      <c r="C5188" s="3" t="str">
        <f t="shared" si="504"/>
        <v>net sales</v>
      </c>
      <c r="D5188" s="49">
        <v>24.99</v>
      </c>
      <c r="E5188">
        <f t="shared" si="505"/>
        <v>2025</v>
      </c>
      <c r="F5188">
        <f t="shared" si="506"/>
        <v>20</v>
      </c>
      <c r="G5188">
        <f t="shared" si="507"/>
        <v>12</v>
      </c>
      <c r="H5188" s="4" t="str">
        <f t="shared" si="508"/>
        <v>product 2</v>
      </c>
      <c r="I5188" s="5">
        <v>1</v>
      </c>
      <c r="J5188" s="5">
        <v>24.99</v>
      </c>
    </row>
    <row r="5189" spans="1:10" ht="13.2" x14ac:dyDescent="0.25">
      <c r="A5189" s="3">
        <v>46011</v>
      </c>
      <c r="B5189" s="4" t="s">
        <v>13</v>
      </c>
      <c r="C5189" s="3" t="str">
        <f t="shared" si="504"/>
        <v>net sales</v>
      </c>
      <c r="D5189" s="49">
        <v>12.49</v>
      </c>
      <c r="E5189">
        <f t="shared" si="505"/>
        <v>2025</v>
      </c>
      <c r="F5189">
        <f t="shared" si="506"/>
        <v>20</v>
      </c>
      <c r="G5189">
        <f t="shared" si="507"/>
        <v>12</v>
      </c>
      <c r="H5189" s="4" t="str">
        <f t="shared" si="508"/>
        <v>product 3</v>
      </c>
      <c r="I5189" s="5">
        <v>9</v>
      </c>
      <c r="J5189" s="5">
        <v>112.41</v>
      </c>
    </row>
    <row r="5190" spans="1:10" ht="13.2" x14ac:dyDescent="0.25">
      <c r="A5190" s="3">
        <v>46012</v>
      </c>
      <c r="B5190" s="4" t="s">
        <v>7</v>
      </c>
      <c r="C5190" s="3" t="str">
        <f t="shared" si="504"/>
        <v>cogs</v>
      </c>
      <c r="D5190" s="49">
        <v>5.49</v>
      </c>
      <c r="E5190">
        <f t="shared" si="505"/>
        <v>2025</v>
      </c>
      <c r="F5190">
        <f t="shared" si="506"/>
        <v>21</v>
      </c>
      <c r="G5190">
        <f t="shared" si="507"/>
        <v>12</v>
      </c>
      <c r="H5190" s="4" t="str">
        <f t="shared" si="508"/>
        <v>product 1</v>
      </c>
      <c r="I5190" s="5">
        <v>18</v>
      </c>
      <c r="J5190" s="5">
        <v>98.820000000000007</v>
      </c>
    </row>
    <row r="5191" spans="1:10" ht="13.2" x14ac:dyDescent="0.25">
      <c r="A5191" s="3">
        <v>46012</v>
      </c>
      <c r="B5191" s="4" t="s">
        <v>8</v>
      </c>
      <c r="C5191" s="3" t="str">
        <f t="shared" si="504"/>
        <v>cogs</v>
      </c>
      <c r="D5191" s="49">
        <v>21.49</v>
      </c>
      <c r="E5191">
        <f t="shared" si="505"/>
        <v>2025</v>
      </c>
      <c r="F5191">
        <f t="shared" si="506"/>
        <v>21</v>
      </c>
      <c r="G5191">
        <f t="shared" si="507"/>
        <v>12</v>
      </c>
      <c r="H5191" s="4" t="str">
        <f t="shared" si="508"/>
        <v>product 2</v>
      </c>
      <c r="I5191" s="5">
        <v>0</v>
      </c>
      <c r="J5191" s="4">
        <v>0</v>
      </c>
    </row>
    <row r="5192" spans="1:10" ht="13.2" x14ac:dyDescent="0.25">
      <c r="A5192" s="3">
        <v>46012</v>
      </c>
      <c r="B5192" s="4" t="s">
        <v>9</v>
      </c>
      <c r="C5192" s="3" t="str">
        <f t="shared" si="504"/>
        <v>cogs</v>
      </c>
      <c r="D5192" s="49">
        <v>8.99</v>
      </c>
      <c r="E5192">
        <f t="shared" si="505"/>
        <v>2025</v>
      </c>
      <c r="F5192">
        <f t="shared" si="506"/>
        <v>21</v>
      </c>
      <c r="G5192">
        <f t="shared" si="507"/>
        <v>12</v>
      </c>
      <c r="H5192" s="4" t="str">
        <f t="shared" si="508"/>
        <v>product 3</v>
      </c>
      <c r="I5192" s="5">
        <v>190</v>
      </c>
      <c r="J5192" s="5">
        <v>1708.1000000000001</v>
      </c>
    </row>
    <row r="5193" spans="1:10" ht="13.2" x14ac:dyDescent="0.25">
      <c r="A5193" s="3">
        <v>46012</v>
      </c>
      <c r="B5193" s="4" t="s">
        <v>10</v>
      </c>
      <c r="C5193" s="3" t="str">
        <f t="shared" si="504"/>
        <v>marketing</v>
      </c>
      <c r="D5193" s="50" t="s">
        <v>6</v>
      </c>
      <c r="E5193">
        <f t="shared" si="505"/>
        <v>2025</v>
      </c>
      <c r="F5193">
        <f t="shared" si="506"/>
        <v>21</v>
      </c>
      <c r="G5193">
        <f t="shared" si="507"/>
        <v>12</v>
      </c>
      <c r="H5193" s="4" t="str">
        <f t="shared" si="508"/>
        <v>N/A</v>
      </c>
      <c r="I5193" s="4" t="s">
        <v>6</v>
      </c>
      <c r="J5193" s="5">
        <v>105.98</v>
      </c>
    </row>
    <row r="5194" spans="1:10" ht="13.2" x14ac:dyDescent="0.25">
      <c r="A5194" s="3">
        <v>46012</v>
      </c>
      <c r="B5194" s="4" t="s">
        <v>11</v>
      </c>
      <c r="C5194" s="3" t="str">
        <f t="shared" si="504"/>
        <v>net sales</v>
      </c>
      <c r="D5194" s="49">
        <v>9.99</v>
      </c>
      <c r="E5194">
        <f t="shared" si="505"/>
        <v>2025</v>
      </c>
      <c r="F5194">
        <f t="shared" si="506"/>
        <v>21</v>
      </c>
      <c r="G5194">
        <f t="shared" si="507"/>
        <v>12</v>
      </c>
      <c r="H5194" s="4" t="str">
        <f t="shared" si="508"/>
        <v>product 1</v>
      </c>
      <c r="I5194" s="5">
        <v>18</v>
      </c>
      <c r="J5194" s="5">
        <v>179.82</v>
      </c>
    </row>
    <row r="5195" spans="1:10" ht="13.2" x14ac:dyDescent="0.25">
      <c r="A5195" s="3">
        <v>46012</v>
      </c>
      <c r="B5195" s="4" t="s">
        <v>12</v>
      </c>
      <c r="C5195" s="3" t="str">
        <f t="shared" si="504"/>
        <v>net sales</v>
      </c>
      <c r="D5195" s="49">
        <v>24.99</v>
      </c>
      <c r="E5195">
        <f t="shared" si="505"/>
        <v>2025</v>
      </c>
      <c r="F5195">
        <f t="shared" si="506"/>
        <v>21</v>
      </c>
      <c r="G5195">
        <f t="shared" si="507"/>
        <v>12</v>
      </c>
      <c r="H5195" s="4" t="str">
        <f t="shared" si="508"/>
        <v>product 2</v>
      </c>
      <c r="I5195" s="5">
        <v>0</v>
      </c>
      <c r="J5195" s="4">
        <v>0</v>
      </c>
    </row>
    <row r="5196" spans="1:10" ht="13.2" x14ac:dyDescent="0.25">
      <c r="A5196" s="3">
        <v>46012</v>
      </c>
      <c r="B5196" s="4" t="s">
        <v>13</v>
      </c>
      <c r="C5196" s="3" t="str">
        <f t="shared" si="504"/>
        <v>net sales</v>
      </c>
      <c r="D5196" s="49">
        <v>12.49</v>
      </c>
      <c r="E5196">
        <f t="shared" si="505"/>
        <v>2025</v>
      </c>
      <c r="F5196">
        <f t="shared" si="506"/>
        <v>21</v>
      </c>
      <c r="G5196">
        <f t="shared" si="507"/>
        <v>12</v>
      </c>
      <c r="H5196" s="4" t="str">
        <f t="shared" si="508"/>
        <v>product 3</v>
      </c>
      <c r="I5196" s="5">
        <v>190</v>
      </c>
      <c r="J5196" s="5">
        <v>2373.1</v>
      </c>
    </row>
    <row r="5197" spans="1:10" ht="13.2" x14ac:dyDescent="0.25">
      <c r="A5197" s="3">
        <v>46013</v>
      </c>
      <c r="B5197" s="4" t="s">
        <v>7</v>
      </c>
      <c r="C5197" s="3" t="str">
        <f t="shared" si="504"/>
        <v>cogs</v>
      </c>
      <c r="D5197" s="49">
        <v>5.49</v>
      </c>
      <c r="E5197">
        <f t="shared" si="505"/>
        <v>2025</v>
      </c>
      <c r="F5197">
        <f t="shared" si="506"/>
        <v>22</v>
      </c>
      <c r="G5197">
        <f t="shared" si="507"/>
        <v>12</v>
      </c>
      <c r="H5197" s="4" t="str">
        <f t="shared" si="508"/>
        <v>product 1</v>
      </c>
      <c r="I5197" s="5">
        <v>46</v>
      </c>
      <c r="J5197" s="5">
        <v>252.54000000000002</v>
      </c>
    </row>
    <row r="5198" spans="1:10" ht="13.2" x14ac:dyDescent="0.25">
      <c r="A5198" s="3">
        <v>46013</v>
      </c>
      <c r="B5198" s="4" t="s">
        <v>8</v>
      </c>
      <c r="C5198" s="3" t="str">
        <f t="shared" si="504"/>
        <v>cogs</v>
      </c>
      <c r="D5198" s="49">
        <v>21.49</v>
      </c>
      <c r="E5198">
        <f t="shared" si="505"/>
        <v>2025</v>
      </c>
      <c r="F5198">
        <f t="shared" si="506"/>
        <v>22</v>
      </c>
      <c r="G5198">
        <f t="shared" si="507"/>
        <v>12</v>
      </c>
      <c r="H5198" s="4" t="str">
        <f t="shared" si="508"/>
        <v>product 2</v>
      </c>
      <c r="I5198" s="5">
        <v>3</v>
      </c>
      <c r="J5198" s="5">
        <v>64.47</v>
      </c>
    </row>
    <row r="5199" spans="1:10" ht="13.2" x14ac:dyDescent="0.25">
      <c r="A5199" s="3">
        <v>46013</v>
      </c>
      <c r="B5199" s="4" t="s">
        <v>9</v>
      </c>
      <c r="C5199" s="3" t="str">
        <f t="shared" si="504"/>
        <v>cogs</v>
      </c>
      <c r="D5199" s="49">
        <v>8.99</v>
      </c>
      <c r="E5199">
        <f t="shared" si="505"/>
        <v>2025</v>
      </c>
      <c r="F5199">
        <f t="shared" si="506"/>
        <v>22</v>
      </c>
      <c r="G5199">
        <f t="shared" si="507"/>
        <v>12</v>
      </c>
      <c r="H5199" s="4" t="str">
        <f t="shared" si="508"/>
        <v>product 3</v>
      </c>
      <c r="I5199" s="5">
        <v>218</v>
      </c>
      <c r="J5199" s="5">
        <v>1959.82</v>
      </c>
    </row>
    <row r="5200" spans="1:10" ht="13.2" x14ac:dyDescent="0.25">
      <c r="A5200" s="3">
        <v>46013</v>
      </c>
      <c r="B5200" s="4" t="s">
        <v>10</v>
      </c>
      <c r="C5200" s="3" t="str">
        <f t="shared" si="504"/>
        <v>marketing</v>
      </c>
      <c r="D5200" s="50" t="s">
        <v>6</v>
      </c>
      <c r="E5200">
        <f t="shared" si="505"/>
        <v>2025</v>
      </c>
      <c r="F5200">
        <f t="shared" si="506"/>
        <v>22</v>
      </c>
      <c r="G5200">
        <f t="shared" si="507"/>
        <v>12</v>
      </c>
      <c r="H5200" s="4" t="str">
        <f t="shared" si="508"/>
        <v>N/A</v>
      </c>
      <c r="I5200" s="4" t="s">
        <v>6</v>
      </c>
      <c r="J5200" s="5">
        <v>111.91</v>
      </c>
    </row>
    <row r="5201" spans="1:10" ht="13.2" x14ac:dyDescent="0.25">
      <c r="A5201" s="3">
        <v>46013</v>
      </c>
      <c r="B5201" s="4" t="s">
        <v>11</v>
      </c>
      <c r="C5201" s="3" t="str">
        <f t="shared" si="504"/>
        <v>net sales</v>
      </c>
      <c r="D5201" s="49">
        <v>9.99</v>
      </c>
      <c r="E5201">
        <f t="shared" si="505"/>
        <v>2025</v>
      </c>
      <c r="F5201">
        <f t="shared" si="506"/>
        <v>22</v>
      </c>
      <c r="G5201">
        <f t="shared" si="507"/>
        <v>12</v>
      </c>
      <c r="H5201" s="4" t="str">
        <f t="shared" si="508"/>
        <v>product 1</v>
      </c>
      <c r="I5201" s="5">
        <v>46</v>
      </c>
      <c r="J5201" s="5">
        <v>459.54</v>
      </c>
    </row>
    <row r="5202" spans="1:10" ht="13.2" x14ac:dyDescent="0.25">
      <c r="A5202" s="3">
        <v>46013</v>
      </c>
      <c r="B5202" s="4" t="s">
        <v>12</v>
      </c>
      <c r="C5202" s="3" t="str">
        <f t="shared" si="504"/>
        <v>net sales</v>
      </c>
      <c r="D5202" s="49">
        <v>24.99</v>
      </c>
      <c r="E5202">
        <f t="shared" si="505"/>
        <v>2025</v>
      </c>
      <c r="F5202">
        <f t="shared" si="506"/>
        <v>22</v>
      </c>
      <c r="G5202">
        <f t="shared" si="507"/>
        <v>12</v>
      </c>
      <c r="H5202" s="4" t="str">
        <f t="shared" si="508"/>
        <v>product 2</v>
      </c>
      <c r="I5202" s="5">
        <v>3</v>
      </c>
      <c r="J5202" s="5">
        <v>74.97</v>
      </c>
    </row>
    <row r="5203" spans="1:10" ht="13.2" x14ac:dyDescent="0.25">
      <c r="A5203" s="3">
        <v>46013</v>
      </c>
      <c r="B5203" s="4" t="s">
        <v>13</v>
      </c>
      <c r="C5203" s="3" t="str">
        <f t="shared" si="504"/>
        <v>net sales</v>
      </c>
      <c r="D5203" s="49">
        <v>12.49</v>
      </c>
      <c r="E5203">
        <f t="shared" si="505"/>
        <v>2025</v>
      </c>
      <c r="F5203">
        <f t="shared" si="506"/>
        <v>22</v>
      </c>
      <c r="G5203">
        <f t="shared" si="507"/>
        <v>12</v>
      </c>
      <c r="H5203" s="4" t="str">
        <f t="shared" si="508"/>
        <v>product 3</v>
      </c>
      <c r="I5203" s="5">
        <v>218</v>
      </c>
      <c r="J5203" s="5">
        <v>2722.82</v>
      </c>
    </row>
    <row r="5204" spans="1:10" ht="13.2" x14ac:dyDescent="0.25">
      <c r="A5204" s="3">
        <v>46014</v>
      </c>
      <c r="B5204" s="4" t="s">
        <v>7</v>
      </c>
      <c r="C5204" s="3" t="str">
        <f t="shared" si="504"/>
        <v>cogs</v>
      </c>
      <c r="D5204" s="49">
        <v>5.49</v>
      </c>
      <c r="E5204">
        <f t="shared" si="505"/>
        <v>2025</v>
      </c>
      <c r="F5204">
        <f t="shared" si="506"/>
        <v>23</v>
      </c>
      <c r="G5204">
        <f t="shared" si="507"/>
        <v>12</v>
      </c>
      <c r="H5204" s="4" t="str">
        <f t="shared" si="508"/>
        <v>product 1</v>
      </c>
      <c r="I5204" s="5">
        <v>92</v>
      </c>
      <c r="J5204" s="5">
        <v>505.08000000000004</v>
      </c>
    </row>
    <row r="5205" spans="1:10" ht="13.2" x14ac:dyDescent="0.25">
      <c r="A5205" s="3">
        <v>46014</v>
      </c>
      <c r="B5205" s="4" t="s">
        <v>8</v>
      </c>
      <c r="C5205" s="3" t="str">
        <f t="shared" si="504"/>
        <v>cogs</v>
      </c>
      <c r="D5205" s="49">
        <v>21.49</v>
      </c>
      <c r="E5205">
        <f t="shared" si="505"/>
        <v>2025</v>
      </c>
      <c r="F5205">
        <f t="shared" si="506"/>
        <v>23</v>
      </c>
      <c r="G5205">
        <f t="shared" si="507"/>
        <v>12</v>
      </c>
      <c r="H5205" s="4" t="str">
        <f t="shared" si="508"/>
        <v>product 2</v>
      </c>
      <c r="I5205" s="5">
        <v>2</v>
      </c>
      <c r="J5205" s="5">
        <v>42.98</v>
      </c>
    </row>
    <row r="5206" spans="1:10" ht="13.2" x14ac:dyDescent="0.25">
      <c r="A5206" s="3">
        <v>46014</v>
      </c>
      <c r="B5206" s="4" t="s">
        <v>9</v>
      </c>
      <c r="C5206" s="3" t="str">
        <f t="shared" si="504"/>
        <v>cogs</v>
      </c>
      <c r="D5206" s="49">
        <v>8.99</v>
      </c>
      <c r="E5206">
        <f t="shared" si="505"/>
        <v>2025</v>
      </c>
      <c r="F5206">
        <f t="shared" si="506"/>
        <v>23</v>
      </c>
      <c r="G5206">
        <f t="shared" si="507"/>
        <v>12</v>
      </c>
      <c r="H5206" s="4" t="str">
        <f t="shared" si="508"/>
        <v>product 3</v>
      </c>
      <c r="I5206" s="5">
        <v>56</v>
      </c>
      <c r="J5206" s="5">
        <v>503.44</v>
      </c>
    </row>
    <row r="5207" spans="1:10" ht="13.2" x14ac:dyDescent="0.25">
      <c r="A5207" s="3">
        <v>46014</v>
      </c>
      <c r="B5207" s="4" t="s">
        <v>10</v>
      </c>
      <c r="C5207" s="3" t="str">
        <f t="shared" si="504"/>
        <v>marketing</v>
      </c>
      <c r="D5207" s="50" t="s">
        <v>6</v>
      </c>
      <c r="E5207">
        <f t="shared" si="505"/>
        <v>2025</v>
      </c>
      <c r="F5207">
        <f t="shared" si="506"/>
        <v>23</v>
      </c>
      <c r="G5207">
        <f t="shared" si="507"/>
        <v>12</v>
      </c>
      <c r="H5207" s="4" t="str">
        <f t="shared" si="508"/>
        <v>N/A</v>
      </c>
      <c r="I5207" s="4" t="s">
        <v>6</v>
      </c>
      <c r="J5207" s="5">
        <v>118.91</v>
      </c>
    </row>
    <row r="5208" spans="1:10" ht="13.2" x14ac:dyDescent="0.25">
      <c r="A5208" s="3">
        <v>46014</v>
      </c>
      <c r="B5208" s="4" t="s">
        <v>11</v>
      </c>
      <c r="C5208" s="3" t="str">
        <f t="shared" si="504"/>
        <v>net sales</v>
      </c>
      <c r="D5208" s="49">
        <v>9.99</v>
      </c>
      <c r="E5208">
        <f t="shared" si="505"/>
        <v>2025</v>
      </c>
      <c r="F5208">
        <f t="shared" si="506"/>
        <v>23</v>
      </c>
      <c r="G5208">
        <f t="shared" si="507"/>
        <v>12</v>
      </c>
      <c r="H5208" s="4" t="str">
        <f t="shared" si="508"/>
        <v>product 1</v>
      </c>
      <c r="I5208" s="5">
        <v>92</v>
      </c>
      <c r="J5208" s="5">
        <v>919.08</v>
      </c>
    </row>
    <row r="5209" spans="1:10" ht="13.2" x14ac:dyDescent="0.25">
      <c r="A5209" s="3">
        <v>46014</v>
      </c>
      <c r="B5209" s="4" t="s">
        <v>12</v>
      </c>
      <c r="C5209" s="3" t="str">
        <f t="shared" si="504"/>
        <v>net sales</v>
      </c>
      <c r="D5209" s="49">
        <v>24.99</v>
      </c>
      <c r="E5209">
        <f t="shared" si="505"/>
        <v>2025</v>
      </c>
      <c r="F5209">
        <f t="shared" si="506"/>
        <v>23</v>
      </c>
      <c r="G5209">
        <f t="shared" si="507"/>
        <v>12</v>
      </c>
      <c r="H5209" s="4" t="str">
        <f t="shared" si="508"/>
        <v>product 2</v>
      </c>
      <c r="I5209" s="5">
        <v>2</v>
      </c>
      <c r="J5209" s="5">
        <v>49.98</v>
      </c>
    </row>
    <row r="5210" spans="1:10" ht="13.2" x14ac:dyDescent="0.25">
      <c r="A5210" s="3">
        <v>46014</v>
      </c>
      <c r="B5210" s="4" t="s">
        <v>13</v>
      </c>
      <c r="C5210" s="3" t="str">
        <f t="shared" si="504"/>
        <v>net sales</v>
      </c>
      <c r="D5210" s="49">
        <v>12.49</v>
      </c>
      <c r="E5210">
        <f t="shared" si="505"/>
        <v>2025</v>
      </c>
      <c r="F5210">
        <f t="shared" si="506"/>
        <v>23</v>
      </c>
      <c r="G5210">
        <f t="shared" si="507"/>
        <v>12</v>
      </c>
      <c r="H5210" s="4" t="str">
        <f t="shared" si="508"/>
        <v>product 3</v>
      </c>
      <c r="I5210" s="5">
        <v>56</v>
      </c>
      <c r="J5210" s="5">
        <v>699.44</v>
      </c>
    </row>
    <row r="5211" spans="1:10" ht="13.2" x14ac:dyDescent="0.25">
      <c r="A5211" s="3">
        <v>46015</v>
      </c>
      <c r="B5211" s="4" t="s">
        <v>7</v>
      </c>
      <c r="C5211" s="3" t="str">
        <f t="shared" si="504"/>
        <v>cogs</v>
      </c>
      <c r="D5211" s="49">
        <v>5.49</v>
      </c>
      <c r="E5211">
        <f t="shared" si="505"/>
        <v>2025</v>
      </c>
      <c r="F5211">
        <f t="shared" si="506"/>
        <v>24</v>
      </c>
      <c r="G5211">
        <f t="shared" si="507"/>
        <v>12</v>
      </c>
      <c r="H5211" s="4" t="str">
        <f t="shared" si="508"/>
        <v>product 1</v>
      </c>
      <c r="I5211" s="5">
        <v>37</v>
      </c>
      <c r="J5211" s="5">
        <v>203.13</v>
      </c>
    </row>
    <row r="5212" spans="1:10" ht="13.2" x14ac:dyDescent="0.25">
      <c r="A5212" s="3">
        <v>46015</v>
      </c>
      <c r="B5212" s="4" t="s">
        <v>8</v>
      </c>
      <c r="C5212" s="3" t="str">
        <f t="shared" si="504"/>
        <v>cogs</v>
      </c>
      <c r="D5212" s="49">
        <v>21.49</v>
      </c>
      <c r="E5212">
        <f t="shared" si="505"/>
        <v>2025</v>
      </c>
      <c r="F5212">
        <f t="shared" si="506"/>
        <v>24</v>
      </c>
      <c r="G5212">
        <f t="shared" si="507"/>
        <v>12</v>
      </c>
      <c r="H5212" s="4" t="str">
        <f t="shared" si="508"/>
        <v>product 2</v>
      </c>
      <c r="I5212" s="5">
        <v>0</v>
      </c>
      <c r="J5212" s="4">
        <v>0</v>
      </c>
    </row>
    <row r="5213" spans="1:10" ht="13.2" x14ac:dyDescent="0.25">
      <c r="A5213" s="3">
        <v>46015</v>
      </c>
      <c r="B5213" s="4" t="s">
        <v>9</v>
      </c>
      <c r="C5213" s="3" t="str">
        <f t="shared" si="504"/>
        <v>cogs</v>
      </c>
      <c r="D5213" s="49">
        <v>8.99</v>
      </c>
      <c r="E5213">
        <f t="shared" si="505"/>
        <v>2025</v>
      </c>
      <c r="F5213">
        <f t="shared" si="506"/>
        <v>24</v>
      </c>
      <c r="G5213">
        <f t="shared" si="507"/>
        <v>12</v>
      </c>
      <c r="H5213" s="4" t="str">
        <f t="shared" si="508"/>
        <v>product 3</v>
      </c>
      <c r="I5213" s="5">
        <v>5</v>
      </c>
      <c r="J5213" s="5">
        <v>44.95</v>
      </c>
    </row>
    <row r="5214" spans="1:10" ht="13.2" x14ac:dyDescent="0.25">
      <c r="A5214" s="3">
        <v>46015</v>
      </c>
      <c r="B5214" s="4" t="s">
        <v>10</v>
      </c>
      <c r="C5214" s="3" t="str">
        <f t="shared" si="504"/>
        <v>marketing</v>
      </c>
      <c r="D5214" s="50" t="s">
        <v>6</v>
      </c>
      <c r="E5214">
        <f t="shared" si="505"/>
        <v>2025</v>
      </c>
      <c r="F5214">
        <f t="shared" si="506"/>
        <v>24</v>
      </c>
      <c r="G5214">
        <f t="shared" si="507"/>
        <v>12</v>
      </c>
      <c r="H5214" s="4" t="str">
        <f t="shared" si="508"/>
        <v>N/A</v>
      </c>
      <c r="I5214" s="4" t="s">
        <v>6</v>
      </c>
      <c r="J5214" s="5">
        <v>118.9</v>
      </c>
    </row>
    <row r="5215" spans="1:10" ht="13.2" x14ac:dyDescent="0.25">
      <c r="A5215" s="3">
        <v>46015</v>
      </c>
      <c r="B5215" s="4" t="s">
        <v>11</v>
      </c>
      <c r="C5215" s="3" t="str">
        <f t="shared" si="504"/>
        <v>net sales</v>
      </c>
      <c r="D5215" s="49">
        <v>9.99</v>
      </c>
      <c r="E5215">
        <f t="shared" si="505"/>
        <v>2025</v>
      </c>
      <c r="F5215">
        <f t="shared" si="506"/>
        <v>24</v>
      </c>
      <c r="G5215">
        <f t="shared" si="507"/>
        <v>12</v>
      </c>
      <c r="H5215" s="4" t="str">
        <f t="shared" si="508"/>
        <v>product 1</v>
      </c>
      <c r="I5215" s="5">
        <v>37</v>
      </c>
      <c r="J5215" s="5">
        <v>369.63</v>
      </c>
    </row>
    <row r="5216" spans="1:10" ht="13.2" x14ac:dyDescent="0.25">
      <c r="A5216" s="3">
        <v>46015</v>
      </c>
      <c r="B5216" s="4" t="s">
        <v>12</v>
      </c>
      <c r="C5216" s="3" t="str">
        <f t="shared" si="504"/>
        <v>net sales</v>
      </c>
      <c r="D5216" s="49">
        <v>24.99</v>
      </c>
      <c r="E5216">
        <f t="shared" si="505"/>
        <v>2025</v>
      </c>
      <c r="F5216">
        <f t="shared" si="506"/>
        <v>24</v>
      </c>
      <c r="G5216">
        <f t="shared" si="507"/>
        <v>12</v>
      </c>
      <c r="H5216" s="4" t="str">
        <f t="shared" si="508"/>
        <v>product 2</v>
      </c>
      <c r="I5216" s="5">
        <v>0</v>
      </c>
      <c r="J5216" s="4">
        <v>0</v>
      </c>
    </row>
    <row r="5217" spans="1:10" ht="13.2" x14ac:dyDescent="0.25">
      <c r="A5217" s="3">
        <v>46015</v>
      </c>
      <c r="B5217" s="4" t="s">
        <v>13</v>
      </c>
      <c r="C5217" s="3" t="str">
        <f t="shared" si="504"/>
        <v>net sales</v>
      </c>
      <c r="D5217" s="49">
        <v>12.49</v>
      </c>
      <c r="E5217">
        <f t="shared" si="505"/>
        <v>2025</v>
      </c>
      <c r="F5217">
        <f t="shared" si="506"/>
        <v>24</v>
      </c>
      <c r="G5217">
        <f t="shared" si="507"/>
        <v>12</v>
      </c>
      <c r="H5217" s="4" t="str">
        <f t="shared" si="508"/>
        <v>product 3</v>
      </c>
      <c r="I5217" s="5">
        <v>5</v>
      </c>
      <c r="J5217" s="5">
        <v>62.45</v>
      </c>
    </row>
    <row r="5218" spans="1:10" ht="13.2" x14ac:dyDescent="0.25">
      <c r="A5218" s="3">
        <v>46016</v>
      </c>
      <c r="B5218" s="4" t="s">
        <v>7</v>
      </c>
      <c r="C5218" s="3" t="str">
        <f t="shared" si="504"/>
        <v>cogs</v>
      </c>
      <c r="D5218" s="49">
        <v>5.49</v>
      </c>
      <c r="E5218">
        <f t="shared" si="505"/>
        <v>2025</v>
      </c>
      <c r="F5218">
        <f t="shared" si="506"/>
        <v>25</v>
      </c>
      <c r="G5218">
        <f t="shared" si="507"/>
        <v>12</v>
      </c>
      <c r="H5218" s="4" t="str">
        <f t="shared" si="508"/>
        <v>product 1</v>
      </c>
      <c r="I5218" s="5">
        <v>91</v>
      </c>
      <c r="J5218" s="5">
        <v>499.59000000000003</v>
      </c>
    </row>
    <row r="5219" spans="1:10" ht="13.2" x14ac:dyDescent="0.25">
      <c r="A5219" s="3">
        <v>46016</v>
      </c>
      <c r="B5219" s="4" t="s">
        <v>8</v>
      </c>
      <c r="C5219" s="3" t="str">
        <f t="shared" si="504"/>
        <v>cogs</v>
      </c>
      <c r="D5219" s="49">
        <v>21.49</v>
      </c>
      <c r="E5219">
        <f t="shared" si="505"/>
        <v>2025</v>
      </c>
      <c r="F5219">
        <f t="shared" si="506"/>
        <v>25</v>
      </c>
      <c r="G5219">
        <f t="shared" si="507"/>
        <v>12</v>
      </c>
      <c r="H5219" s="4" t="str">
        <f t="shared" si="508"/>
        <v>product 2</v>
      </c>
      <c r="I5219" s="5">
        <v>0</v>
      </c>
      <c r="J5219" s="4">
        <v>0</v>
      </c>
    </row>
    <row r="5220" spans="1:10" ht="13.2" x14ac:dyDescent="0.25">
      <c r="A5220" s="3">
        <v>46016</v>
      </c>
      <c r="B5220" s="4" t="s">
        <v>9</v>
      </c>
      <c r="C5220" s="3" t="str">
        <f t="shared" si="504"/>
        <v>cogs</v>
      </c>
      <c r="D5220" s="49">
        <v>8.99</v>
      </c>
      <c r="E5220">
        <f t="shared" si="505"/>
        <v>2025</v>
      </c>
      <c r="F5220">
        <f t="shared" si="506"/>
        <v>25</v>
      </c>
      <c r="G5220">
        <f t="shared" si="507"/>
        <v>12</v>
      </c>
      <c r="H5220" s="4" t="str">
        <f t="shared" si="508"/>
        <v>product 3</v>
      </c>
      <c r="I5220" s="5">
        <v>97</v>
      </c>
      <c r="J5220" s="5">
        <v>872.03</v>
      </c>
    </row>
    <row r="5221" spans="1:10" ht="13.2" x14ac:dyDescent="0.25">
      <c r="A5221" s="3">
        <v>46016</v>
      </c>
      <c r="B5221" s="4" t="s">
        <v>10</v>
      </c>
      <c r="C5221" s="3" t="str">
        <f t="shared" si="504"/>
        <v>marketing</v>
      </c>
      <c r="D5221" s="50" t="s">
        <v>6</v>
      </c>
      <c r="E5221">
        <f t="shared" si="505"/>
        <v>2025</v>
      </c>
      <c r="F5221">
        <f t="shared" si="506"/>
        <v>25</v>
      </c>
      <c r="G5221">
        <f t="shared" si="507"/>
        <v>12</v>
      </c>
      <c r="H5221" s="4" t="str">
        <f t="shared" si="508"/>
        <v>N/A</v>
      </c>
      <c r="I5221" s="4" t="s">
        <v>6</v>
      </c>
      <c r="J5221" s="5">
        <v>114.07000000000001</v>
      </c>
    </row>
    <row r="5222" spans="1:10" ht="13.2" x14ac:dyDescent="0.25">
      <c r="A5222" s="3">
        <v>46016</v>
      </c>
      <c r="B5222" s="4" t="s">
        <v>11</v>
      </c>
      <c r="C5222" s="3" t="str">
        <f t="shared" si="504"/>
        <v>net sales</v>
      </c>
      <c r="D5222" s="49">
        <v>9.99</v>
      </c>
      <c r="E5222">
        <f t="shared" si="505"/>
        <v>2025</v>
      </c>
      <c r="F5222">
        <f t="shared" si="506"/>
        <v>25</v>
      </c>
      <c r="G5222">
        <f t="shared" si="507"/>
        <v>12</v>
      </c>
      <c r="H5222" s="4" t="str">
        <f t="shared" si="508"/>
        <v>product 1</v>
      </c>
      <c r="I5222" s="5">
        <v>91</v>
      </c>
      <c r="J5222" s="5">
        <v>909.09</v>
      </c>
    </row>
    <row r="5223" spans="1:10" ht="13.2" x14ac:dyDescent="0.25">
      <c r="A5223" s="3">
        <v>46016</v>
      </c>
      <c r="B5223" s="4" t="s">
        <v>12</v>
      </c>
      <c r="C5223" s="3" t="str">
        <f t="shared" si="504"/>
        <v>net sales</v>
      </c>
      <c r="D5223" s="49">
        <v>24.99</v>
      </c>
      <c r="E5223">
        <f t="shared" si="505"/>
        <v>2025</v>
      </c>
      <c r="F5223">
        <f t="shared" si="506"/>
        <v>25</v>
      </c>
      <c r="G5223">
        <f t="shared" si="507"/>
        <v>12</v>
      </c>
      <c r="H5223" s="4" t="str">
        <f t="shared" si="508"/>
        <v>product 2</v>
      </c>
      <c r="I5223" s="5">
        <v>0</v>
      </c>
      <c r="J5223" s="4">
        <v>0</v>
      </c>
    </row>
    <row r="5224" spans="1:10" ht="13.2" x14ac:dyDescent="0.25">
      <c r="A5224" s="3">
        <v>46016</v>
      </c>
      <c r="B5224" s="4" t="s">
        <v>13</v>
      </c>
      <c r="C5224" s="3" t="str">
        <f t="shared" si="504"/>
        <v>net sales</v>
      </c>
      <c r="D5224" s="49">
        <v>12.49</v>
      </c>
      <c r="E5224">
        <f t="shared" si="505"/>
        <v>2025</v>
      </c>
      <c r="F5224">
        <f t="shared" si="506"/>
        <v>25</v>
      </c>
      <c r="G5224">
        <f t="shared" si="507"/>
        <v>12</v>
      </c>
      <c r="H5224" s="4" t="str">
        <f t="shared" si="508"/>
        <v>product 3</v>
      </c>
      <c r="I5224" s="5">
        <v>97</v>
      </c>
      <c r="J5224" s="5">
        <v>1211.53</v>
      </c>
    </row>
    <row r="5225" spans="1:10" ht="13.2" x14ac:dyDescent="0.25">
      <c r="A5225" s="3">
        <v>46017</v>
      </c>
      <c r="B5225" s="4" t="s">
        <v>7</v>
      </c>
      <c r="C5225" s="3" t="str">
        <f t="shared" si="504"/>
        <v>cogs</v>
      </c>
      <c r="D5225" s="49">
        <v>5.49</v>
      </c>
      <c r="E5225">
        <f t="shared" si="505"/>
        <v>2025</v>
      </c>
      <c r="F5225">
        <f t="shared" si="506"/>
        <v>26</v>
      </c>
      <c r="G5225">
        <f t="shared" si="507"/>
        <v>12</v>
      </c>
      <c r="H5225" s="4" t="str">
        <f t="shared" si="508"/>
        <v>product 1</v>
      </c>
      <c r="I5225" s="5">
        <v>53</v>
      </c>
      <c r="J5225" s="5">
        <v>290.97000000000003</v>
      </c>
    </row>
    <row r="5226" spans="1:10" ht="13.2" x14ac:dyDescent="0.25">
      <c r="A5226" s="3">
        <v>46017</v>
      </c>
      <c r="B5226" s="4" t="s">
        <v>8</v>
      </c>
      <c r="C5226" s="3" t="str">
        <f t="shared" si="504"/>
        <v>cogs</v>
      </c>
      <c r="D5226" s="49">
        <v>21.49</v>
      </c>
      <c r="E5226">
        <f t="shared" si="505"/>
        <v>2025</v>
      </c>
      <c r="F5226">
        <f t="shared" si="506"/>
        <v>26</v>
      </c>
      <c r="G5226">
        <f t="shared" si="507"/>
        <v>12</v>
      </c>
      <c r="H5226" s="4" t="str">
        <f t="shared" si="508"/>
        <v>product 2</v>
      </c>
      <c r="I5226" s="5">
        <v>5</v>
      </c>
      <c r="J5226" s="5">
        <v>107.44999999999999</v>
      </c>
    </row>
    <row r="5227" spans="1:10" ht="13.2" x14ac:dyDescent="0.25">
      <c r="A5227" s="3">
        <v>46017</v>
      </c>
      <c r="B5227" s="4" t="s">
        <v>9</v>
      </c>
      <c r="C5227" s="3" t="str">
        <f t="shared" si="504"/>
        <v>cogs</v>
      </c>
      <c r="D5227" s="49">
        <v>8.99</v>
      </c>
      <c r="E5227">
        <f t="shared" si="505"/>
        <v>2025</v>
      </c>
      <c r="F5227">
        <f t="shared" si="506"/>
        <v>26</v>
      </c>
      <c r="G5227">
        <f t="shared" si="507"/>
        <v>12</v>
      </c>
      <c r="H5227" s="4" t="str">
        <f t="shared" si="508"/>
        <v>product 3</v>
      </c>
      <c r="I5227" s="5">
        <v>0</v>
      </c>
      <c r="J5227" s="4">
        <v>0</v>
      </c>
    </row>
    <row r="5228" spans="1:10" ht="13.2" x14ac:dyDescent="0.25">
      <c r="A5228" s="3">
        <v>46017</v>
      </c>
      <c r="B5228" s="4" t="s">
        <v>10</v>
      </c>
      <c r="C5228" s="3" t="str">
        <f t="shared" si="504"/>
        <v>marketing</v>
      </c>
      <c r="D5228" s="50" t="s">
        <v>6</v>
      </c>
      <c r="E5228">
        <f t="shared" si="505"/>
        <v>2025</v>
      </c>
      <c r="F5228">
        <f t="shared" si="506"/>
        <v>26</v>
      </c>
      <c r="G5228">
        <f t="shared" si="507"/>
        <v>12</v>
      </c>
      <c r="H5228" s="4" t="str">
        <f t="shared" si="508"/>
        <v>N/A</v>
      </c>
      <c r="I5228" s="4" t="s">
        <v>6</v>
      </c>
      <c r="J5228" s="5">
        <v>109.99000000000001</v>
      </c>
    </row>
    <row r="5229" spans="1:10" ht="13.2" x14ac:dyDescent="0.25">
      <c r="A5229" s="3">
        <v>46017</v>
      </c>
      <c r="B5229" s="4" t="s">
        <v>11</v>
      </c>
      <c r="C5229" s="3" t="str">
        <f t="shared" si="504"/>
        <v>net sales</v>
      </c>
      <c r="D5229" s="49">
        <v>9.99</v>
      </c>
      <c r="E5229">
        <f t="shared" si="505"/>
        <v>2025</v>
      </c>
      <c r="F5229">
        <f t="shared" si="506"/>
        <v>26</v>
      </c>
      <c r="G5229">
        <f t="shared" si="507"/>
        <v>12</v>
      </c>
      <c r="H5229" s="4" t="str">
        <f t="shared" si="508"/>
        <v>product 1</v>
      </c>
      <c r="I5229" s="5">
        <v>53</v>
      </c>
      <c r="J5229" s="5">
        <v>529.47</v>
      </c>
    </row>
    <row r="5230" spans="1:10" ht="13.2" x14ac:dyDescent="0.25">
      <c r="A5230" s="3">
        <v>46017</v>
      </c>
      <c r="B5230" s="4" t="s">
        <v>12</v>
      </c>
      <c r="C5230" s="3" t="str">
        <f t="shared" si="504"/>
        <v>net sales</v>
      </c>
      <c r="D5230" s="49">
        <v>24.99</v>
      </c>
      <c r="E5230">
        <f t="shared" si="505"/>
        <v>2025</v>
      </c>
      <c r="F5230">
        <f t="shared" si="506"/>
        <v>26</v>
      </c>
      <c r="G5230">
        <f t="shared" si="507"/>
        <v>12</v>
      </c>
      <c r="H5230" s="4" t="str">
        <f t="shared" si="508"/>
        <v>product 2</v>
      </c>
      <c r="I5230" s="5">
        <v>5</v>
      </c>
      <c r="J5230" s="5">
        <v>124.94999999999999</v>
      </c>
    </row>
    <row r="5231" spans="1:10" ht="13.2" x14ac:dyDescent="0.25">
      <c r="A5231" s="3">
        <v>46017</v>
      </c>
      <c r="B5231" s="4" t="s">
        <v>13</v>
      </c>
      <c r="C5231" s="3" t="str">
        <f t="shared" si="504"/>
        <v>net sales</v>
      </c>
      <c r="D5231" s="49">
        <v>12.49</v>
      </c>
      <c r="E5231">
        <f t="shared" si="505"/>
        <v>2025</v>
      </c>
      <c r="F5231">
        <f t="shared" si="506"/>
        <v>26</v>
      </c>
      <c r="G5231">
        <f t="shared" si="507"/>
        <v>12</v>
      </c>
      <c r="H5231" s="4" t="str">
        <f t="shared" si="508"/>
        <v>product 3</v>
      </c>
      <c r="I5231" s="5">
        <v>0</v>
      </c>
      <c r="J5231" s="4">
        <v>0</v>
      </c>
    </row>
    <row r="5232" spans="1:10" ht="13.2" x14ac:dyDescent="0.25">
      <c r="A5232" s="3">
        <v>46018</v>
      </c>
      <c r="B5232" s="4" t="s">
        <v>7</v>
      </c>
      <c r="C5232" s="3" t="str">
        <f t="shared" si="504"/>
        <v>cogs</v>
      </c>
      <c r="D5232" s="49">
        <v>5.49</v>
      </c>
      <c r="E5232">
        <f t="shared" si="505"/>
        <v>2025</v>
      </c>
      <c r="F5232">
        <f t="shared" si="506"/>
        <v>27</v>
      </c>
      <c r="G5232">
        <f t="shared" si="507"/>
        <v>12</v>
      </c>
      <c r="H5232" s="4" t="str">
        <f t="shared" si="508"/>
        <v>product 1</v>
      </c>
      <c r="I5232" s="5">
        <v>68</v>
      </c>
      <c r="J5232" s="5">
        <v>373.32</v>
      </c>
    </row>
    <row r="5233" spans="1:10" ht="13.2" x14ac:dyDescent="0.25">
      <c r="A5233" s="3">
        <v>46018</v>
      </c>
      <c r="B5233" s="4" t="s">
        <v>8</v>
      </c>
      <c r="C5233" s="3" t="str">
        <f t="shared" si="504"/>
        <v>cogs</v>
      </c>
      <c r="D5233" s="49">
        <v>21.49</v>
      </c>
      <c r="E5233">
        <f t="shared" si="505"/>
        <v>2025</v>
      </c>
      <c r="F5233">
        <f t="shared" si="506"/>
        <v>27</v>
      </c>
      <c r="G5233">
        <f t="shared" si="507"/>
        <v>12</v>
      </c>
      <c r="H5233" s="4" t="str">
        <f t="shared" si="508"/>
        <v>product 2</v>
      </c>
      <c r="I5233" s="5">
        <v>1</v>
      </c>
      <c r="J5233" s="5">
        <v>21.49</v>
      </c>
    </row>
    <row r="5234" spans="1:10" ht="13.2" x14ac:dyDescent="0.25">
      <c r="A5234" s="3">
        <v>46018</v>
      </c>
      <c r="B5234" s="4" t="s">
        <v>9</v>
      </c>
      <c r="C5234" s="3" t="str">
        <f t="shared" si="504"/>
        <v>cogs</v>
      </c>
      <c r="D5234" s="49">
        <v>8.99</v>
      </c>
      <c r="E5234">
        <f t="shared" si="505"/>
        <v>2025</v>
      </c>
      <c r="F5234">
        <f t="shared" si="506"/>
        <v>27</v>
      </c>
      <c r="G5234">
        <f t="shared" si="507"/>
        <v>12</v>
      </c>
      <c r="H5234" s="4" t="str">
        <f t="shared" si="508"/>
        <v>product 3</v>
      </c>
      <c r="I5234" s="5">
        <v>31</v>
      </c>
      <c r="J5234" s="5">
        <v>278.69</v>
      </c>
    </row>
    <row r="5235" spans="1:10" ht="13.2" x14ac:dyDescent="0.25">
      <c r="A5235" s="3">
        <v>46018</v>
      </c>
      <c r="B5235" s="4" t="s">
        <v>10</v>
      </c>
      <c r="C5235" s="3" t="str">
        <f t="shared" si="504"/>
        <v>marketing</v>
      </c>
      <c r="D5235" s="50" t="s">
        <v>6</v>
      </c>
      <c r="E5235">
        <f t="shared" si="505"/>
        <v>2025</v>
      </c>
      <c r="F5235">
        <f t="shared" si="506"/>
        <v>27</v>
      </c>
      <c r="G5235">
        <f t="shared" si="507"/>
        <v>12</v>
      </c>
      <c r="H5235" s="4" t="str">
        <f t="shared" si="508"/>
        <v>N/A</v>
      </c>
      <c r="I5235" s="4" t="s">
        <v>6</v>
      </c>
      <c r="J5235" s="5">
        <v>99.990000000000009</v>
      </c>
    </row>
    <row r="5236" spans="1:10" ht="13.2" x14ac:dyDescent="0.25">
      <c r="A5236" s="3">
        <v>46018</v>
      </c>
      <c r="B5236" s="4" t="s">
        <v>11</v>
      </c>
      <c r="C5236" s="3" t="str">
        <f t="shared" si="504"/>
        <v>net sales</v>
      </c>
      <c r="D5236" s="49">
        <v>9.99</v>
      </c>
      <c r="E5236">
        <f t="shared" si="505"/>
        <v>2025</v>
      </c>
      <c r="F5236">
        <f t="shared" si="506"/>
        <v>27</v>
      </c>
      <c r="G5236">
        <f t="shared" si="507"/>
        <v>12</v>
      </c>
      <c r="H5236" s="4" t="str">
        <f t="shared" si="508"/>
        <v>product 1</v>
      </c>
      <c r="I5236" s="5">
        <v>68</v>
      </c>
      <c r="J5236" s="5">
        <v>679.32</v>
      </c>
    </row>
    <row r="5237" spans="1:10" ht="13.2" x14ac:dyDescent="0.25">
      <c r="A5237" s="3">
        <v>46018</v>
      </c>
      <c r="B5237" s="4" t="s">
        <v>12</v>
      </c>
      <c r="C5237" s="3" t="str">
        <f t="shared" si="504"/>
        <v>net sales</v>
      </c>
      <c r="D5237" s="49">
        <v>24.99</v>
      </c>
      <c r="E5237">
        <f t="shared" si="505"/>
        <v>2025</v>
      </c>
      <c r="F5237">
        <f t="shared" si="506"/>
        <v>27</v>
      </c>
      <c r="G5237">
        <f t="shared" si="507"/>
        <v>12</v>
      </c>
      <c r="H5237" s="4" t="str">
        <f t="shared" si="508"/>
        <v>product 2</v>
      </c>
      <c r="I5237" s="5">
        <v>1</v>
      </c>
      <c r="J5237" s="5">
        <v>24.99</v>
      </c>
    </row>
    <row r="5238" spans="1:10" ht="13.2" x14ac:dyDescent="0.25">
      <c r="A5238" s="3">
        <v>46018</v>
      </c>
      <c r="B5238" s="4" t="s">
        <v>13</v>
      </c>
      <c r="C5238" s="3" t="str">
        <f t="shared" si="504"/>
        <v>net sales</v>
      </c>
      <c r="D5238" s="49">
        <v>12.49</v>
      </c>
      <c r="E5238">
        <f t="shared" si="505"/>
        <v>2025</v>
      </c>
      <c r="F5238">
        <f t="shared" si="506"/>
        <v>27</v>
      </c>
      <c r="G5238">
        <f t="shared" si="507"/>
        <v>12</v>
      </c>
      <c r="H5238" s="4" t="str">
        <f t="shared" si="508"/>
        <v>product 3</v>
      </c>
      <c r="I5238" s="5">
        <v>31</v>
      </c>
      <c r="J5238" s="5">
        <v>387.19</v>
      </c>
    </row>
    <row r="5239" spans="1:10" ht="13.2" x14ac:dyDescent="0.25">
      <c r="A5239" s="3">
        <v>46019</v>
      </c>
      <c r="B5239" s="4" t="s">
        <v>7</v>
      </c>
      <c r="C5239" s="3" t="str">
        <f t="shared" si="504"/>
        <v>cogs</v>
      </c>
      <c r="D5239" s="49">
        <v>5.49</v>
      </c>
      <c r="E5239">
        <f t="shared" si="505"/>
        <v>2025</v>
      </c>
      <c r="F5239">
        <f t="shared" si="506"/>
        <v>28</v>
      </c>
      <c r="G5239">
        <f t="shared" si="507"/>
        <v>12</v>
      </c>
      <c r="H5239" s="4" t="str">
        <f t="shared" si="508"/>
        <v>product 1</v>
      </c>
      <c r="I5239" s="5">
        <v>48</v>
      </c>
      <c r="J5239" s="5">
        <v>263.52</v>
      </c>
    </row>
    <row r="5240" spans="1:10" ht="13.2" x14ac:dyDescent="0.25">
      <c r="A5240" s="3">
        <v>46019</v>
      </c>
      <c r="B5240" s="4" t="s">
        <v>8</v>
      </c>
      <c r="C5240" s="3" t="str">
        <f t="shared" si="504"/>
        <v>cogs</v>
      </c>
      <c r="D5240" s="49">
        <v>21.49</v>
      </c>
      <c r="E5240">
        <f t="shared" si="505"/>
        <v>2025</v>
      </c>
      <c r="F5240">
        <f t="shared" si="506"/>
        <v>28</v>
      </c>
      <c r="G5240">
        <f t="shared" si="507"/>
        <v>12</v>
      </c>
      <c r="H5240" s="4" t="str">
        <f t="shared" si="508"/>
        <v>product 2</v>
      </c>
      <c r="I5240" s="5">
        <v>1</v>
      </c>
      <c r="J5240" s="5">
        <v>21.49</v>
      </c>
    </row>
    <row r="5241" spans="1:10" ht="13.2" x14ac:dyDescent="0.25">
      <c r="A5241" s="3">
        <v>46019</v>
      </c>
      <c r="B5241" s="4" t="s">
        <v>9</v>
      </c>
      <c r="C5241" s="3" t="str">
        <f t="shared" si="504"/>
        <v>cogs</v>
      </c>
      <c r="D5241" s="49">
        <v>8.99</v>
      </c>
      <c r="E5241">
        <f t="shared" si="505"/>
        <v>2025</v>
      </c>
      <c r="F5241">
        <f t="shared" si="506"/>
        <v>28</v>
      </c>
      <c r="G5241">
        <f t="shared" si="507"/>
        <v>12</v>
      </c>
      <c r="H5241" s="4" t="str">
        <f t="shared" si="508"/>
        <v>product 3</v>
      </c>
      <c r="I5241" s="5">
        <v>245</v>
      </c>
      <c r="J5241" s="5">
        <v>2202.5500000000002</v>
      </c>
    </row>
    <row r="5242" spans="1:10" ht="13.2" x14ac:dyDescent="0.25">
      <c r="A5242" s="3">
        <v>46019</v>
      </c>
      <c r="B5242" s="4" t="s">
        <v>10</v>
      </c>
      <c r="C5242" s="3" t="str">
        <f t="shared" si="504"/>
        <v>marketing</v>
      </c>
      <c r="D5242" s="50" t="s">
        <v>6</v>
      </c>
      <c r="E5242">
        <f t="shared" si="505"/>
        <v>2025</v>
      </c>
      <c r="F5242">
        <f t="shared" si="506"/>
        <v>28</v>
      </c>
      <c r="G5242">
        <f t="shared" si="507"/>
        <v>12</v>
      </c>
      <c r="H5242" s="4" t="str">
        <f t="shared" si="508"/>
        <v>N/A</v>
      </c>
      <c r="I5242" s="4" t="s">
        <v>6</v>
      </c>
      <c r="J5242" s="5">
        <v>109.95</v>
      </c>
    </row>
    <row r="5243" spans="1:10" ht="13.2" x14ac:dyDescent="0.25">
      <c r="A5243" s="3">
        <v>46019</v>
      </c>
      <c r="B5243" s="4" t="s">
        <v>11</v>
      </c>
      <c r="C5243" s="3" t="str">
        <f t="shared" si="504"/>
        <v>net sales</v>
      </c>
      <c r="D5243" s="49">
        <v>9.99</v>
      </c>
      <c r="E5243">
        <f t="shared" si="505"/>
        <v>2025</v>
      </c>
      <c r="F5243">
        <f t="shared" si="506"/>
        <v>28</v>
      </c>
      <c r="G5243">
        <f t="shared" si="507"/>
        <v>12</v>
      </c>
      <c r="H5243" s="4" t="str">
        <f t="shared" si="508"/>
        <v>product 1</v>
      </c>
      <c r="I5243" s="5">
        <v>48</v>
      </c>
      <c r="J5243" s="5">
        <v>479.52</v>
      </c>
    </row>
    <row r="5244" spans="1:10" ht="13.2" x14ac:dyDescent="0.25">
      <c r="A5244" s="3">
        <v>46019</v>
      </c>
      <c r="B5244" s="4" t="s">
        <v>12</v>
      </c>
      <c r="C5244" s="3" t="str">
        <f t="shared" si="504"/>
        <v>net sales</v>
      </c>
      <c r="D5244" s="49">
        <v>24.99</v>
      </c>
      <c r="E5244">
        <f t="shared" si="505"/>
        <v>2025</v>
      </c>
      <c r="F5244">
        <f t="shared" si="506"/>
        <v>28</v>
      </c>
      <c r="G5244">
        <f t="shared" si="507"/>
        <v>12</v>
      </c>
      <c r="H5244" s="4" t="str">
        <f t="shared" si="508"/>
        <v>product 2</v>
      </c>
      <c r="I5244" s="5">
        <v>1</v>
      </c>
      <c r="J5244" s="5">
        <v>24.99</v>
      </c>
    </row>
    <row r="5245" spans="1:10" ht="13.2" x14ac:dyDescent="0.25">
      <c r="A5245" s="3">
        <v>46019</v>
      </c>
      <c r="B5245" s="4" t="s">
        <v>13</v>
      </c>
      <c r="C5245" s="3" t="str">
        <f t="shared" si="504"/>
        <v>net sales</v>
      </c>
      <c r="D5245" s="49">
        <v>12.49</v>
      </c>
      <c r="E5245">
        <f t="shared" si="505"/>
        <v>2025</v>
      </c>
      <c r="F5245">
        <f t="shared" si="506"/>
        <v>28</v>
      </c>
      <c r="G5245">
        <f t="shared" si="507"/>
        <v>12</v>
      </c>
      <c r="H5245" s="4" t="str">
        <f t="shared" si="508"/>
        <v>product 3</v>
      </c>
      <c r="I5245" s="5">
        <v>245</v>
      </c>
      <c r="J5245" s="5">
        <v>3060.05</v>
      </c>
    </row>
    <row r="5246" spans="1:10" ht="13.2" x14ac:dyDescent="0.25">
      <c r="A5246" s="3">
        <v>46020</v>
      </c>
      <c r="B5246" s="4" t="s">
        <v>7</v>
      </c>
      <c r="C5246" s="3" t="str">
        <f t="shared" si="504"/>
        <v>cogs</v>
      </c>
      <c r="D5246" s="49">
        <v>5.49</v>
      </c>
      <c r="E5246">
        <f t="shared" si="505"/>
        <v>2025</v>
      </c>
      <c r="F5246">
        <f t="shared" si="506"/>
        <v>29</v>
      </c>
      <c r="G5246">
        <f t="shared" si="507"/>
        <v>12</v>
      </c>
      <c r="H5246" s="4" t="str">
        <f t="shared" si="508"/>
        <v>product 1</v>
      </c>
      <c r="I5246" s="5">
        <v>60</v>
      </c>
      <c r="J5246" s="5">
        <v>329.40000000000003</v>
      </c>
    </row>
    <row r="5247" spans="1:10" ht="13.2" x14ac:dyDescent="0.25">
      <c r="A5247" s="3">
        <v>46020</v>
      </c>
      <c r="B5247" s="4" t="s">
        <v>8</v>
      </c>
      <c r="C5247" s="3" t="str">
        <f t="shared" si="504"/>
        <v>cogs</v>
      </c>
      <c r="D5247" s="49">
        <v>21.49</v>
      </c>
      <c r="E5247">
        <f t="shared" si="505"/>
        <v>2025</v>
      </c>
      <c r="F5247">
        <f t="shared" si="506"/>
        <v>29</v>
      </c>
      <c r="G5247">
        <f t="shared" si="507"/>
        <v>12</v>
      </c>
      <c r="H5247" s="4" t="str">
        <f t="shared" si="508"/>
        <v>product 2</v>
      </c>
      <c r="I5247" s="5">
        <v>6</v>
      </c>
      <c r="J5247" s="5">
        <v>128.94</v>
      </c>
    </row>
    <row r="5248" spans="1:10" ht="13.2" x14ac:dyDescent="0.25">
      <c r="A5248" s="3">
        <v>46020</v>
      </c>
      <c r="B5248" s="4" t="s">
        <v>9</v>
      </c>
      <c r="C5248" s="3" t="str">
        <f t="shared" si="504"/>
        <v>cogs</v>
      </c>
      <c r="D5248" s="49">
        <v>8.99</v>
      </c>
      <c r="E5248">
        <f t="shared" si="505"/>
        <v>2025</v>
      </c>
      <c r="F5248">
        <f t="shared" si="506"/>
        <v>29</v>
      </c>
      <c r="G5248">
        <f t="shared" si="507"/>
        <v>12</v>
      </c>
      <c r="H5248" s="4" t="str">
        <f t="shared" si="508"/>
        <v>product 3</v>
      </c>
      <c r="I5248" s="5">
        <v>245</v>
      </c>
      <c r="J5248" s="5">
        <v>2202.5500000000002</v>
      </c>
    </row>
    <row r="5249" spans="1:10" ht="13.2" x14ac:dyDescent="0.25">
      <c r="A5249" s="3">
        <v>46020</v>
      </c>
      <c r="B5249" s="4" t="s">
        <v>10</v>
      </c>
      <c r="C5249" s="3" t="str">
        <f t="shared" si="504"/>
        <v>marketing</v>
      </c>
      <c r="D5249" s="50" t="s">
        <v>6</v>
      </c>
      <c r="E5249">
        <f t="shared" si="505"/>
        <v>2025</v>
      </c>
      <c r="F5249">
        <f t="shared" si="506"/>
        <v>29</v>
      </c>
      <c r="G5249">
        <f t="shared" si="507"/>
        <v>12</v>
      </c>
      <c r="H5249" s="4" t="str">
        <f t="shared" si="508"/>
        <v>N/A</v>
      </c>
      <c r="I5249" s="4" t="s">
        <v>6</v>
      </c>
      <c r="J5249" s="5">
        <v>103.92</v>
      </c>
    </row>
    <row r="5250" spans="1:10" ht="13.2" x14ac:dyDescent="0.25">
      <c r="A5250" s="3">
        <v>46020</v>
      </c>
      <c r="B5250" s="4" t="s">
        <v>11</v>
      </c>
      <c r="C5250" s="3" t="str">
        <f t="shared" ref="C5250:C5266" si="509">IFERROR(LEFT(B5250, FIND(":", B5250) -1),B5250)</f>
        <v>net sales</v>
      </c>
      <c r="D5250" s="49">
        <v>9.99</v>
      </c>
      <c r="E5250">
        <f t="shared" ref="E5250:E5266" si="510">YEAR(A5250)</f>
        <v>2025</v>
      </c>
      <c r="F5250">
        <f t="shared" ref="F5250:F5266" si="511">DAY(A5250)</f>
        <v>29</v>
      </c>
      <c r="G5250">
        <f t="shared" ref="G5250:G5266" si="512">MONTH(A5250)</f>
        <v>12</v>
      </c>
      <c r="H5250" s="4" t="str">
        <f t="shared" si="508"/>
        <v>product 1</v>
      </c>
      <c r="I5250" s="5">
        <v>60</v>
      </c>
      <c r="J5250" s="5">
        <v>599.4</v>
      </c>
    </row>
    <row r="5251" spans="1:10" ht="13.2" x14ac:dyDescent="0.25">
      <c r="A5251" s="3">
        <v>46020</v>
      </c>
      <c r="B5251" s="4" t="s">
        <v>12</v>
      </c>
      <c r="C5251" s="3" t="str">
        <f t="shared" si="509"/>
        <v>net sales</v>
      </c>
      <c r="D5251" s="49">
        <v>24.99</v>
      </c>
      <c r="E5251">
        <f t="shared" si="510"/>
        <v>2025</v>
      </c>
      <c r="F5251">
        <f t="shared" si="511"/>
        <v>29</v>
      </c>
      <c r="G5251">
        <f t="shared" si="512"/>
        <v>12</v>
      </c>
      <c r="H5251" s="4" t="str">
        <f t="shared" ref="H5251:H5266" si="513">IFERROR(RIGHT(B5251, LEN(B5251) - FIND(":", B5251)),"N/A")</f>
        <v>product 2</v>
      </c>
      <c r="I5251" s="5">
        <v>6</v>
      </c>
      <c r="J5251" s="5">
        <v>149.94</v>
      </c>
    </row>
    <row r="5252" spans="1:10" ht="13.2" x14ac:dyDescent="0.25">
      <c r="A5252" s="3">
        <v>46020</v>
      </c>
      <c r="B5252" s="4" t="s">
        <v>13</v>
      </c>
      <c r="C5252" s="3" t="str">
        <f t="shared" si="509"/>
        <v>net sales</v>
      </c>
      <c r="D5252" s="49">
        <v>12.49</v>
      </c>
      <c r="E5252">
        <f t="shared" si="510"/>
        <v>2025</v>
      </c>
      <c r="F5252">
        <f t="shared" si="511"/>
        <v>29</v>
      </c>
      <c r="G5252">
        <f t="shared" si="512"/>
        <v>12</v>
      </c>
      <c r="H5252" s="4" t="str">
        <f t="shared" si="513"/>
        <v>product 3</v>
      </c>
      <c r="I5252" s="5">
        <v>245</v>
      </c>
      <c r="J5252" s="5">
        <v>3060.05</v>
      </c>
    </row>
    <row r="5253" spans="1:10" ht="13.2" x14ac:dyDescent="0.25">
      <c r="A5253" s="3">
        <v>46021</v>
      </c>
      <c r="B5253" s="4" t="s">
        <v>7</v>
      </c>
      <c r="C5253" s="3" t="str">
        <f t="shared" si="509"/>
        <v>cogs</v>
      </c>
      <c r="D5253" s="49">
        <v>5.49</v>
      </c>
      <c r="E5253">
        <f t="shared" si="510"/>
        <v>2025</v>
      </c>
      <c r="F5253">
        <f t="shared" si="511"/>
        <v>30</v>
      </c>
      <c r="G5253">
        <f t="shared" si="512"/>
        <v>12</v>
      </c>
      <c r="H5253" s="4" t="str">
        <f t="shared" si="513"/>
        <v>product 1</v>
      </c>
      <c r="I5253" s="5">
        <v>92</v>
      </c>
      <c r="J5253" s="5">
        <v>505.08000000000004</v>
      </c>
    </row>
    <row r="5254" spans="1:10" ht="13.2" x14ac:dyDescent="0.25">
      <c r="A5254" s="3">
        <v>46021</v>
      </c>
      <c r="B5254" s="4" t="s">
        <v>8</v>
      </c>
      <c r="C5254" s="3" t="str">
        <f t="shared" si="509"/>
        <v>cogs</v>
      </c>
      <c r="D5254" s="49">
        <v>21.49</v>
      </c>
      <c r="E5254">
        <f t="shared" si="510"/>
        <v>2025</v>
      </c>
      <c r="F5254">
        <f t="shared" si="511"/>
        <v>30</v>
      </c>
      <c r="G5254">
        <f t="shared" si="512"/>
        <v>12</v>
      </c>
      <c r="H5254" s="4" t="str">
        <f t="shared" si="513"/>
        <v>product 2</v>
      </c>
      <c r="I5254" s="5">
        <v>7</v>
      </c>
      <c r="J5254" s="5">
        <v>150.42999999999998</v>
      </c>
    </row>
    <row r="5255" spans="1:10" ht="13.2" x14ac:dyDescent="0.25">
      <c r="A5255" s="3">
        <v>46021</v>
      </c>
      <c r="B5255" s="4" t="s">
        <v>9</v>
      </c>
      <c r="C5255" s="3" t="str">
        <f t="shared" si="509"/>
        <v>cogs</v>
      </c>
      <c r="D5255" s="49">
        <v>8.99</v>
      </c>
      <c r="E5255">
        <f t="shared" si="510"/>
        <v>2025</v>
      </c>
      <c r="F5255">
        <f t="shared" si="511"/>
        <v>30</v>
      </c>
      <c r="G5255">
        <f t="shared" si="512"/>
        <v>12</v>
      </c>
      <c r="H5255" s="4" t="str">
        <f t="shared" si="513"/>
        <v>product 3</v>
      </c>
      <c r="I5255" s="5">
        <v>190</v>
      </c>
      <c r="J5255" s="5">
        <v>1708.1000000000001</v>
      </c>
    </row>
    <row r="5256" spans="1:10" ht="13.2" x14ac:dyDescent="0.25">
      <c r="A5256" s="3">
        <v>46021</v>
      </c>
      <c r="B5256" s="4" t="s">
        <v>10</v>
      </c>
      <c r="C5256" s="3" t="str">
        <f t="shared" si="509"/>
        <v>marketing</v>
      </c>
      <c r="D5256" s="50" t="s">
        <v>6</v>
      </c>
      <c r="E5256">
        <f t="shared" si="510"/>
        <v>2025</v>
      </c>
      <c r="F5256">
        <f t="shared" si="511"/>
        <v>30</v>
      </c>
      <c r="G5256">
        <f t="shared" si="512"/>
        <v>12</v>
      </c>
      <c r="H5256" s="4" t="str">
        <f t="shared" si="513"/>
        <v>N/A</v>
      </c>
      <c r="I5256" s="4" t="s">
        <v>6</v>
      </c>
      <c r="J5256" s="5">
        <v>104.93</v>
      </c>
    </row>
    <row r="5257" spans="1:10" ht="13.2" x14ac:dyDescent="0.25">
      <c r="A5257" s="3">
        <v>46021</v>
      </c>
      <c r="B5257" s="4" t="s">
        <v>11</v>
      </c>
      <c r="C5257" s="3" t="str">
        <f t="shared" si="509"/>
        <v>net sales</v>
      </c>
      <c r="D5257" s="49">
        <v>9.99</v>
      </c>
      <c r="E5257">
        <f t="shared" si="510"/>
        <v>2025</v>
      </c>
      <c r="F5257">
        <f t="shared" si="511"/>
        <v>30</v>
      </c>
      <c r="G5257">
        <f t="shared" si="512"/>
        <v>12</v>
      </c>
      <c r="H5257" s="4" t="str">
        <f t="shared" si="513"/>
        <v>product 1</v>
      </c>
      <c r="I5257" s="5">
        <v>92</v>
      </c>
      <c r="J5257" s="5">
        <v>919.08</v>
      </c>
    </row>
    <row r="5258" spans="1:10" ht="13.2" x14ac:dyDescent="0.25">
      <c r="A5258" s="3">
        <v>46021</v>
      </c>
      <c r="B5258" s="4" t="s">
        <v>12</v>
      </c>
      <c r="C5258" s="3" t="str">
        <f t="shared" si="509"/>
        <v>net sales</v>
      </c>
      <c r="D5258" s="49">
        <v>24.99</v>
      </c>
      <c r="E5258">
        <f t="shared" si="510"/>
        <v>2025</v>
      </c>
      <c r="F5258">
        <f t="shared" si="511"/>
        <v>30</v>
      </c>
      <c r="G5258">
        <f t="shared" si="512"/>
        <v>12</v>
      </c>
      <c r="H5258" s="4" t="str">
        <f t="shared" si="513"/>
        <v>product 2</v>
      </c>
      <c r="I5258" s="5">
        <v>7</v>
      </c>
      <c r="J5258" s="5">
        <v>174.92999999999998</v>
      </c>
    </row>
    <row r="5259" spans="1:10" ht="13.2" x14ac:dyDescent="0.25">
      <c r="A5259" s="3">
        <v>46021</v>
      </c>
      <c r="B5259" s="4" t="s">
        <v>13</v>
      </c>
      <c r="C5259" s="3" t="str">
        <f t="shared" si="509"/>
        <v>net sales</v>
      </c>
      <c r="D5259" s="49">
        <v>12.49</v>
      </c>
      <c r="E5259">
        <f t="shared" si="510"/>
        <v>2025</v>
      </c>
      <c r="F5259">
        <f t="shared" si="511"/>
        <v>30</v>
      </c>
      <c r="G5259">
        <f t="shared" si="512"/>
        <v>12</v>
      </c>
      <c r="H5259" s="4" t="str">
        <f t="shared" si="513"/>
        <v>product 3</v>
      </c>
      <c r="I5259" s="5">
        <v>190</v>
      </c>
      <c r="J5259" s="5">
        <v>2373.1</v>
      </c>
    </row>
    <row r="5260" spans="1:10" ht="13.2" x14ac:dyDescent="0.25">
      <c r="A5260" s="3">
        <v>46022</v>
      </c>
      <c r="B5260" s="4" t="s">
        <v>7</v>
      </c>
      <c r="C5260" s="3" t="str">
        <f t="shared" si="509"/>
        <v>cogs</v>
      </c>
      <c r="D5260" s="49">
        <v>5.49</v>
      </c>
      <c r="E5260">
        <f t="shared" si="510"/>
        <v>2025</v>
      </c>
      <c r="F5260">
        <f t="shared" si="511"/>
        <v>31</v>
      </c>
      <c r="G5260">
        <f t="shared" si="512"/>
        <v>12</v>
      </c>
      <c r="H5260" s="4" t="str">
        <f t="shared" si="513"/>
        <v>product 1</v>
      </c>
      <c r="I5260" s="5">
        <v>35</v>
      </c>
      <c r="J5260" s="5">
        <v>192.15</v>
      </c>
    </row>
    <row r="5261" spans="1:10" ht="13.2" x14ac:dyDescent="0.25">
      <c r="A5261" s="3">
        <v>46022</v>
      </c>
      <c r="B5261" s="4" t="s">
        <v>8</v>
      </c>
      <c r="C5261" s="3" t="str">
        <f t="shared" si="509"/>
        <v>cogs</v>
      </c>
      <c r="D5261" s="49">
        <v>21.49</v>
      </c>
      <c r="E5261">
        <f t="shared" si="510"/>
        <v>2025</v>
      </c>
      <c r="F5261">
        <f t="shared" si="511"/>
        <v>31</v>
      </c>
      <c r="G5261">
        <f t="shared" si="512"/>
        <v>12</v>
      </c>
      <c r="H5261" s="4" t="str">
        <f t="shared" si="513"/>
        <v>product 2</v>
      </c>
      <c r="I5261" s="5">
        <v>4</v>
      </c>
      <c r="J5261" s="5">
        <v>85.96</v>
      </c>
    </row>
    <row r="5262" spans="1:10" ht="13.2" x14ac:dyDescent="0.25">
      <c r="A5262" s="3">
        <v>46022</v>
      </c>
      <c r="B5262" s="4" t="s">
        <v>9</v>
      </c>
      <c r="C5262" s="3" t="str">
        <f t="shared" si="509"/>
        <v>cogs</v>
      </c>
      <c r="D5262" s="49">
        <v>8.99</v>
      </c>
      <c r="E5262">
        <f t="shared" si="510"/>
        <v>2025</v>
      </c>
      <c r="F5262">
        <f t="shared" si="511"/>
        <v>31</v>
      </c>
      <c r="G5262">
        <f t="shared" si="512"/>
        <v>12</v>
      </c>
      <c r="H5262" s="4" t="str">
        <f t="shared" si="513"/>
        <v>product 3</v>
      </c>
      <c r="I5262" s="5">
        <v>161</v>
      </c>
      <c r="J5262" s="5">
        <v>1447.39</v>
      </c>
    </row>
    <row r="5263" spans="1:10" ht="13.2" x14ac:dyDescent="0.25">
      <c r="A5263" s="3">
        <v>46022</v>
      </c>
      <c r="B5263" s="4" t="s">
        <v>10</v>
      </c>
      <c r="C5263" s="3" t="str">
        <f t="shared" si="509"/>
        <v>marketing</v>
      </c>
      <c r="D5263" s="50" t="s">
        <v>6</v>
      </c>
      <c r="E5263">
        <f t="shared" si="510"/>
        <v>2025</v>
      </c>
      <c r="F5263">
        <f t="shared" si="511"/>
        <v>31</v>
      </c>
      <c r="G5263">
        <f t="shared" si="512"/>
        <v>12</v>
      </c>
      <c r="H5263" s="4" t="str">
        <f t="shared" si="513"/>
        <v>N/A</v>
      </c>
      <c r="I5263" s="4" t="s">
        <v>6</v>
      </c>
      <c r="J5263" s="5">
        <v>110</v>
      </c>
    </row>
    <row r="5264" spans="1:10" ht="13.2" x14ac:dyDescent="0.25">
      <c r="A5264" s="3">
        <v>46022</v>
      </c>
      <c r="B5264" s="4" t="s">
        <v>11</v>
      </c>
      <c r="C5264" s="3" t="str">
        <f t="shared" si="509"/>
        <v>net sales</v>
      </c>
      <c r="D5264" s="49">
        <v>9.99</v>
      </c>
      <c r="E5264">
        <f t="shared" si="510"/>
        <v>2025</v>
      </c>
      <c r="F5264">
        <f t="shared" si="511"/>
        <v>31</v>
      </c>
      <c r="G5264">
        <f t="shared" si="512"/>
        <v>12</v>
      </c>
      <c r="H5264" s="4" t="str">
        <f t="shared" si="513"/>
        <v>product 1</v>
      </c>
      <c r="I5264" s="5">
        <v>35</v>
      </c>
      <c r="J5264" s="5">
        <v>349.65000000000003</v>
      </c>
    </row>
    <row r="5265" spans="1:10" ht="13.2" x14ac:dyDescent="0.25">
      <c r="A5265" s="3">
        <v>46022</v>
      </c>
      <c r="B5265" s="4" t="s">
        <v>12</v>
      </c>
      <c r="C5265" s="3" t="str">
        <f t="shared" si="509"/>
        <v>net sales</v>
      </c>
      <c r="D5265" s="49">
        <v>24.99</v>
      </c>
      <c r="E5265">
        <f t="shared" si="510"/>
        <v>2025</v>
      </c>
      <c r="F5265">
        <f t="shared" si="511"/>
        <v>31</v>
      </c>
      <c r="G5265">
        <f t="shared" si="512"/>
        <v>12</v>
      </c>
      <c r="H5265" s="4" t="str">
        <f t="shared" si="513"/>
        <v>product 2</v>
      </c>
      <c r="I5265" s="5">
        <v>4</v>
      </c>
      <c r="J5265" s="5">
        <v>99.96</v>
      </c>
    </row>
    <row r="5266" spans="1:10" ht="13.2" x14ac:dyDescent="0.25">
      <c r="A5266" s="3">
        <v>46022</v>
      </c>
      <c r="B5266" s="4" t="s">
        <v>13</v>
      </c>
      <c r="C5266" s="3" t="str">
        <f t="shared" si="509"/>
        <v>net sales</v>
      </c>
      <c r="D5266" s="49">
        <v>12.49</v>
      </c>
      <c r="E5266">
        <f t="shared" si="510"/>
        <v>2025</v>
      </c>
      <c r="F5266">
        <f t="shared" si="511"/>
        <v>31</v>
      </c>
      <c r="G5266">
        <f t="shared" si="512"/>
        <v>12</v>
      </c>
      <c r="H5266" s="4" t="str">
        <f t="shared" si="513"/>
        <v>product 3</v>
      </c>
      <c r="I5266" s="5">
        <v>161</v>
      </c>
      <c r="J5266" s="5">
        <v>2010.89</v>
      </c>
    </row>
  </sheetData>
  <autoFilter ref="D1:D5266" xr:uid="{00000000-0001-0000-0000-000000000000}"/>
  <mergeCells count="1">
    <mergeCell ref="BR2:B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4"/>
  <sheetViews>
    <sheetView showGridLines="0" tabSelected="1" zoomScale="88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9" sqref="D29"/>
    </sheetView>
  </sheetViews>
  <sheetFormatPr defaultColWidth="12.6640625" defaultRowHeight="15" customHeight="1" x14ac:dyDescent="0.25"/>
  <cols>
    <col min="1" max="1" width="22.33203125" customWidth="1"/>
    <col min="2" max="12" width="12.21875" bestFit="1" customWidth="1"/>
    <col min="13" max="13" width="16.33203125" bestFit="1" customWidth="1"/>
    <col min="14" max="14" width="13.44140625" bestFit="1" customWidth="1"/>
    <col min="15" max="15" width="13.44140625" customWidth="1"/>
    <col min="16" max="17" width="13.77734375" bestFit="1" customWidth="1"/>
    <col min="18" max="18" width="13.77734375" customWidth="1"/>
    <col min="19" max="19" width="23.21875" bestFit="1" customWidth="1"/>
    <col min="20" max="21" width="13.77734375" bestFit="1" customWidth="1"/>
    <col min="22" max="22" width="14.5546875" customWidth="1"/>
  </cols>
  <sheetData>
    <row r="1" spans="1:15" ht="15" customHeight="1" x14ac:dyDescent="0.45">
      <c r="A1" s="6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 t="s">
        <v>18</v>
      </c>
      <c r="N1" s="8">
        <v>2025</v>
      </c>
      <c r="O1" s="8"/>
    </row>
    <row r="2" spans="1:15" ht="15" customHeight="1" x14ac:dyDescent="0.3">
      <c r="A2" s="9" t="s">
        <v>19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0">
        <v>10</v>
      </c>
      <c r="L2" s="10">
        <v>11</v>
      </c>
      <c r="M2" s="10">
        <v>12</v>
      </c>
      <c r="N2" s="10"/>
      <c r="O2" s="10"/>
    </row>
    <row r="3" spans="1:15" ht="15" customHeight="1" x14ac:dyDescent="0.3">
      <c r="A3" s="9"/>
      <c r="B3" s="11" t="s">
        <v>20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25</v>
      </c>
      <c r="H3" s="11" t="s">
        <v>26</v>
      </c>
      <c r="I3" s="11" t="s">
        <v>27</v>
      </c>
      <c r="J3" s="11" t="s">
        <v>28</v>
      </c>
      <c r="K3" s="11" t="s">
        <v>29</v>
      </c>
      <c r="L3" s="12" t="s">
        <v>30</v>
      </c>
      <c r="M3" s="13" t="s">
        <v>31</v>
      </c>
      <c r="N3" s="10" t="s">
        <v>32</v>
      </c>
      <c r="O3" s="10"/>
    </row>
    <row r="4" spans="1:15" ht="15" customHeight="1" x14ac:dyDescent="0.3">
      <c r="A4" s="14" t="s">
        <v>33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7"/>
      <c r="O4" s="17"/>
    </row>
    <row r="5" spans="1:15" ht="13.2" x14ac:dyDescent="0.25">
      <c r="A5" s="18" t="s">
        <v>34</v>
      </c>
      <c r="B5" s="19">
        <f>SUMIFS(Data!$J:$J,Data!$C:$C, "net sales", Data!$E:$E,'P&amp;L'!$N$1, Data!$G:$G, 'P&amp;L'!B2)</f>
        <v>63068.100000000013</v>
      </c>
      <c r="C5" s="19">
        <f>SUMIFS(Data!$J:$J,Data!$C:$C, "net sales", Data!$E:$E,'P&amp;L'!$N$1, Data!$G:$G, 'P&amp;L'!C2)</f>
        <v>50910.719999999994</v>
      </c>
      <c r="D5" s="19">
        <f>SUMIFS(Data!$J:$J,Data!$C:$C, "net sales", Data!$E:$E,'P&amp;L'!$N$1, Data!$G:$G, 'P&amp;L'!D2)</f>
        <v>63397.100000000006</v>
      </c>
      <c r="E5" s="19">
        <f>SUMIFS(Data!$J:$J,Data!$C:$C, "net sales", Data!$E:$E,'P&amp;L'!$N$1, Data!$G:$G, 'P&amp;L'!E2)</f>
        <v>65832.399999999994</v>
      </c>
      <c r="F5" s="19">
        <f>SUMIFS(Data!$J:$J,Data!$C:$C, "net sales", Data!$E:$E,'P&amp;L'!$N$1, Data!$G:$G, 'P&amp;L'!F2)</f>
        <v>64291.960000000021</v>
      </c>
      <c r="G5" s="19">
        <f>SUMIFS(Data!$J:$J,Data!$C:$C, "net sales", Data!$E:$E,'P&amp;L'!$N$1, Data!$G:$G, 'P&amp;L'!G2)</f>
        <v>56920.559999999976</v>
      </c>
      <c r="H5" s="19">
        <f>SUMIFS(Data!$J:$J,Data!$C:$C, "net sales", Data!$E:$E,'P&amp;L'!$N$1, Data!$G:$G, 'P&amp;L'!H2)</f>
        <v>73444.38</v>
      </c>
      <c r="I5" s="19">
        <f>SUMIFS(Data!$J:$J,Data!$C:$C, "net sales", Data!$E:$E,'P&amp;L'!$N$1, Data!$G:$G, 'P&amp;L'!I2)</f>
        <v>62057.770000000019</v>
      </c>
      <c r="J5" s="19">
        <f>SUMIFS(Data!$J:$J,Data!$C:$C, "net sales", Data!$E:$E,'P&amp;L'!$N$1, Data!$G:$G, 'P&amp;L'!J2)</f>
        <v>66704.099999999991</v>
      </c>
      <c r="K5" s="19">
        <f>SUMIFS(Data!$J:$J,Data!$C:$C, "net sales", Data!$E:$E,'P&amp;L'!$N$1, Data!$G:$G, 'P&amp;L'!K2)</f>
        <v>72541.659999999974</v>
      </c>
      <c r="L5" s="19">
        <f>SUMIFS(Data!$J:$J,Data!$C:$C, "net sales", Data!$E:$E,'P&amp;L'!$N$1, Data!$G:$G, 'P&amp;L'!L2)</f>
        <v>73094.140000000014</v>
      </c>
      <c r="M5" s="19">
        <f>SUMIFS(Data!$J:$J,Data!$C:$C, "net sales", Data!$E:$E,'P&amp;L'!$N$1, Data!$G:$G, 'P&amp;L'!M2)</f>
        <v>66734.539999999994</v>
      </c>
      <c r="N5" s="19">
        <f>SUMIFS(Data!$J:$J,Data!$C:$C, "net sales", Data!$E:$E,'P&amp;L'!$N$1)</f>
        <v>778997.42999999854</v>
      </c>
      <c r="O5" s="66"/>
    </row>
    <row r="6" spans="1:15" ht="13.8" thickBot="1" x14ac:dyDescent="0.3">
      <c r="A6" s="20" t="s">
        <v>35</v>
      </c>
      <c r="B6" s="21">
        <f>SUMIFS(Data!$J:$J, Data!$B:$B, "*cogs*", Data!$E:$E, $N$1, Data!$G:$G, 'P&amp;L'!B2)</f>
        <v>43232.600000000006</v>
      </c>
      <c r="C6" s="21">
        <f>SUMIFS(Data!$J:$J, Data!$B:$B, "*cogs*", Data!$E:$E, $N$1, Data!$G:$G, 'P&amp;L'!C2)</f>
        <v>34920.720000000001</v>
      </c>
      <c r="D6" s="21">
        <f>SUMIFS(Data!$J:$J, Data!$B:$B, "*cogs*", Data!$E:$E, $N$1, Data!$G:$G, 'P&amp;L'!D2)</f>
        <v>43084.1</v>
      </c>
      <c r="E6" s="21">
        <f>SUMIFS(Data!$J:$J, Data!$B:$B, "*cogs*", Data!$E:$E, $N$1, Data!$G:$G, 'P&amp;L'!E2)</f>
        <v>44565.900000000009</v>
      </c>
      <c r="F6" s="21">
        <f>SUMIFS(Data!$J:$J, Data!$B:$B, "*cogs*", Data!$E:$E, $N$1, Data!$G:$G, 'P&amp;L'!F2)</f>
        <v>44198.460000000006</v>
      </c>
      <c r="G6" s="21">
        <f>SUMIFS(Data!$J:$J, Data!$B:$B, "*cogs*", Data!$E:$E, $N$1, Data!$G:$G, 'P&amp;L'!G2)</f>
        <v>39106.560000000005</v>
      </c>
      <c r="H6" s="21">
        <f>SUMIFS(Data!$J:$J, Data!$B:$B, "*cogs*", Data!$E:$E, $N$1, Data!$G:$G, 'P&amp;L'!H2)</f>
        <v>50389.879999999983</v>
      </c>
      <c r="I6" s="21">
        <f>SUMIFS(Data!$J:$J, Data!$B:$B, "*cogs*", Data!$E:$E, $N$1, Data!$G:$G, 'P&amp;L'!I2)</f>
        <v>41797.770000000011</v>
      </c>
      <c r="J6" s="21">
        <f>SUMIFS(Data!$J:$J, Data!$B:$B, "*cogs*", Data!$E:$E, $N$1, Data!$G:$G, 'P&amp;L'!J2)</f>
        <v>45448.100000000006</v>
      </c>
      <c r="K6" s="21">
        <f>SUMIFS(Data!$J:$J, Data!$B:$B, "*cogs*", Data!$E:$E, $N$1, Data!$G:$G, 'P&amp;L'!K2)</f>
        <v>49303.659999999967</v>
      </c>
      <c r="L6" s="21">
        <f>SUMIFS(Data!$J:$J, Data!$B:$B, "*cogs*", Data!$E:$E, $N$1, Data!$G:$G, 'P&amp;L'!L2)</f>
        <v>50135.140000000014</v>
      </c>
      <c r="M6" s="21">
        <f>SUMIFS(Data!$J:$J, Data!$B:$B, "*cogs*", Data!$E:$E, $N$1, Data!$G:$G, 'P&amp;L'!M2)</f>
        <v>45759.54</v>
      </c>
      <c r="N6" s="21">
        <f>SUMIFS(Data!$J:$J, Data!$B:$B, "*cogs*", Data!$E:$E, $N$1)</f>
        <v>531942.42999999959</v>
      </c>
      <c r="O6" s="67"/>
    </row>
    <row r="7" spans="1:15" ht="15" customHeight="1" x14ac:dyDescent="0.3">
      <c r="A7" s="22" t="s">
        <v>36</v>
      </c>
      <c r="B7" s="23">
        <f t="shared" ref="B7:N7" si="0">B5-B6</f>
        <v>19835.500000000007</v>
      </c>
      <c r="C7" s="23">
        <f t="shared" si="0"/>
        <v>15989.999999999993</v>
      </c>
      <c r="D7" s="23">
        <f t="shared" si="0"/>
        <v>20313.000000000007</v>
      </c>
      <c r="E7" s="23">
        <f t="shared" si="0"/>
        <v>21266.499999999985</v>
      </c>
      <c r="F7" s="23">
        <f t="shared" si="0"/>
        <v>20093.500000000015</v>
      </c>
      <c r="G7" s="23">
        <f t="shared" si="0"/>
        <v>17813.999999999971</v>
      </c>
      <c r="H7" s="23">
        <f t="shared" si="0"/>
        <v>23054.500000000022</v>
      </c>
      <c r="I7" s="23">
        <f t="shared" si="0"/>
        <v>20260.000000000007</v>
      </c>
      <c r="J7" s="23">
        <f t="shared" si="0"/>
        <v>21255.999999999985</v>
      </c>
      <c r="K7" s="23">
        <f t="shared" si="0"/>
        <v>23238.000000000007</v>
      </c>
      <c r="L7" s="23">
        <f t="shared" si="0"/>
        <v>22959</v>
      </c>
      <c r="M7" s="23">
        <f t="shared" si="0"/>
        <v>20974.999999999993</v>
      </c>
      <c r="N7" s="23">
        <f t="shared" si="0"/>
        <v>247054.99999999895</v>
      </c>
      <c r="O7" s="23"/>
    </row>
    <row r="8" spans="1:15" ht="15" customHeight="1" x14ac:dyDescent="0.3">
      <c r="A8" s="25" t="s">
        <v>37</v>
      </c>
      <c r="B8" s="57">
        <f t="shared" ref="B8:N8" si="1">B7/B5</f>
        <v>0.31450923684081183</v>
      </c>
      <c r="C8" s="57">
        <f t="shared" si="1"/>
        <v>0.31407923517875991</v>
      </c>
      <c r="D8" s="57">
        <f t="shared" si="1"/>
        <v>0.32040897769771814</v>
      </c>
      <c r="E8" s="57">
        <f t="shared" si="1"/>
        <v>0.32304002284589334</v>
      </c>
      <c r="F8" s="57">
        <f t="shared" si="1"/>
        <v>0.31253519102544092</v>
      </c>
      <c r="G8" s="57">
        <f t="shared" si="1"/>
        <v>0.31296248666562626</v>
      </c>
      <c r="H8" s="57">
        <f t="shared" si="1"/>
        <v>0.31390420887207465</v>
      </c>
      <c r="I8" s="57">
        <f t="shared" si="1"/>
        <v>0.32646999723000036</v>
      </c>
      <c r="J8" s="57">
        <f t="shared" si="1"/>
        <v>0.31866107180817954</v>
      </c>
      <c r="K8" s="57">
        <f t="shared" si="1"/>
        <v>0.32034006390259079</v>
      </c>
      <c r="L8" s="57">
        <f t="shared" si="1"/>
        <v>0.31410178709264513</v>
      </c>
      <c r="M8" s="57">
        <f t="shared" si="1"/>
        <v>0.31430500607331668</v>
      </c>
      <c r="N8" s="57">
        <f t="shared" si="1"/>
        <v>0.31714482036224356</v>
      </c>
      <c r="O8" s="57"/>
    </row>
    <row r="9" spans="1:15" ht="15" customHeight="1" x14ac:dyDescent="0.3">
      <c r="A9" s="2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8"/>
      <c r="O9" s="28"/>
    </row>
    <row r="10" spans="1:15" ht="15" customHeight="1" x14ac:dyDescent="0.3">
      <c r="A10" s="14" t="s">
        <v>38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7"/>
      <c r="O10" s="17"/>
    </row>
    <row r="11" spans="1:15" ht="13.2" x14ac:dyDescent="0.25">
      <c r="A11" s="18" t="s">
        <v>39</v>
      </c>
      <c r="B11" s="19">
        <f>SUMIFS(Data!$J:$J, Data!$C:$C, "payroll", Data!$E:$E,'P&amp;L'!$N$1, Data!$G:$G, 'P&amp;L'!B2)</f>
        <v>3600</v>
      </c>
      <c r="C11" s="19">
        <f>SUMIFS(Data!$J:$J, Data!$C:$C, "payroll", Data!$E:$E,'P&amp;L'!$N$1, Data!$G:$G, 'P&amp;L'!C2)</f>
        <v>2400</v>
      </c>
      <c r="D11" s="19">
        <f>SUMIFS(Data!$J:$J, Data!$C:$C, "payroll", Data!$E:$E,'P&amp;L'!$N$1, Data!$G:$G, 'P&amp;L'!D2)</f>
        <v>2400</v>
      </c>
      <c r="E11" s="19">
        <f>SUMIFS(Data!$J:$J, Data!$C:$C, "payroll", Data!$E:$E,'P&amp;L'!$N$1, Data!$G:$G, 'P&amp;L'!E2)</f>
        <v>2400</v>
      </c>
      <c r="F11" s="19">
        <f>SUMIFS(Data!$J:$J, Data!$C:$C, "payroll", Data!$E:$E,'P&amp;L'!$N$1, Data!$G:$G, 'P&amp;L'!F2)</f>
        <v>2400</v>
      </c>
      <c r="G11" s="19">
        <f>SUMIFS(Data!$J:$J, Data!$C:$C, "payroll", Data!$E:$E,'P&amp;L'!$N$1, Data!$G:$G, 'P&amp;L'!G2)</f>
        <v>2400</v>
      </c>
      <c r="H11" s="19">
        <f>SUMIFS(Data!$J:$J, Data!$C:$C, "payroll", Data!$E:$E,'P&amp;L'!$N$1, Data!$G:$G, 'P&amp;L'!H2)</f>
        <v>2400</v>
      </c>
      <c r="I11" s="19">
        <f>SUMIFS(Data!$J:$J, Data!$C:$C, "payroll", Data!$E:$E,'P&amp;L'!$N$1, Data!$G:$G, 'P&amp;L'!I2)</f>
        <v>3600</v>
      </c>
      <c r="J11" s="19">
        <f>SUMIFS(Data!$J:$J, Data!$C:$C, "payroll", Data!$E:$E,'P&amp;L'!$N$1, Data!$G:$G, 'P&amp;L'!J2)</f>
        <v>2400</v>
      </c>
      <c r="K11" s="19">
        <f>SUMIFS(Data!$J:$J, Data!$C:$C, "payroll", Data!$E:$E,'P&amp;L'!$N$1, Data!$G:$G, 'P&amp;L'!K2)</f>
        <v>2400</v>
      </c>
      <c r="L11" s="19">
        <f>SUMIFS(Data!$J:$J, Data!$C:$C, "payroll", Data!$E:$E,'P&amp;L'!$N$1, Data!$G:$G, 'P&amp;L'!L2)</f>
        <v>2400</v>
      </c>
      <c r="M11" s="19">
        <f>SUMIFS(Data!$J:$J, Data!$C:$C, "payroll", Data!$E:$E,'P&amp;L'!$N$1, Data!$G:$G, 'P&amp;L'!M2)</f>
        <v>2400</v>
      </c>
      <c r="N11" s="19">
        <f>SUMIFS(Data!$J:$J, Data!$C:$C, "payroll", Data!$E:$E,'P&amp;L'!$N$1)</f>
        <v>31200</v>
      </c>
      <c r="O11" s="66"/>
    </row>
    <row r="12" spans="1:15" ht="13.2" x14ac:dyDescent="0.25">
      <c r="A12" s="29" t="s">
        <v>40</v>
      </c>
      <c r="B12" s="30">
        <f>SUMIFS(Data!$J:$J,Data!$C:$C,"OVERHEAD", Data!$E:$E, 'P&amp;L'!$N$1, Data!$G:$G, 'P&amp;L'!B2)</f>
        <v>2317.91</v>
      </c>
      <c r="C12" s="30">
        <f>SUMIFS(Data!$J:$J,Data!$C:$C,"OVERHEAD", Data!$E:$E, 'P&amp;L'!$N$1, Data!$G:$G, 'P&amp;L'!C2)</f>
        <v>2311.98</v>
      </c>
      <c r="D12" s="30">
        <f>SUMIFS(Data!$J:$J,Data!$C:$C,"OVERHEAD", Data!$E:$E, 'P&amp;L'!$N$1, Data!$G:$G, 'P&amp;L'!D2)</f>
        <v>2303.96</v>
      </c>
      <c r="E12" s="30">
        <f>SUMIFS(Data!$J:$J,Data!$C:$C,"OVERHEAD", Data!$E:$E, 'P&amp;L'!$N$1, Data!$G:$G, 'P&amp;L'!E2)</f>
        <v>2313.0299999999997</v>
      </c>
      <c r="F12" s="30">
        <f>SUMIFS(Data!$J:$J,Data!$C:$C,"OVERHEAD", Data!$E:$E, 'P&amp;L'!$N$1, Data!$G:$G, 'P&amp;L'!F2)</f>
        <v>2309.3200000000002</v>
      </c>
      <c r="G12" s="30">
        <f>SUMIFS(Data!$J:$J,Data!$C:$C,"OVERHEAD", Data!$E:$E, 'P&amp;L'!$N$1, Data!$G:$G, 'P&amp;L'!G2)</f>
        <v>2320.56</v>
      </c>
      <c r="H12" s="30">
        <f>SUMIFS(Data!$J:$J,Data!$C:$C,"OVERHEAD", Data!$E:$E, 'P&amp;L'!$N$1, Data!$G:$G, 'P&amp;L'!H2)</f>
        <v>2308.25</v>
      </c>
      <c r="I12" s="30">
        <f>SUMIFS(Data!$J:$J,Data!$C:$C,"OVERHEAD", Data!$E:$E, 'P&amp;L'!$N$1, Data!$G:$G, 'P&amp;L'!I2)</f>
        <v>2321.61</v>
      </c>
      <c r="J12" s="30">
        <f>SUMIFS(Data!$J:$J,Data!$C:$C,"OVERHEAD", Data!$E:$E, 'P&amp;L'!$N$1, Data!$G:$G, 'P&amp;L'!J2)</f>
        <v>2313.5700000000002</v>
      </c>
      <c r="K12" s="30">
        <f>SUMIFS(Data!$J:$J,Data!$C:$C,"OVERHEAD", Data!$E:$E, 'P&amp;L'!$N$1, Data!$G:$G, 'P&amp;L'!K2)</f>
        <v>2322.66</v>
      </c>
      <c r="L12" s="30">
        <f>SUMIFS(Data!$J:$J,Data!$C:$C,"OVERHEAD", Data!$E:$E, 'P&amp;L'!$N$1, Data!$G:$G, 'P&amp;L'!L2)</f>
        <v>2312.46</v>
      </c>
      <c r="M12" s="30">
        <f>SUMIFS(Data!$J:$J,Data!$C:$C,"OVERHEAD", Data!$E:$E, 'P&amp;L'!$N$1, Data!$G:$G, 'P&amp;L'!M2)</f>
        <v>2310.64</v>
      </c>
      <c r="N12" s="30">
        <f>SUMIFS(Data!$J:$J,Data!$C:$C,"OVERHEAD", Data!$E:$E, 'P&amp;L'!$N$1)</f>
        <v>27765.949999999997</v>
      </c>
      <c r="O12" s="30"/>
    </row>
    <row r="13" spans="1:15" ht="13.2" x14ac:dyDescent="0.25">
      <c r="A13" s="18" t="s">
        <v>41</v>
      </c>
      <c r="B13" s="19">
        <f>SUMIFS(Data!$J:$J,Data!$C:$C,"MARKETING", Data!$E:$E, 'P&amp;L'!$N$1,Data!$G:$G, 'P&amp;L'!B2)</f>
        <v>3484.5799999999995</v>
      </c>
      <c r="C13" s="19">
        <f>SUMIFS(Data!$J:$J,Data!$C:$C,"MARKETING", Data!$E:$E, 'P&amp;L'!$N$1,Data!$G:$G, 'P&amp;L'!C2)</f>
        <v>3070.03</v>
      </c>
      <c r="D13" s="19">
        <f>SUMIFS(Data!$J:$J,Data!$C:$C,"MARKETING", Data!$E:$E, 'P&amp;L'!$N$1,Data!$G:$G, 'P&amp;L'!D2)</f>
        <v>3435.06</v>
      </c>
      <c r="E13" s="19">
        <f>SUMIFS(Data!$J:$J,Data!$C:$C,"MARKETING", Data!$E:$E, 'P&amp;L'!$N$1,Data!$G:$G, 'P&amp;L'!E2)</f>
        <v>3341</v>
      </c>
      <c r="F13" s="19">
        <f>SUMIFS(Data!$J:$J,Data!$C:$C,"MARKETING", Data!$E:$E, 'P&amp;L'!$N$1,Data!$G:$G, 'P&amp;L'!F2)</f>
        <v>3448.0800000000013</v>
      </c>
      <c r="G13" s="19">
        <f>SUMIFS(Data!$J:$J,Data!$C:$C,"MARKETING", Data!$E:$E, 'P&amp;L'!$N$1,Data!$G:$G, 'P&amp;L'!G2)</f>
        <v>3332.7399999999993</v>
      </c>
      <c r="H13" s="19">
        <f>SUMIFS(Data!$J:$J,Data!$C:$C,"MARKETING", Data!$E:$E, 'P&amp;L'!$N$1,Data!$G:$G, 'P&amp;L'!H2)</f>
        <v>3474.3499999999995</v>
      </c>
      <c r="I13" s="19">
        <f>SUMIFS(Data!$J:$J,Data!$C:$C,"MARKETING", Data!$E:$E, 'P&amp;L'!$N$1,Data!$G:$G, 'P&amp;L'!I2)</f>
        <v>3456.4300000000003</v>
      </c>
      <c r="J13" s="19">
        <f>SUMIFS(Data!$J:$J,Data!$C:$C,"MARKETING", Data!$E:$E, 'P&amp;L'!$N$1,Data!$G:$G, 'P&amp;L'!J2)</f>
        <v>3282.5699999999997</v>
      </c>
      <c r="K13" s="19">
        <f>SUMIFS(Data!$J:$J,Data!$C:$C,"MARKETING", Data!$E:$E, 'P&amp;L'!$N$1,Data!$G:$G, 'P&amp;L'!K2)</f>
        <v>3440.06</v>
      </c>
      <c r="L13" s="19">
        <f>SUMIFS(Data!$J:$J,Data!$C:$C,"MARKETING", Data!$E:$E, 'P&amp;L'!$N$1,Data!$G:$G, 'P&amp;L'!L2)</f>
        <v>3269.7700000000004</v>
      </c>
      <c r="M13" s="19">
        <f>SUMIFS(Data!$J:$J,Data!$C:$C,"MARKETING", Data!$E:$E, 'P&amp;L'!$N$1,Data!$G:$G, 'P&amp;L'!M2)</f>
        <v>3449.2599999999998</v>
      </c>
      <c r="N13" s="19">
        <f>SUMIFS(Data!$J:$J,Data!$C:$C,"MARKETING", Data!$E:$E, 'P&amp;L'!$N$1)</f>
        <v>40483.930000000008</v>
      </c>
      <c r="O13" s="66"/>
    </row>
    <row r="14" spans="1:15" ht="13.2" x14ac:dyDescent="0.25">
      <c r="A14" s="29" t="s">
        <v>42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67"/>
    </row>
    <row r="15" spans="1:15" ht="13.2" x14ac:dyDescent="0.25">
      <c r="A15" s="31" t="s">
        <v>43</v>
      </c>
      <c r="B15" s="19">
        <f>SUMIFS(Data!$J:$J, Data!$C:$C, "AMORTIZATION",Data!$E:$E,'P&amp;L'!$N$1,Data!$G:$G, 'P&amp;L'!B2)</f>
        <v>50</v>
      </c>
      <c r="C15" s="19">
        <f>SUMIFS(Data!$J:$J, Data!$C:$C, "AMORTIZATION",Data!$E:$E,'P&amp;L'!$N$1,Data!$G:$G, 'P&amp;L'!C2)</f>
        <v>50</v>
      </c>
      <c r="D15" s="19">
        <f>SUMIFS(Data!$J:$J, Data!$C:$C, "AMORTIZATION",Data!$E:$E,'P&amp;L'!$N$1,Data!$G:$G, 'P&amp;L'!D2)</f>
        <v>50</v>
      </c>
      <c r="E15" s="19">
        <f>SUMIFS(Data!$J:$J, Data!$C:$C, "AMORTIZATION",Data!$E:$E,'P&amp;L'!$N$1,Data!$G:$G, 'P&amp;L'!E2)</f>
        <v>50</v>
      </c>
      <c r="F15" s="19">
        <f>SUMIFS(Data!$J:$J, Data!$C:$C, "AMORTIZATION",Data!$E:$E,'P&amp;L'!$N$1,Data!$G:$G, 'P&amp;L'!F2)</f>
        <v>50</v>
      </c>
      <c r="G15" s="19">
        <f>SUMIFS(Data!$J:$J, Data!$C:$C, "AMORTIZATION",Data!$E:$E,'P&amp;L'!$N$1,Data!$G:$G, 'P&amp;L'!G2)</f>
        <v>50</v>
      </c>
      <c r="H15" s="19">
        <f>SUMIFS(Data!$J:$J, Data!$C:$C, "AMORTIZATION",Data!$E:$E,'P&amp;L'!$N$1,Data!$G:$G, 'P&amp;L'!H2)</f>
        <v>50</v>
      </c>
      <c r="I15" s="19">
        <f>SUMIFS(Data!$J:$J, Data!$C:$C, "AMORTIZATION",Data!$E:$E,'P&amp;L'!$N$1,Data!$G:$G, 'P&amp;L'!I2)</f>
        <v>50</v>
      </c>
      <c r="J15" s="19">
        <f>SUMIFS(Data!$J:$J, Data!$C:$C, "AMORTIZATION",Data!$E:$E,'P&amp;L'!$N$1,Data!$G:$G, 'P&amp;L'!J2)</f>
        <v>50</v>
      </c>
      <c r="K15" s="19">
        <f>SUMIFS(Data!$J:$J, Data!$C:$C, "AMORTIZATION",Data!$E:$E,'P&amp;L'!$N$1,Data!$G:$G, 'P&amp;L'!K2)</f>
        <v>50</v>
      </c>
      <c r="L15" s="19">
        <f>SUMIFS(Data!$J:$J, Data!$C:$C, "AMORTIZATION",Data!$E:$E,'P&amp;L'!$N$1,Data!$G:$G, 'P&amp;L'!L2)</f>
        <v>50</v>
      </c>
      <c r="M15" s="19">
        <f>SUMIFS(Data!$J:$J, Data!$C:$C, "AMORTIZATION",Data!$E:$E,'P&amp;L'!$N$1,Data!$G:$G, 'P&amp;L'!M2)</f>
        <v>50</v>
      </c>
      <c r="N15" s="19">
        <f>SUMIFS(Data!$J:$J, Data!$C:$C, "AMORTIZATION",Data!$E:$E,'P&amp;L'!$N$1)</f>
        <v>600</v>
      </c>
      <c r="O15" s="66"/>
    </row>
    <row r="16" spans="1:15" ht="13.8" thickBot="1" x14ac:dyDescent="0.3">
      <c r="A16" s="32" t="s">
        <v>44</v>
      </c>
      <c r="B16" s="33">
        <f>SUMIFS(Data!$J:$J,Data!$C:$C,"INTEREST", Data!$E:$E, 'P&amp;L'!$N$1, Data!$G:$G, 'P&amp;L'!B2)</f>
        <v>1271.6400000000001</v>
      </c>
      <c r="C16" s="33">
        <f>SUMIFS(Data!$J:$J,Data!$C:$C,"INTEREST", Data!$E:$E, 'P&amp;L'!$N$1, Data!$G:$G, 'P&amp;L'!C2)</f>
        <v>1243.76</v>
      </c>
      <c r="D16" s="33">
        <f>SUMIFS(Data!$J:$J,Data!$C:$C,"INTEREST", Data!$E:$E, 'P&amp;L'!$N$1, Data!$G:$G, 'P&amp;L'!D2)</f>
        <v>1215.8399999999999</v>
      </c>
      <c r="E16" s="33">
        <f>SUMIFS(Data!$J:$J,Data!$C:$C,"INTEREST", Data!$E:$E, 'P&amp;L'!$N$1, Data!$G:$G, 'P&amp;L'!E2)</f>
        <v>1265.1199999999999</v>
      </c>
      <c r="F16" s="33">
        <f>SUMIFS(Data!$J:$J,Data!$C:$C,"INTEREST", Data!$E:$E, 'P&amp;L'!$N$1, Data!$G:$G, 'P&amp;L'!F2)</f>
        <v>1237.28</v>
      </c>
      <c r="G16" s="33">
        <f>SUMIFS(Data!$J:$J,Data!$C:$C,"INTEREST", Data!$E:$E, 'P&amp;L'!$N$1, Data!$G:$G, 'P&amp;L'!G2)</f>
        <v>1260.8</v>
      </c>
      <c r="H16" s="33">
        <f>SUMIFS(Data!$J:$J,Data!$C:$C,"INTEREST", Data!$E:$E, 'P&amp;L'!$N$1, Data!$G:$G, 'P&amp;L'!H2)</f>
        <v>1233</v>
      </c>
      <c r="I16" s="33">
        <f>SUMIFS(Data!$J:$J,Data!$C:$C,"INTEREST", Data!$E:$E, 'P&amp;L'!$N$1, Data!$G:$G, 'P&amp;L'!I2)</f>
        <v>1256.4000000000001</v>
      </c>
      <c r="J16" s="33">
        <f>SUMIFS(Data!$J:$J,Data!$C:$C,"INTEREST", Data!$E:$E, 'P&amp;L'!$N$1, Data!$G:$G, 'P&amp;L'!J2)</f>
        <v>1254.28</v>
      </c>
      <c r="K16" s="33">
        <f>SUMIFS(Data!$J:$J,Data!$C:$C,"INTEREST", Data!$E:$E, 'P&amp;L'!$N$1, Data!$G:$G, 'P&amp;L'!K2)</f>
        <v>1175.72</v>
      </c>
      <c r="L16" s="33">
        <f>SUMIFS(Data!$J:$J,Data!$C:$C,"INTEREST", Data!$E:$E, 'P&amp;L'!$N$1, Data!$G:$G, 'P&amp;L'!L2)</f>
        <v>1249.8399999999999</v>
      </c>
      <c r="M16" s="33">
        <f>SUMIFS(Data!$J:$J,Data!$C:$C,"INTEREST", Data!$E:$E, 'P&amp;L'!$N$1, Data!$G:$G, 'P&amp;L'!M2)</f>
        <v>1222.24</v>
      </c>
      <c r="N16" s="33">
        <f>SUMIFS(Data!$J:$J,Data!$C:$C,"INTEREST", Data!$E:$E, 'P&amp;L'!$N$1)</f>
        <v>14885.919999999998</v>
      </c>
      <c r="O16" s="68"/>
    </row>
    <row r="17" spans="1:15" ht="15" customHeight="1" x14ac:dyDescent="0.3">
      <c r="A17" s="22" t="s">
        <v>45</v>
      </c>
      <c r="B17" s="23">
        <f t="shared" ref="B17:N17" si="2">SUM(B11:B16)</f>
        <v>10724.13</v>
      </c>
      <c r="C17" s="23">
        <f t="shared" si="2"/>
        <v>9075.77</v>
      </c>
      <c r="D17" s="23">
        <f t="shared" si="2"/>
        <v>9404.86</v>
      </c>
      <c r="E17" s="23">
        <f t="shared" si="2"/>
        <v>9369.15</v>
      </c>
      <c r="F17" s="23">
        <f t="shared" si="2"/>
        <v>9444.6800000000021</v>
      </c>
      <c r="G17" s="23">
        <f t="shared" si="2"/>
        <v>9364.0999999999985</v>
      </c>
      <c r="H17" s="23">
        <f t="shared" si="2"/>
        <v>9465.5999999999985</v>
      </c>
      <c r="I17" s="23">
        <f t="shared" si="2"/>
        <v>10684.44</v>
      </c>
      <c r="J17" s="23">
        <f t="shared" si="2"/>
        <v>9300.42</v>
      </c>
      <c r="K17" s="23">
        <f t="shared" si="2"/>
        <v>9388.4399999999987</v>
      </c>
      <c r="L17" s="23">
        <f t="shared" si="2"/>
        <v>9282.07</v>
      </c>
      <c r="M17" s="23">
        <f t="shared" si="2"/>
        <v>9432.14</v>
      </c>
      <c r="N17" s="23">
        <f t="shared" si="2"/>
        <v>114935.8</v>
      </c>
      <c r="O17" s="69"/>
    </row>
    <row r="18" spans="1:15" ht="15" customHeight="1" x14ac:dyDescent="0.3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6"/>
      <c r="N18" s="37"/>
      <c r="O18" s="37"/>
    </row>
    <row r="19" spans="1:15" ht="15" customHeight="1" x14ac:dyDescent="0.3">
      <c r="A19" s="14" t="s">
        <v>46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9"/>
      <c r="M19" s="16"/>
      <c r="N19" s="17"/>
      <c r="O19" s="17"/>
    </row>
    <row r="20" spans="1:15" ht="13.2" x14ac:dyDescent="0.25">
      <c r="A20" s="40" t="s">
        <v>47</v>
      </c>
      <c r="B20" s="41">
        <f t="shared" ref="B20:N20" si="3">B7-B17</f>
        <v>9111.3700000000081</v>
      </c>
      <c r="C20" s="41">
        <f t="shared" si="3"/>
        <v>6914.2299999999923</v>
      </c>
      <c r="D20" s="41">
        <f t="shared" si="3"/>
        <v>10908.140000000007</v>
      </c>
      <c r="E20" s="41">
        <f t="shared" si="3"/>
        <v>11897.349999999986</v>
      </c>
      <c r="F20" s="41">
        <f t="shared" si="3"/>
        <v>10648.820000000012</v>
      </c>
      <c r="G20" s="41">
        <f t="shared" si="3"/>
        <v>8449.8999999999724</v>
      </c>
      <c r="H20" s="41">
        <f t="shared" si="3"/>
        <v>13588.900000000023</v>
      </c>
      <c r="I20" s="41">
        <f t="shared" si="3"/>
        <v>9575.5600000000068</v>
      </c>
      <c r="J20" s="41">
        <f t="shared" si="3"/>
        <v>11955.579999999985</v>
      </c>
      <c r="K20" s="41">
        <f t="shared" si="3"/>
        <v>13849.560000000009</v>
      </c>
      <c r="L20" s="41">
        <f t="shared" si="3"/>
        <v>13676.93</v>
      </c>
      <c r="M20" s="41">
        <f t="shared" si="3"/>
        <v>11542.859999999993</v>
      </c>
      <c r="N20" s="41">
        <f t="shared" si="3"/>
        <v>132119.19999999896</v>
      </c>
      <c r="O20" s="66"/>
    </row>
    <row r="21" spans="1:15" ht="13.8" thickBot="1" x14ac:dyDescent="0.3">
      <c r="A21" s="42" t="s">
        <v>48</v>
      </c>
      <c r="B21" s="43">
        <f t="shared" ref="B21:N21" si="4">B20*0.21</f>
        <v>1913.3877000000016</v>
      </c>
      <c r="C21" s="43">
        <f t="shared" si="4"/>
        <v>1451.9882999999984</v>
      </c>
      <c r="D21" s="43">
        <f t="shared" si="4"/>
        <v>2290.7094000000011</v>
      </c>
      <c r="E21" s="43">
        <f t="shared" si="4"/>
        <v>2498.4434999999971</v>
      </c>
      <c r="F21" s="43">
        <f t="shared" si="4"/>
        <v>2236.2522000000026</v>
      </c>
      <c r="G21" s="43">
        <f t="shared" si="4"/>
        <v>1774.4789999999941</v>
      </c>
      <c r="H21" s="43">
        <f t="shared" si="4"/>
        <v>2853.6690000000049</v>
      </c>
      <c r="I21" s="43">
        <f t="shared" si="4"/>
        <v>2010.8676000000014</v>
      </c>
      <c r="J21" s="43">
        <f t="shared" si="4"/>
        <v>2510.6717999999969</v>
      </c>
      <c r="K21" s="43">
        <f t="shared" si="4"/>
        <v>2908.4076000000018</v>
      </c>
      <c r="L21" s="43">
        <f t="shared" si="4"/>
        <v>2872.1552999999999</v>
      </c>
      <c r="M21" s="43">
        <f t="shared" si="4"/>
        <v>2424.0005999999985</v>
      </c>
      <c r="N21" s="43">
        <f t="shared" si="4"/>
        <v>27745.031999999781</v>
      </c>
      <c r="O21" s="68"/>
    </row>
    <row r="22" spans="1:15" ht="15" customHeight="1" x14ac:dyDescent="0.3">
      <c r="A22" s="44" t="s">
        <v>49</v>
      </c>
      <c r="B22" s="24">
        <f t="shared" ref="B22:N22" si="5">B20-B21</f>
        <v>7197.9823000000069</v>
      </c>
      <c r="C22" s="24">
        <f t="shared" si="5"/>
        <v>5462.2416999999941</v>
      </c>
      <c r="D22" s="24">
        <f t="shared" si="5"/>
        <v>8617.4306000000051</v>
      </c>
      <c r="E22" s="24">
        <f t="shared" si="5"/>
        <v>9398.9064999999882</v>
      </c>
      <c r="F22" s="24">
        <f t="shared" si="5"/>
        <v>8412.5678000000098</v>
      </c>
      <c r="G22" s="24">
        <f t="shared" si="5"/>
        <v>6675.4209999999784</v>
      </c>
      <c r="H22" s="24">
        <f t="shared" si="5"/>
        <v>10735.231000000018</v>
      </c>
      <c r="I22" s="24">
        <f t="shared" si="5"/>
        <v>7564.6924000000054</v>
      </c>
      <c r="J22" s="24">
        <f t="shared" si="5"/>
        <v>9444.9081999999889</v>
      </c>
      <c r="K22" s="24">
        <f t="shared" si="5"/>
        <v>10941.152400000006</v>
      </c>
      <c r="L22" s="24">
        <f t="shared" si="5"/>
        <v>10804.7747</v>
      </c>
      <c r="M22" s="24">
        <f t="shared" si="5"/>
        <v>9118.8593999999939</v>
      </c>
      <c r="N22" s="24">
        <f t="shared" si="5"/>
        <v>104374.16799999919</v>
      </c>
      <c r="O22" s="69"/>
    </row>
    <row r="23" spans="1:15" ht="15" customHeight="1" x14ac:dyDescent="0.25">
      <c r="A23" s="45" t="s">
        <v>50</v>
      </c>
      <c r="B23" s="46">
        <f t="shared" ref="B23:N23" si="6">B7-B11-B12-B13-B14-B15</f>
        <v>10383.010000000007</v>
      </c>
      <c r="C23" s="46">
        <f t="shared" si="6"/>
        <v>8157.9899999999925</v>
      </c>
      <c r="D23" s="46">
        <f t="shared" si="6"/>
        <v>12123.980000000009</v>
      </c>
      <c r="E23" s="46">
        <f t="shared" si="6"/>
        <v>13162.469999999987</v>
      </c>
      <c r="F23" s="46">
        <f t="shared" si="6"/>
        <v>11886.100000000013</v>
      </c>
      <c r="G23" s="46">
        <f t="shared" si="6"/>
        <v>9710.6999999999716</v>
      </c>
      <c r="H23" s="46">
        <f t="shared" si="6"/>
        <v>14821.900000000023</v>
      </c>
      <c r="I23" s="46">
        <f t="shared" si="6"/>
        <v>10831.960000000006</v>
      </c>
      <c r="J23" s="46">
        <f t="shared" si="6"/>
        <v>13209.859999999986</v>
      </c>
      <c r="K23" s="46">
        <f t="shared" si="6"/>
        <v>15025.280000000008</v>
      </c>
      <c r="L23" s="46">
        <f t="shared" si="6"/>
        <v>14926.77</v>
      </c>
      <c r="M23" s="46">
        <f t="shared" si="6"/>
        <v>12765.099999999993</v>
      </c>
      <c r="N23" s="46">
        <f t="shared" si="6"/>
        <v>147005.11999999895</v>
      </c>
      <c r="O23" s="70"/>
    </row>
    <row r="24" spans="1:15" ht="15" customHeight="1" x14ac:dyDescent="0.25">
      <c r="A24" s="47" t="s">
        <v>51</v>
      </c>
      <c r="B24" s="48">
        <f t="shared" ref="B24:N24" si="7">B23+B15+B14</f>
        <v>10433.010000000007</v>
      </c>
      <c r="C24" s="48">
        <f t="shared" si="7"/>
        <v>8207.9899999999925</v>
      </c>
      <c r="D24" s="48">
        <f t="shared" si="7"/>
        <v>12173.980000000009</v>
      </c>
      <c r="E24" s="48">
        <f t="shared" si="7"/>
        <v>13212.469999999987</v>
      </c>
      <c r="F24" s="48">
        <f t="shared" si="7"/>
        <v>11936.100000000013</v>
      </c>
      <c r="G24" s="48">
        <f t="shared" si="7"/>
        <v>9760.6999999999716</v>
      </c>
      <c r="H24" s="48">
        <f t="shared" si="7"/>
        <v>14871.900000000023</v>
      </c>
      <c r="I24" s="48">
        <f t="shared" si="7"/>
        <v>10881.960000000006</v>
      </c>
      <c r="J24" s="48">
        <f t="shared" si="7"/>
        <v>13259.859999999986</v>
      </c>
      <c r="K24" s="48">
        <f t="shared" si="7"/>
        <v>15075.280000000008</v>
      </c>
      <c r="L24" s="48">
        <f t="shared" si="7"/>
        <v>14976.77</v>
      </c>
      <c r="M24" s="48">
        <f t="shared" si="7"/>
        <v>12815.099999999993</v>
      </c>
      <c r="N24" s="48">
        <f t="shared" si="7"/>
        <v>147605.11999999895</v>
      </c>
      <c r="O24" s="48"/>
    </row>
  </sheetData>
  <dataValidations disablePrompts="1" count="1">
    <dataValidation type="list" allowBlank="1" showInputMessage="1" showErrorMessage="1" sqref="N1:O1" xr:uid="{56CCB210-6D32-4726-815C-206E57DB3286}">
      <formula1>"2024, 2025"</formula1>
    </dataValidation>
  </dataValidations>
  <pageMargins left="0.7" right="0.7" top="0.75" bottom="0.75" header="0" footer="0"/>
  <pageSetup paperSize="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2551-709A-4AD2-B6B0-EA9BC9D599E1}">
  <dimension ref="A1:AW10000"/>
  <sheetViews>
    <sheetView workbookViewId="0">
      <selection activeCell="K1" sqref="K1:S2"/>
    </sheetView>
  </sheetViews>
  <sheetFormatPr defaultRowHeight="13.2" x14ac:dyDescent="0.25"/>
  <cols>
    <col min="1" max="1" width="10.109375" style="85" bestFit="1" customWidth="1"/>
    <col min="2" max="9" width="8.88671875" style="84"/>
    <col min="11" max="11" width="10.109375" style="85" bestFit="1" customWidth="1"/>
    <col min="12" max="19" width="8.88671875" style="84"/>
    <col min="22" max="22" width="8.88671875" style="84"/>
    <col min="25" max="25" width="11.44140625" style="83" bestFit="1" customWidth="1"/>
    <col min="26" max="31" width="13.6640625" customWidth="1"/>
    <col min="32" max="32" width="13.77734375" bestFit="1" customWidth="1"/>
    <col min="35" max="35" width="9.88671875" bestFit="1" customWidth="1"/>
    <col min="38" max="38" width="16.5546875" bestFit="1" customWidth="1"/>
    <col min="39" max="40" width="11.77734375" bestFit="1" customWidth="1"/>
    <col min="42" max="42" width="14.5546875" bestFit="1" customWidth="1"/>
    <col min="43" max="44" width="11.77734375" bestFit="1" customWidth="1"/>
    <col min="46" max="46" width="12.88671875" customWidth="1"/>
    <col min="47" max="47" width="12.109375" customWidth="1"/>
    <col min="48" max="48" width="10.5546875" customWidth="1"/>
  </cols>
  <sheetData>
    <row r="1" spans="1:49" ht="13.2" customHeight="1" x14ac:dyDescent="0.3">
      <c r="A1" s="125" t="s">
        <v>69</v>
      </c>
      <c r="B1" s="126"/>
      <c r="C1" s="126"/>
      <c r="D1" s="126"/>
      <c r="E1" s="126"/>
      <c r="F1" s="126"/>
      <c r="G1" s="110" t="s">
        <v>91</v>
      </c>
      <c r="H1" s="120">
        <v>2024</v>
      </c>
      <c r="I1" s="120"/>
      <c r="J1" s="63"/>
      <c r="K1" s="123" t="s">
        <v>72</v>
      </c>
      <c r="L1" s="123"/>
      <c r="M1" s="123"/>
      <c r="N1" s="123"/>
      <c r="O1" s="123"/>
      <c r="P1" s="123"/>
      <c r="Q1" s="123"/>
      <c r="R1" s="123"/>
      <c r="S1" s="123"/>
      <c r="U1" s="122" t="s">
        <v>73</v>
      </c>
      <c r="V1" s="122"/>
      <c r="W1" s="122"/>
      <c r="Y1" s="113" t="s">
        <v>90</v>
      </c>
      <c r="Z1" s="113"/>
      <c r="AB1" s="114" t="s">
        <v>71</v>
      </c>
      <c r="AC1" s="115"/>
      <c r="AD1" s="116"/>
      <c r="AE1" s="108"/>
      <c r="AF1" s="124" t="s">
        <v>74</v>
      </c>
      <c r="AG1" s="122"/>
      <c r="AH1" s="122"/>
      <c r="AI1" s="87" t="s">
        <v>78</v>
      </c>
      <c r="AJ1" s="94" t="s">
        <v>79</v>
      </c>
      <c r="AL1" s="122" t="s">
        <v>83</v>
      </c>
      <c r="AM1" s="122"/>
      <c r="AN1" s="122"/>
      <c r="AP1" s="122" t="s">
        <v>84</v>
      </c>
      <c r="AQ1" s="122"/>
      <c r="AR1" s="122"/>
      <c r="AT1" s="122" t="s">
        <v>85</v>
      </c>
      <c r="AU1" s="122"/>
      <c r="AV1" s="122"/>
    </row>
    <row r="2" spans="1:49" ht="13.2" customHeight="1" x14ac:dyDescent="0.25">
      <c r="A2" s="127"/>
      <c r="B2" s="128"/>
      <c r="C2" s="128"/>
      <c r="D2" s="128"/>
      <c r="E2" s="128"/>
      <c r="F2" s="128"/>
      <c r="G2" s="111" t="s">
        <v>92</v>
      </c>
      <c r="H2" s="121" t="s">
        <v>59</v>
      </c>
      <c r="I2" s="121"/>
      <c r="J2" s="63"/>
      <c r="K2" s="123"/>
      <c r="L2" s="123"/>
      <c r="M2" s="123"/>
      <c r="N2" s="123"/>
      <c r="O2" s="123"/>
      <c r="P2" s="123"/>
      <c r="Q2" s="123"/>
      <c r="R2" s="123"/>
      <c r="S2" s="123"/>
      <c r="U2" s="122"/>
      <c r="V2" s="122"/>
      <c r="W2" s="122"/>
      <c r="Y2" s="109" t="s">
        <v>70</v>
      </c>
      <c r="Z2" s="89" t="s">
        <v>71</v>
      </c>
      <c r="AA2" s="63"/>
      <c r="AB2" s="117"/>
      <c r="AC2" s="118"/>
      <c r="AD2" s="119"/>
      <c r="AE2" s="108"/>
      <c r="AF2" s="106" t="s">
        <v>54</v>
      </c>
      <c r="AG2" s="90">
        <v>2024</v>
      </c>
      <c r="AH2" s="90">
        <v>2025</v>
      </c>
      <c r="AI2" s="90"/>
      <c r="AJ2" s="84"/>
      <c r="AL2" s="105" t="s">
        <v>80</v>
      </c>
      <c r="AM2" s="98">
        <v>2024</v>
      </c>
      <c r="AN2" s="98">
        <v>2025</v>
      </c>
      <c r="AP2" s="105" t="s">
        <v>80</v>
      </c>
      <c r="AQ2" s="98">
        <v>2024</v>
      </c>
      <c r="AR2" s="98">
        <v>2025</v>
      </c>
      <c r="AT2" s="105" t="s">
        <v>80</v>
      </c>
      <c r="AU2" s="98">
        <v>2024</v>
      </c>
      <c r="AV2" s="98">
        <v>2025</v>
      </c>
    </row>
    <row r="3" spans="1:49" x14ac:dyDescent="0.25">
      <c r="A3" s="85" cm="1">
        <f t="array" ref="A3:I368">_xlfn._xlws.FILTER(Data!A2:I10000,(Data!C2:C10000="net sales")*ISNUMBER(SEARCH(H2,Data!H2:H10000))*(Data!E2:E10000=H1))</f>
        <v>45292</v>
      </c>
      <c r="B3" s="84" t="str">
        <v>net sales:product 3</v>
      </c>
      <c r="C3" s="84" t="str">
        <v>net sales</v>
      </c>
      <c r="D3" s="84">
        <v>12.49</v>
      </c>
      <c r="E3" s="84">
        <v>2024</v>
      </c>
      <c r="F3" s="84">
        <v>1</v>
      </c>
      <c r="G3" s="84">
        <v>1</v>
      </c>
      <c r="H3" s="84" t="str">
        <v>product 3</v>
      </c>
      <c r="I3" s="84">
        <v>78</v>
      </c>
      <c r="J3" s="63"/>
      <c r="K3" s="85" cm="1">
        <f t="array" ref="K3:S368">_xlfn.UNIQUE(_xlfn.ANCHORARRAY(A3))</f>
        <v>45292</v>
      </c>
      <c r="L3" s="84" t="str">
        <v>net sales:product 3</v>
      </c>
      <c r="M3" s="84" t="str">
        <v>net sales</v>
      </c>
      <c r="N3" s="84">
        <v>12.49</v>
      </c>
      <c r="O3" s="84">
        <v>2024</v>
      </c>
      <c r="P3" s="84">
        <v>1</v>
      </c>
      <c r="Q3" s="84">
        <v>1</v>
      </c>
      <c r="R3" s="84" t="str">
        <v>product 3</v>
      </c>
      <c r="S3" s="84">
        <v>78</v>
      </c>
      <c r="U3" s="60"/>
      <c r="V3" s="86" cm="1">
        <f t="array" ref="V3:V10000">SUMIFS(Data!I2:I10000, Data!A2:A10000, K3:K10000, Data!C2:C10000, "net sales", Data!H2:H10000, H2, Data!E2:E10000, H1)</f>
        <v>78</v>
      </c>
      <c r="W3" s="60"/>
      <c r="Y3" s="85" cm="1">
        <f t="array" ref="Y3:Y4">_xlfn._xlws.SORT(_xlfn._xlws.FILTER(A3:A10000, V3:V10000=MAX(V3:V10000)))</f>
        <v>45299</v>
      </c>
      <c r="Z3" s="84" cm="1">
        <f t="array" ref="Z3:Z4">MAX(_xlfn.ANCHORARRAY(V3))*_xlfn.SEQUENCE(ROWS(_xlfn.ANCHORARRAY(Y3)))/_xlfn.SEQUENCE(ROWS(_xlfn.ANCHORARRAY(Y3)))</f>
        <v>249</v>
      </c>
      <c r="AB3" s="84" t="s">
        <v>54</v>
      </c>
      <c r="AC3" s="84">
        <v>2024</v>
      </c>
      <c r="AD3" s="84">
        <v>2025</v>
      </c>
      <c r="AE3" s="60"/>
      <c r="AF3" s="107" t="s">
        <v>75</v>
      </c>
      <c r="AG3" s="84">
        <f>SUMIFS(Data!I2:I10000, Data!C2:C10000, "net sales", Data!H2:H10000, "*product 1*", Data!E2:E10000, 2024)</f>
        <v>16908</v>
      </c>
      <c r="AH3" s="84">
        <f>SUMIFS(Data!I2:I10000, Data!C2:C10000, "net sales", Data!H2:H10000, "*product 1*", Data!E2:E10000, 2025)</f>
        <v>18922</v>
      </c>
      <c r="AI3" s="84">
        <f>AH3-AG3</f>
        <v>2014</v>
      </c>
      <c r="AJ3" s="91">
        <f>AI3/AG3</f>
        <v>0.11911521173409037</v>
      </c>
      <c r="AL3" s="99" t="s">
        <v>34</v>
      </c>
      <c r="AM3" s="100">
        <f>SUMIFS(Data!$J2:$J10000,Data!$C2:$C10000, "net sales", Data!$H$2:$H$10000, "product 1", Data!$E$2:$E$10000, 2024)</f>
        <v>168910.92</v>
      </c>
      <c r="AN3" s="100">
        <f>SUMIFS(Data!$J2:$J10000,Data!$C2:$C10000, "net sales", Data!$H$2:$H$10000, "product 1", Data!$E$2:$E$10000, 2025)</f>
        <v>189030.77999999994</v>
      </c>
      <c r="AP3" s="99" t="s">
        <v>34</v>
      </c>
      <c r="AQ3" s="100">
        <f>SUMIFS(Data!$J2:$J10000,Data!$C2:$C10000, "net sales", Data!$H$2:$H$10000, "product 2", Data!$E$2:$E$10000, 2024)</f>
        <v>45406.830000000024</v>
      </c>
      <c r="AR3" s="100">
        <f>SUMIFS(Data!$J2:$J10000,Data!$C2:$C10000, "net sales", Data!$H$2:$H$10000, "product 2", Data!$E$2:$E$10000, 2025)</f>
        <v>34961.00999999998</v>
      </c>
      <c r="AT3" s="99" t="s">
        <v>34</v>
      </c>
      <c r="AU3" s="100">
        <f>SUMIFS(Data!$J2:$J10000,Data!$C2:$C10000, "net sales", Data!$H$2:$H$10000, "product 3", Data!$E$2:$E$10000, 2024)</f>
        <v>502447.71999999974</v>
      </c>
      <c r="AV3" s="100">
        <f>SUMIFS(Data!$J2:$J10000,Data!$C2:$C10000, "net sales", Data!$H$2:$H$10000, "product 3", Data!$E$2:$E$10000, 2025)</f>
        <v>555005.63999999978</v>
      </c>
    </row>
    <row r="4" spans="1:49" ht="13.8" thickBot="1" x14ac:dyDescent="0.3">
      <c r="A4" s="85">
        <v>45293</v>
      </c>
      <c r="B4" s="84" t="str">
        <v>net sales:product 3</v>
      </c>
      <c r="C4" s="84" t="str">
        <v>net sales</v>
      </c>
      <c r="D4" s="84">
        <v>12.49</v>
      </c>
      <c r="E4" s="84">
        <v>2024</v>
      </c>
      <c r="F4" s="84">
        <v>2</v>
      </c>
      <c r="G4" s="84">
        <v>1</v>
      </c>
      <c r="H4" s="84" t="str">
        <v>product 3</v>
      </c>
      <c r="I4" s="84">
        <v>226</v>
      </c>
      <c r="K4" s="85">
        <v>45293</v>
      </c>
      <c r="L4" s="84" t="str">
        <v>net sales:product 3</v>
      </c>
      <c r="M4" s="84" t="str">
        <v>net sales</v>
      </c>
      <c r="N4" s="84">
        <v>12.49</v>
      </c>
      <c r="O4" s="84">
        <v>2024</v>
      </c>
      <c r="P4" s="84">
        <v>2</v>
      </c>
      <c r="Q4" s="84">
        <v>1</v>
      </c>
      <c r="R4" s="84" t="str">
        <v>product 3</v>
      </c>
      <c r="S4" s="84">
        <v>226</v>
      </c>
      <c r="V4" s="84">
        <v>226</v>
      </c>
      <c r="Y4" s="85">
        <v>45514</v>
      </c>
      <c r="Z4" s="84">
        <v>249</v>
      </c>
      <c r="AB4" s="84" t="s">
        <v>86</v>
      </c>
      <c r="AC4" s="84">
        <f>_xlfn.MAXIFS(Data!I2:I10000,Data!H2:H10000,"product 1",Data!E2:E10000,2024,Data!C2:C10000,"net sales")</f>
        <v>99</v>
      </c>
      <c r="AD4" s="84">
        <f>_xlfn.MAXIFS(Data!I2:I10000,Data!H2:H10000,"product 1",Data!E2:E10000,2025,Data!C2:C10000,"net sales")</f>
        <v>103</v>
      </c>
      <c r="AF4" s="88" t="s">
        <v>76</v>
      </c>
      <c r="AG4" s="84">
        <f>SUMIFS(Data!I3:I10001, Data!C3:C10001, "net sales", Data!H3:H10001, "*product 2*", Data!E3:E10001, 2024)</f>
        <v>1817</v>
      </c>
      <c r="AH4" s="84">
        <f>SUMIFS(Data!I2:I10000, Data!C2:C10000, "net sales", Data!H2:H10000, "*product 2*", Data!E2:E10000, 2025)</f>
        <v>1399</v>
      </c>
      <c r="AI4" s="84">
        <f t="shared" ref="AI4:AI5" si="0">AH4-AG4</f>
        <v>-418</v>
      </c>
      <c r="AJ4" s="91">
        <f t="shared" ref="AJ4:AJ5" si="1">AI4/AG4</f>
        <v>-0.23004953219592736</v>
      </c>
      <c r="AL4" s="102" t="s">
        <v>35</v>
      </c>
      <c r="AM4" s="103">
        <f>SUMIFS(Data!$J2:$J10000,Data!$C2:$C10000, "cogs", Data!$H$2:$H$10000, "product 1", Data!$E$2:$E$10000, 2024)</f>
        <v>101278.91999999998</v>
      </c>
      <c r="AN4" s="103">
        <f>SUMIFS(Data!$J2:$J10000,Data!$C2:$C10000, "cogs", Data!$H$2:$H$10000, "product 1", Data!$E$2:$E$10000, 2025)</f>
        <v>103881.77999999997</v>
      </c>
      <c r="AP4" s="102" t="s">
        <v>35</v>
      </c>
      <c r="AQ4" s="103">
        <f>SUMIFS(Data!$J2:$J10000,Data!$C2:$C10000, "cogs", Data!$H$2:$H$10000, "product 2", Data!$E$2:$E$10000, 2024)</f>
        <v>30870.82999999998</v>
      </c>
      <c r="AR4" s="103">
        <f>SUMIFS(Data!$J2:$J10000,Data!$C2:$C10000, "cogs", Data!$H$2:$H$10000, "product 2", Data!$E$2:$E$10000, 2025)</f>
        <v>28581.009999999987</v>
      </c>
      <c r="AT4" s="102" t="s">
        <v>35</v>
      </c>
      <c r="AU4" s="103">
        <f>SUMIFS(Data!$J2:$J10000,Data!$C2:$C10000, "cogs", Data!$H$2:$H$10000, "product 3", Data!$E$2:$E$10000, 2024)</f>
        <v>341535.71999999962</v>
      </c>
      <c r="AV4" s="103">
        <f>SUMIFS(Data!$J2:$J10000,Data!$C2:$C10000, "cogs", Data!$H$2:$H$10000, "product 3", Data!$E$2:$E$10000, 2025)</f>
        <v>399479.64000000013</v>
      </c>
    </row>
    <row r="5" spans="1:49" ht="14.4" x14ac:dyDescent="0.3">
      <c r="A5" s="85">
        <v>45294</v>
      </c>
      <c r="B5" s="84" t="str">
        <v>net sales:product 3</v>
      </c>
      <c r="C5" s="84" t="str">
        <v>net sales</v>
      </c>
      <c r="D5" s="84">
        <v>12.49</v>
      </c>
      <c r="E5" s="84">
        <v>2024</v>
      </c>
      <c r="F5" s="84">
        <v>3</v>
      </c>
      <c r="G5" s="84">
        <v>1</v>
      </c>
      <c r="H5" s="84" t="str">
        <v>product 3</v>
      </c>
      <c r="I5" s="84">
        <v>222</v>
      </c>
      <c r="K5" s="85">
        <v>45294</v>
      </c>
      <c r="L5" s="84" t="str">
        <v>net sales:product 3</v>
      </c>
      <c r="M5" s="84" t="str">
        <v>net sales</v>
      </c>
      <c r="N5" s="84">
        <v>12.49</v>
      </c>
      <c r="O5" s="84">
        <v>2024</v>
      </c>
      <c r="P5" s="84">
        <v>3</v>
      </c>
      <c r="Q5" s="84">
        <v>1</v>
      </c>
      <c r="R5" s="84" t="str">
        <v>product 3</v>
      </c>
      <c r="S5" s="84">
        <v>222</v>
      </c>
      <c r="V5" s="84">
        <v>222</v>
      </c>
      <c r="Y5" s="85"/>
      <c r="Z5" s="84"/>
      <c r="AB5" s="84" t="s">
        <v>87</v>
      </c>
      <c r="AC5" s="84">
        <f>_xlfn.MAXIFS(Data!I2:I10000,Data!H2:H10000,"product 2",Data!E2:E10000,2024,Data!C2:C10000,"net sales")</f>
        <v>10</v>
      </c>
      <c r="AD5" s="84">
        <f>_xlfn.MAXIFS(Data!I2:I10000,Data!H2:H10000,"product 2",Data!E2:E10000,2025,Data!C2:C10000,"net sales")</f>
        <v>9</v>
      </c>
      <c r="AF5" s="88" t="s">
        <v>77</v>
      </c>
      <c r="AG5" s="84">
        <f>SUMIFS(Data!I4:I10002, Data!C4:C10002, "net sales", Data!H4:H10002, "*product 3*", Data!E4:E10002, 2024)</f>
        <v>40228</v>
      </c>
      <c r="AH5" s="84">
        <f>SUMIFS(Data!I2:I10000, Data!C2:C10000, "net sales", Data!H2:H10000, "*product 3*", Data!E2:E10000, 2025)</f>
        <v>44436</v>
      </c>
      <c r="AI5" s="84">
        <f t="shared" si="0"/>
        <v>4208</v>
      </c>
      <c r="AJ5" s="91">
        <f t="shared" si="1"/>
        <v>0.10460375857611613</v>
      </c>
      <c r="AL5" s="104" t="s">
        <v>36</v>
      </c>
      <c r="AM5" s="101">
        <f>AM3-AM4</f>
        <v>67632.000000000029</v>
      </c>
      <c r="AN5" s="101">
        <f>AN3-AN4</f>
        <v>85148.999999999971</v>
      </c>
      <c r="AP5" s="104" t="s">
        <v>36</v>
      </c>
      <c r="AQ5" s="101">
        <f>AQ3-AQ4</f>
        <v>14536.000000000044</v>
      </c>
      <c r="AR5" s="101">
        <f>AR3-AR4</f>
        <v>6379.9999999999927</v>
      </c>
      <c r="AT5" s="104" t="s">
        <v>36</v>
      </c>
      <c r="AU5" s="101">
        <f>AU3-AU4</f>
        <v>160912.00000000012</v>
      </c>
      <c r="AV5" s="101">
        <f>AV3-AV4</f>
        <v>155525.99999999965</v>
      </c>
    </row>
    <row r="6" spans="1:49" x14ac:dyDescent="0.25">
      <c r="A6" s="85">
        <v>45295</v>
      </c>
      <c r="B6" s="84" t="str">
        <v>net sales:product 3</v>
      </c>
      <c r="C6" s="84" t="str">
        <v>net sales</v>
      </c>
      <c r="D6" s="84">
        <v>12.49</v>
      </c>
      <c r="E6" s="84">
        <v>2024</v>
      </c>
      <c r="F6" s="84">
        <v>4</v>
      </c>
      <c r="G6" s="84">
        <v>1</v>
      </c>
      <c r="H6" s="84" t="str">
        <v>product 3</v>
      </c>
      <c r="I6" s="84">
        <v>180</v>
      </c>
      <c r="K6" s="85">
        <v>45295</v>
      </c>
      <c r="L6" s="84" t="str">
        <v>net sales:product 3</v>
      </c>
      <c r="M6" s="84" t="str">
        <v>net sales</v>
      </c>
      <c r="N6" s="84">
        <v>12.49</v>
      </c>
      <c r="O6" s="84">
        <v>2024</v>
      </c>
      <c r="P6" s="84">
        <v>4</v>
      </c>
      <c r="Q6" s="84">
        <v>1</v>
      </c>
      <c r="R6" s="84" t="str">
        <v>product 3</v>
      </c>
      <c r="S6" s="84">
        <v>180</v>
      </c>
      <c r="V6" s="84">
        <v>180</v>
      </c>
      <c r="Y6" s="85"/>
      <c r="Z6" s="84"/>
      <c r="AB6" s="84" t="s">
        <v>88</v>
      </c>
      <c r="AC6" s="84">
        <f>_xlfn.MAXIFS(Data!I2:I10000,Data!H2:H10000,"product 3",Data!E2:E10000,2024,Data!C2:C10000,"net sales")</f>
        <v>249</v>
      </c>
      <c r="AD6" s="84">
        <f>_xlfn.MAXIFS(Data!I2:I10000,Data!H2:H10000,"product 3",Data!E2:E10000,2025,Data!C2:C10000,"net sales")</f>
        <v>273</v>
      </c>
      <c r="AL6" s="93"/>
      <c r="AM6" s="93"/>
      <c r="AN6" s="93"/>
      <c r="AP6" s="93"/>
      <c r="AQ6" s="93"/>
      <c r="AR6" s="93"/>
      <c r="AT6" s="93"/>
      <c r="AU6" s="93"/>
      <c r="AV6" s="93"/>
    </row>
    <row r="7" spans="1:49" x14ac:dyDescent="0.25">
      <c r="A7" s="85">
        <v>45296</v>
      </c>
      <c r="B7" s="84" t="str">
        <v>net sales:product 3</v>
      </c>
      <c r="C7" s="84" t="str">
        <v>net sales</v>
      </c>
      <c r="D7" s="84">
        <v>12.49</v>
      </c>
      <c r="E7" s="84">
        <v>2024</v>
      </c>
      <c r="F7" s="84">
        <v>5</v>
      </c>
      <c r="G7" s="84">
        <v>1</v>
      </c>
      <c r="H7" s="84" t="str">
        <v>product 3</v>
      </c>
      <c r="I7" s="84">
        <v>95</v>
      </c>
      <c r="K7" s="85">
        <v>45296</v>
      </c>
      <c r="L7" s="84" t="str">
        <v>net sales:product 3</v>
      </c>
      <c r="M7" s="84" t="str">
        <v>net sales</v>
      </c>
      <c r="N7" s="84">
        <v>12.49</v>
      </c>
      <c r="O7" s="84">
        <v>2024</v>
      </c>
      <c r="P7" s="84">
        <v>5</v>
      </c>
      <c r="Q7" s="84">
        <v>1</v>
      </c>
      <c r="R7" s="84" t="str">
        <v>product 3</v>
      </c>
      <c r="S7" s="84">
        <v>95</v>
      </c>
      <c r="V7" s="84">
        <v>95</v>
      </c>
      <c r="Y7" s="85"/>
      <c r="Z7" s="84"/>
      <c r="AL7" s="95" t="s">
        <v>81</v>
      </c>
      <c r="AM7" s="95">
        <v>366</v>
      </c>
      <c r="AN7" s="95">
        <v>365</v>
      </c>
      <c r="AP7" s="95" t="s">
        <v>81</v>
      </c>
      <c r="AQ7" s="95">
        <v>366</v>
      </c>
      <c r="AR7" s="95">
        <v>365</v>
      </c>
      <c r="AT7" s="95" t="s">
        <v>81</v>
      </c>
      <c r="AU7" s="95">
        <v>366</v>
      </c>
      <c r="AV7" s="95">
        <v>365</v>
      </c>
    </row>
    <row r="8" spans="1:49" x14ac:dyDescent="0.25">
      <c r="A8" s="85">
        <v>45297</v>
      </c>
      <c r="B8" s="84" t="str">
        <v>net sales:product 3</v>
      </c>
      <c r="C8" s="84" t="str">
        <v>net sales</v>
      </c>
      <c r="D8" s="84">
        <v>12.49</v>
      </c>
      <c r="E8" s="84">
        <v>2024</v>
      </c>
      <c r="F8" s="84">
        <v>6</v>
      </c>
      <c r="G8" s="84">
        <v>1</v>
      </c>
      <c r="H8" s="84" t="str">
        <v>product 3</v>
      </c>
      <c r="I8" s="84">
        <v>103</v>
      </c>
      <c r="K8" s="85">
        <v>45297</v>
      </c>
      <c r="L8" s="84" t="str">
        <v>net sales:product 3</v>
      </c>
      <c r="M8" s="84" t="str">
        <v>net sales</v>
      </c>
      <c r="N8" s="84">
        <v>12.49</v>
      </c>
      <c r="O8" s="84">
        <v>2024</v>
      </c>
      <c r="P8" s="84">
        <v>6</v>
      </c>
      <c r="Q8" s="84">
        <v>1</v>
      </c>
      <c r="R8" s="84" t="str">
        <v>product 3</v>
      </c>
      <c r="S8" s="84">
        <v>103</v>
      </c>
      <c r="V8" s="84">
        <v>103</v>
      </c>
      <c r="Y8" s="85"/>
      <c r="Z8" s="84"/>
      <c r="AB8" s="114" t="s">
        <v>89</v>
      </c>
      <c r="AC8" s="115"/>
      <c r="AD8" s="116"/>
      <c r="AL8" s="96" t="s">
        <v>82</v>
      </c>
      <c r="AM8" s="97">
        <f>AM5/AM7</f>
        <v>184.78688524590171</v>
      </c>
      <c r="AN8" s="97">
        <f>AN5/AN7</f>
        <v>233.28493150684923</v>
      </c>
      <c r="AO8" s="92">
        <f>AN8-AM8</f>
        <v>48.498046260947518</v>
      </c>
      <c r="AP8" s="96" t="s">
        <v>82</v>
      </c>
      <c r="AQ8" s="97">
        <f>AQ5/AQ7</f>
        <v>39.715846994535639</v>
      </c>
      <c r="AR8" s="97">
        <f>AR5/AR7</f>
        <v>17.4794520547945</v>
      </c>
      <c r="AS8" s="92">
        <f>AR8-AQ8</f>
        <v>-22.236394939741139</v>
      </c>
      <c r="AT8" s="96" t="s">
        <v>82</v>
      </c>
      <c r="AU8" s="97">
        <f>AU5/AU7</f>
        <v>439.65027322404404</v>
      </c>
      <c r="AV8" s="97">
        <f>AV5/AV7</f>
        <v>426.09863013698532</v>
      </c>
      <c r="AW8" s="92">
        <f>AV8-AU8</f>
        <v>-13.551643087058721</v>
      </c>
    </row>
    <row r="9" spans="1:49" x14ac:dyDescent="0.25">
      <c r="A9" s="85">
        <v>45298</v>
      </c>
      <c r="B9" s="84" t="str">
        <v>net sales:product 3</v>
      </c>
      <c r="C9" s="84" t="str">
        <v>net sales</v>
      </c>
      <c r="D9" s="84">
        <v>12.49</v>
      </c>
      <c r="E9" s="84">
        <v>2024</v>
      </c>
      <c r="F9" s="84">
        <v>7</v>
      </c>
      <c r="G9" s="84">
        <v>1</v>
      </c>
      <c r="H9" s="84" t="str">
        <v>product 3</v>
      </c>
      <c r="I9" s="84">
        <v>73</v>
      </c>
      <c r="K9" s="85">
        <v>45298</v>
      </c>
      <c r="L9" s="84" t="str">
        <v>net sales:product 3</v>
      </c>
      <c r="M9" s="84" t="str">
        <v>net sales</v>
      </c>
      <c r="N9" s="84">
        <v>12.49</v>
      </c>
      <c r="O9" s="84">
        <v>2024</v>
      </c>
      <c r="P9" s="84">
        <v>7</v>
      </c>
      <c r="Q9" s="84">
        <v>1</v>
      </c>
      <c r="R9" s="84" t="str">
        <v>product 3</v>
      </c>
      <c r="S9" s="84">
        <v>73</v>
      </c>
      <c r="V9" s="84">
        <v>73</v>
      </c>
      <c r="Y9" s="85"/>
      <c r="Z9" s="84"/>
      <c r="AB9" s="117"/>
      <c r="AC9" s="118"/>
      <c r="AD9" s="119"/>
      <c r="AO9" s="73">
        <f>AO8/AM8</f>
        <v>0.2624539409082503</v>
      </c>
      <c r="AP9" s="60"/>
      <c r="AQ9" s="60"/>
      <c r="AR9" s="60"/>
      <c r="AS9" s="73">
        <f>AS8/AQ8</f>
        <v>-0.5598872143605691</v>
      </c>
      <c r="AW9" s="73">
        <f>AW8/AU8</f>
        <v>-3.0823688536985982E-2</v>
      </c>
    </row>
    <row r="10" spans="1:49" x14ac:dyDescent="0.25">
      <c r="A10" s="85">
        <v>45299</v>
      </c>
      <c r="B10" s="84" t="str">
        <v>net sales:product 3</v>
      </c>
      <c r="C10" s="84" t="str">
        <v>net sales</v>
      </c>
      <c r="D10" s="84">
        <v>12.49</v>
      </c>
      <c r="E10" s="84">
        <v>2024</v>
      </c>
      <c r="F10" s="84">
        <v>8</v>
      </c>
      <c r="G10" s="84">
        <v>1</v>
      </c>
      <c r="H10" s="84" t="str">
        <v>product 3</v>
      </c>
      <c r="I10" s="84">
        <v>249</v>
      </c>
      <c r="K10" s="85">
        <v>45299</v>
      </c>
      <c r="L10" s="84" t="str">
        <v>net sales:product 3</v>
      </c>
      <c r="M10" s="84" t="str">
        <v>net sales</v>
      </c>
      <c r="N10" s="84">
        <v>12.49</v>
      </c>
      <c r="O10" s="84">
        <v>2024</v>
      </c>
      <c r="P10" s="84">
        <v>8</v>
      </c>
      <c r="Q10" s="84">
        <v>1</v>
      </c>
      <c r="R10" s="84" t="str">
        <v>product 3</v>
      </c>
      <c r="S10" s="84">
        <v>249</v>
      </c>
      <c r="V10" s="84">
        <v>249</v>
      </c>
      <c r="Y10" s="85"/>
      <c r="Z10" s="84"/>
      <c r="AB10" s="84" t="s">
        <v>54</v>
      </c>
      <c r="AC10" s="84">
        <v>2024</v>
      </c>
      <c r="AD10" s="84">
        <v>2025</v>
      </c>
      <c r="AP10" s="60"/>
      <c r="AQ10" s="60"/>
      <c r="AR10" s="60"/>
    </row>
    <row r="11" spans="1:49" x14ac:dyDescent="0.25">
      <c r="A11" s="85">
        <v>45300</v>
      </c>
      <c r="B11" s="84" t="str">
        <v>net sales:product 3</v>
      </c>
      <c r="C11" s="84" t="str">
        <v>net sales</v>
      </c>
      <c r="D11" s="84">
        <v>12.49</v>
      </c>
      <c r="E11" s="84">
        <v>2024</v>
      </c>
      <c r="F11" s="84">
        <v>9</v>
      </c>
      <c r="G11" s="84">
        <v>1</v>
      </c>
      <c r="H11" s="84" t="str">
        <v>product 3</v>
      </c>
      <c r="I11" s="84">
        <v>0</v>
      </c>
      <c r="K11" s="85">
        <v>45300</v>
      </c>
      <c r="L11" s="84" t="str">
        <v>net sales:product 3</v>
      </c>
      <c r="M11" s="84" t="str">
        <v>net sales</v>
      </c>
      <c r="N11" s="84">
        <v>12.49</v>
      </c>
      <c r="O11" s="84">
        <v>2024</v>
      </c>
      <c r="P11" s="84">
        <v>9</v>
      </c>
      <c r="Q11" s="84">
        <v>1</v>
      </c>
      <c r="R11" s="84" t="str">
        <v>product 3</v>
      </c>
      <c r="S11" s="84">
        <v>0</v>
      </c>
      <c r="V11" s="84">
        <v>0</v>
      </c>
      <c r="Y11" s="85"/>
      <c r="Z11" s="84"/>
      <c r="AB11" s="84" t="s">
        <v>86</v>
      </c>
      <c r="AC11" s="85" t="str" cm="1">
        <f t="array" ref="AC11">TEXT(INDEX(_xlfn._xlws.FILTER(Data!A:A, (Data!H:H="product 1")*(Data!C:C="net sales")*(Data!I:I='Products info'!AC4)*(Data!E:E=2024)), 1), "mm/dd/yyyy")</f>
        <v>01/10/2024</v>
      </c>
      <c r="AD11" s="85" t="str" cm="1">
        <f t="array" ref="AD11">TEXT(INDEX(_xlfn._xlws.FILTER(Data!A:A, (Data!H:H="product 1")*(Data!C:C="net sales")*(Data!I:I='Products info'!AD4)*(Data!E:E=2025)), 1), "mm/dd/yyyy")</f>
        <v>09/22/2025</v>
      </c>
    </row>
    <row r="12" spans="1:49" x14ac:dyDescent="0.25">
      <c r="A12" s="85">
        <v>45301</v>
      </c>
      <c r="B12" s="84" t="str">
        <v>net sales:product 3</v>
      </c>
      <c r="C12" s="84" t="str">
        <v>net sales</v>
      </c>
      <c r="D12" s="84">
        <v>12.49</v>
      </c>
      <c r="E12" s="84">
        <v>2024</v>
      </c>
      <c r="F12" s="84">
        <v>10</v>
      </c>
      <c r="G12" s="84">
        <v>1</v>
      </c>
      <c r="H12" s="84" t="str">
        <v>product 3</v>
      </c>
      <c r="I12" s="84">
        <v>21</v>
      </c>
      <c r="K12" s="85">
        <v>45301</v>
      </c>
      <c r="L12" s="84" t="str">
        <v>net sales:product 3</v>
      </c>
      <c r="M12" s="84" t="str">
        <v>net sales</v>
      </c>
      <c r="N12" s="84">
        <v>12.49</v>
      </c>
      <c r="O12" s="84">
        <v>2024</v>
      </c>
      <c r="P12" s="84">
        <v>10</v>
      </c>
      <c r="Q12" s="84">
        <v>1</v>
      </c>
      <c r="R12" s="84" t="str">
        <v>product 3</v>
      </c>
      <c r="S12" s="84">
        <v>21</v>
      </c>
      <c r="V12" s="84">
        <v>21</v>
      </c>
      <c r="Y12" s="85"/>
      <c r="Z12" s="84"/>
      <c r="AB12" s="84" t="s">
        <v>87</v>
      </c>
      <c r="AC12" s="85" t="str" cm="1">
        <f t="array" ref="AC12">TEXT(INDEX(_xlfn._xlws.FILTER(Data!A:A, (Data!H:H="product 2")*(Data!C:C="net sales")*(Data!I:I='Products info'!AC5)*(Data!E:E=2024)), 1), "mm/dd/yyyy")</f>
        <v>01/09/2024</v>
      </c>
      <c r="AD12" s="85" t="str" cm="1">
        <f t="array" ref="AD12">TEXT(INDEX(_xlfn._xlws.FILTER(Data!A:A, (Data!H:H="product 2")*(Data!C:C="net sales")*(Data!I:I='Products info'!AD5)*(Data!E:E=2025)), 1), "mm/dd/yyyy")</f>
        <v>01/14/2025</v>
      </c>
    </row>
    <row r="13" spans="1:49" x14ac:dyDescent="0.25">
      <c r="A13" s="85">
        <v>45302</v>
      </c>
      <c r="B13" s="84" t="str">
        <v>net sales:product 3</v>
      </c>
      <c r="C13" s="84" t="str">
        <v>net sales</v>
      </c>
      <c r="D13" s="84">
        <v>12.49</v>
      </c>
      <c r="E13" s="84">
        <v>2024</v>
      </c>
      <c r="F13" s="84">
        <v>11</v>
      </c>
      <c r="G13" s="84">
        <v>1</v>
      </c>
      <c r="H13" s="84" t="str">
        <v>product 3</v>
      </c>
      <c r="I13" s="84">
        <v>157</v>
      </c>
      <c r="K13" s="85">
        <v>45302</v>
      </c>
      <c r="L13" s="84" t="str">
        <v>net sales:product 3</v>
      </c>
      <c r="M13" s="84" t="str">
        <v>net sales</v>
      </c>
      <c r="N13" s="84">
        <v>12.49</v>
      </c>
      <c r="O13" s="84">
        <v>2024</v>
      </c>
      <c r="P13" s="84">
        <v>11</v>
      </c>
      <c r="Q13" s="84">
        <v>1</v>
      </c>
      <c r="R13" s="84" t="str">
        <v>product 3</v>
      </c>
      <c r="S13" s="84">
        <v>157</v>
      </c>
      <c r="V13" s="84">
        <v>157</v>
      </c>
      <c r="Y13" s="85"/>
      <c r="Z13" s="84"/>
      <c r="AB13" s="84" t="s">
        <v>88</v>
      </c>
      <c r="AC13" s="85" t="str" cm="1">
        <f t="array" ref="AC13">TEXT(INDEX(_xlfn._xlws.FILTER(Data!A:A, (Data!H:H="product 3")*(Data!C:C="net sales")*(Data!I:I='Products info'!AC6)*(Data!E:E=2024)), 1), "mm/dd/yyyy")</f>
        <v>01/08/2024</v>
      </c>
      <c r="AD13" s="85" t="str" cm="1">
        <f t="array" ref="AD13">TEXT(INDEX(_xlfn._xlws.FILTER(Data!A:A, (Data!H:H="product 3")*(Data!C:C="net sales")*(Data!I:I='Products info'!AD6)*(Data!E:E=2025)), 1), "mm/dd/yyyy")</f>
        <v>12/02/2025</v>
      </c>
    </row>
    <row r="14" spans="1:49" x14ac:dyDescent="0.25">
      <c r="A14" s="85">
        <v>45303</v>
      </c>
      <c r="B14" s="84" t="str">
        <v>net sales:product 3</v>
      </c>
      <c r="C14" s="84" t="str">
        <v>net sales</v>
      </c>
      <c r="D14" s="84">
        <v>12.49</v>
      </c>
      <c r="E14" s="84">
        <v>2024</v>
      </c>
      <c r="F14" s="84">
        <v>12</v>
      </c>
      <c r="G14" s="84">
        <v>1</v>
      </c>
      <c r="H14" s="84" t="str">
        <v>product 3</v>
      </c>
      <c r="I14" s="84">
        <v>17</v>
      </c>
      <c r="K14" s="85">
        <v>45303</v>
      </c>
      <c r="L14" s="84" t="str">
        <v>net sales:product 3</v>
      </c>
      <c r="M14" s="84" t="str">
        <v>net sales</v>
      </c>
      <c r="N14" s="84">
        <v>12.49</v>
      </c>
      <c r="O14" s="84">
        <v>2024</v>
      </c>
      <c r="P14" s="84">
        <v>12</v>
      </c>
      <c r="Q14" s="84">
        <v>1</v>
      </c>
      <c r="R14" s="84" t="str">
        <v>product 3</v>
      </c>
      <c r="S14" s="84">
        <v>17</v>
      </c>
      <c r="V14" s="84">
        <v>17</v>
      </c>
      <c r="Y14" s="85"/>
      <c r="Z14" s="84"/>
    </row>
    <row r="15" spans="1:49" x14ac:dyDescent="0.25">
      <c r="A15" s="85">
        <v>45304</v>
      </c>
      <c r="B15" s="84" t="str">
        <v>net sales:product 3</v>
      </c>
      <c r="C15" s="84" t="str">
        <v>net sales</v>
      </c>
      <c r="D15" s="84">
        <v>12.49</v>
      </c>
      <c r="E15" s="84">
        <v>2024</v>
      </c>
      <c r="F15" s="84">
        <v>13</v>
      </c>
      <c r="G15" s="84">
        <v>1</v>
      </c>
      <c r="H15" s="84" t="str">
        <v>product 3</v>
      </c>
      <c r="I15" s="84">
        <v>112</v>
      </c>
      <c r="K15" s="85">
        <v>45304</v>
      </c>
      <c r="L15" s="84" t="str">
        <v>net sales:product 3</v>
      </c>
      <c r="M15" s="84" t="str">
        <v>net sales</v>
      </c>
      <c r="N15" s="84">
        <v>12.49</v>
      </c>
      <c r="O15" s="84">
        <v>2024</v>
      </c>
      <c r="P15" s="84">
        <v>13</v>
      </c>
      <c r="Q15" s="84">
        <v>1</v>
      </c>
      <c r="R15" s="84" t="str">
        <v>product 3</v>
      </c>
      <c r="S15" s="84">
        <v>112</v>
      </c>
      <c r="V15" s="84">
        <v>112</v>
      </c>
      <c r="Y15" s="85"/>
      <c r="Z15" s="84"/>
    </row>
    <row r="16" spans="1:49" x14ac:dyDescent="0.25">
      <c r="A16" s="85">
        <v>45305</v>
      </c>
      <c r="B16" s="84" t="str">
        <v>net sales:product 3</v>
      </c>
      <c r="C16" s="84" t="str">
        <v>net sales</v>
      </c>
      <c r="D16" s="84">
        <v>12.49</v>
      </c>
      <c r="E16" s="84">
        <v>2024</v>
      </c>
      <c r="F16" s="84">
        <v>14</v>
      </c>
      <c r="G16" s="84">
        <v>1</v>
      </c>
      <c r="H16" s="84" t="str">
        <v>product 3</v>
      </c>
      <c r="I16" s="84">
        <v>134</v>
      </c>
      <c r="K16" s="85">
        <v>45305</v>
      </c>
      <c r="L16" s="84" t="str">
        <v>net sales:product 3</v>
      </c>
      <c r="M16" s="84" t="str">
        <v>net sales</v>
      </c>
      <c r="N16" s="84">
        <v>12.49</v>
      </c>
      <c r="O16" s="84">
        <v>2024</v>
      </c>
      <c r="P16" s="84">
        <v>14</v>
      </c>
      <c r="Q16" s="84">
        <v>1</v>
      </c>
      <c r="R16" s="84" t="str">
        <v>product 3</v>
      </c>
      <c r="S16" s="84">
        <v>134</v>
      </c>
      <c r="V16" s="84">
        <v>134</v>
      </c>
      <c r="Y16" s="85"/>
      <c r="Z16" s="84"/>
    </row>
    <row r="17" spans="1:26" x14ac:dyDescent="0.25">
      <c r="A17" s="85">
        <v>45306</v>
      </c>
      <c r="B17" s="84" t="str">
        <v>net sales:product 3</v>
      </c>
      <c r="C17" s="84" t="str">
        <v>net sales</v>
      </c>
      <c r="D17" s="84">
        <v>12.49</v>
      </c>
      <c r="E17" s="84">
        <v>2024</v>
      </c>
      <c r="F17" s="84">
        <v>15</v>
      </c>
      <c r="G17" s="84">
        <v>1</v>
      </c>
      <c r="H17" s="84" t="str">
        <v>product 3</v>
      </c>
      <c r="I17" s="84">
        <v>150</v>
      </c>
      <c r="K17" s="85">
        <v>45306</v>
      </c>
      <c r="L17" s="84" t="str">
        <v>net sales:product 3</v>
      </c>
      <c r="M17" s="84" t="str">
        <v>net sales</v>
      </c>
      <c r="N17" s="84">
        <v>12.49</v>
      </c>
      <c r="O17" s="84">
        <v>2024</v>
      </c>
      <c r="P17" s="84">
        <v>15</v>
      </c>
      <c r="Q17" s="84">
        <v>1</v>
      </c>
      <c r="R17" s="84" t="str">
        <v>product 3</v>
      </c>
      <c r="S17" s="84">
        <v>150</v>
      </c>
      <c r="V17" s="84">
        <v>150</v>
      </c>
      <c r="Y17" s="85"/>
      <c r="Z17" s="84"/>
    </row>
    <row r="18" spans="1:26" x14ac:dyDescent="0.25">
      <c r="A18" s="85">
        <v>45307</v>
      </c>
      <c r="B18" s="84" t="str">
        <v>net sales:product 3</v>
      </c>
      <c r="C18" s="84" t="str">
        <v>net sales</v>
      </c>
      <c r="D18" s="84">
        <v>12.49</v>
      </c>
      <c r="E18" s="84">
        <v>2024</v>
      </c>
      <c r="F18" s="84">
        <v>16</v>
      </c>
      <c r="G18" s="84">
        <v>1</v>
      </c>
      <c r="H18" s="84" t="str">
        <v>product 3</v>
      </c>
      <c r="I18" s="84">
        <v>204</v>
      </c>
      <c r="K18" s="85">
        <v>45307</v>
      </c>
      <c r="L18" s="84" t="str">
        <v>net sales:product 3</v>
      </c>
      <c r="M18" s="84" t="str">
        <v>net sales</v>
      </c>
      <c r="N18" s="84">
        <v>12.49</v>
      </c>
      <c r="O18" s="84">
        <v>2024</v>
      </c>
      <c r="P18" s="84">
        <v>16</v>
      </c>
      <c r="Q18" s="84">
        <v>1</v>
      </c>
      <c r="R18" s="84" t="str">
        <v>product 3</v>
      </c>
      <c r="S18" s="84">
        <v>204</v>
      </c>
      <c r="V18" s="84">
        <v>204</v>
      </c>
      <c r="Y18" s="85"/>
      <c r="Z18" s="84"/>
    </row>
    <row r="19" spans="1:26" x14ac:dyDescent="0.25">
      <c r="A19" s="85">
        <v>45308</v>
      </c>
      <c r="B19" s="84" t="str">
        <v>net sales:product 3</v>
      </c>
      <c r="C19" s="84" t="str">
        <v>net sales</v>
      </c>
      <c r="D19" s="84">
        <v>12.49</v>
      </c>
      <c r="E19" s="84">
        <v>2024</v>
      </c>
      <c r="F19" s="84">
        <v>17</v>
      </c>
      <c r="G19" s="84">
        <v>1</v>
      </c>
      <c r="H19" s="84" t="str">
        <v>product 3</v>
      </c>
      <c r="I19" s="84">
        <v>25</v>
      </c>
      <c r="K19" s="85">
        <v>45308</v>
      </c>
      <c r="L19" s="84" t="str">
        <v>net sales:product 3</v>
      </c>
      <c r="M19" s="84" t="str">
        <v>net sales</v>
      </c>
      <c r="N19" s="84">
        <v>12.49</v>
      </c>
      <c r="O19" s="84">
        <v>2024</v>
      </c>
      <c r="P19" s="84">
        <v>17</v>
      </c>
      <c r="Q19" s="84">
        <v>1</v>
      </c>
      <c r="R19" s="84" t="str">
        <v>product 3</v>
      </c>
      <c r="S19" s="84">
        <v>25</v>
      </c>
      <c r="V19" s="84">
        <v>25</v>
      </c>
      <c r="Y19" s="85"/>
      <c r="Z19" s="84"/>
    </row>
    <row r="20" spans="1:26" x14ac:dyDescent="0.25">
      <c r="A20" s="85">
        <v>45309</v>
      </c>
      <c r="B20" s="84" t="str">
        <v>net sales:product 3</v>
      </c>
      <c r="C20" s="84" t="str">
        <v>net sales</v>
      </c>
      <c r="D20" s="84">
        <v>12.49</v>
      </c>
      <c r="E20" s="84">
        <v>2024</v>
      </c>
      <c r="F20" s="84">
        <v>18</v>
      </c>
      <c r="G20" s="84">
        <v>1</v>
      </c>
      <c r="H20" s="84" t="str">
        <v>product 3</v>
      </c>
      <c r="I20" s="84">
        <v>237</v>
      </c>
      <c r="K20" s="85">
        <v>45309</v>
      </c>
      <c r="L20" s="84" t="str">
        <v>net sales:product 3</v>
      </c>
      <c r="M20" s="84" t="str">
        <v>net sales</v>
      </c>
      <c r="N20" s="84">
        <v>12.49</v>
      </c>
      <c r="O20" s="84">
        <v>2024</v>
      </c>
      <c r="P20" s="84">
        <v>18</v>
      </c>
      <c r="Q20" s="84">
        <v>1</v>
      </c>
      <c r="R20" s="84" t="str">
        <v>product 3</v>
      </c>
      <c r="S20" s="84">
        <v>237</v>
      </c>
      <c r="V20" s="84">
        <v>237</v>
      </c>
      <c r="Y20" s="85"/>
      <c r="Z20" s="84"/>
    </row>
    <row r="21" spans="1:26" x14ac:dyDescent="0.25">
      <c r="A21" s="85">
        <v>45310</v>
      </c>
      <c r="B21" s="84" t="str">
        <v>net sales:product 3</v>
      </c>
      <c r="C21" s="84" t="str">
        <v>net sales</v>
      </c>
      <c r="D21" s="84">
        <v>12.49</v>
      </c>
      <c r="E21" s="84">
        <v>2024</v>
      </c>
      <c r="F21" s="84">
        <v>19</v>
      </c>
      <c r="G21" s="84">
        <v>1</v>
      </c>
      <c r="H21" s="84" t="str">
        <v>product 3</v>
      </c>
      <c r="I21" s="84">
        <v>217</v>
      </c>
      <c r="K21" s="85">
        <v>45310</v>
      </c>
      <c r="L21" s="84" t="str">
        <v>net sales:product 3</v>
      </c>
      <c r="M21" s="84" t="str">
        <v>net sales</v>
      </c>
      <c r="N21" s="84">
        <v>12.49</v>
      </c>
      <c r="O21" s="84">
        <v>2024</v>
      </c>
      <c r="P21" s="84">
        <v>19</v>
      </c>
      <c r="Q21" s="84">
        <v>1</v>
      </c>
      <c r="R21" s="84" t="str">
        <v>product 3</v>
      </c>
      <c r="S21" s="84">
        <v>217</v>
      </c>
      <c r="V21" s="84">
        <v>217</v>
      </c>
    </row>
    <row r="22" spans="1:26" x14ac:dyDescent="0.25">
      <c r="A22" s="85">
        <v>45311</v>
      </c>
      <c r="B22" s="84" t="str">
        <v>net sales:product 3</v>
      </c>
      <c r="C22" s="84" t="str">
        <v>net sales</v>
      </c>
      <c r="D22" s="84">
        <v>12.49</v>
      </c>
      <c r="E22" s="84">
        <v>2024</v>
      </c>
      <c r="F22" s="84">
        <v>20</v>
      </c>
      <c r="G22" s="84">
        <v>1</v>
      </c>
      <c r="H22" s="84" t="str">
        <v>product 3</v>
      </c>
      <c r="I22" s="84">
        <v>11</v>
      </c>
      <c r="K22" s="85">
        <v>45311</v>
      </c>
      <c r="L22" s="84" t="str">
        <v>net sales:product 3</v>
      </c>
      <c r="M22" s="84" t="str">
        <v>net sales</v>
      </c>
      <c r="N22" s="84">
        <v>12.49</v>
      </c>
      <c r="O22" s="84">
        <v>2024</v>
      </c>
      <c r="P22" s="84">
        <v>20</v>
      </c>
      <c r="Q22" s="84">
        <v>1</v>
      </c>
      <c r="R22" s="84" t="str">
        <v>product 3</v>
      </c>
      <c r="S22" s="84">
        <v>11</v>
      </c>
      <c r="V22" s="84">
        <v>11</v>
      </c>
    </row>
    <row r="23" spans="1:26" x14ac:dyDescent="0.25">
      <c r="A23" s="85">
        <v>45312</v>
      </c>
      <c r="B23" s="84" t="str">
        <v>net sales:product 3</v>
      </c>
      <c r="C23" s="84" t="str">
        <v>net sales</v>
      </c>
      <c r="D23" s="84">
        <v>12.49</v>
      </c>
      <c r="E23" s="84">
        <v>2024</v>
      </c>
      <c r="F23" s="84">
        <v>21</v>
      </c>
      <c r="G23" s="84">
        <v>1</v>
      </c>
      <c r="H23" s="84" t="str">
        <v>product 3</v>
      </c>
      <c r="I23" s="84">
        <v>10</v>
      </c>
      <c r="K23" s="85">
        <v>45312</v>
      </c>
      <c r="L23" s="84" t="str">
        <v>net sales:product 3</v>
      </c>
      <c r="M23" s="84" t="str">
        <v>net sales</v>
      </c>
      <c r="N23" s="84">
        <v>12.49</v>
      </c>
      <c r="O23" s="84">
        <v>2024</v>
      </c>
      <c r="P23" s="84">
        <v>21</v>
      </c>
      <c r="Q23" s="84">
        <v>1</v>
      </c>
      <c r="R23" s="84" t="str">
        <v>product 3</v>
      </c>
      <c r="S23" s="84">
        <v>10</v>
      </c>
      <c r="V23" s="84">
        <v>10</v>
      </c>
    </row>
    <row r="24" spans="1:26" x14ac:dyDescent="0.25">
      <c r="A24" s="85">
        <v>45313</v>
      </c>
      <c r="B24" s="84" t="str">
        <v>net sales:product 3</v>
      </c>
      <c r="C24" s="84" t="str">
        <v>net sales</v>
      </c>
      <c r="D24" s="84">
        <v>12.49</v>
      </c>
      <c r="E24" s="84">
        <v>2024</v>
      </c>
      <c r="F24" s="84">
        <v>22</v>
      </c>
      <c r="G24" s="84">
        <v>1</v>
      </c>
      <c r="H24" s="84" t="str">
        <v>product 3</v>
      </c>
      <c r="I24" s="84">
        <v>246</v>
      </c>
      <c r="K24" s="85">
        <v>45313</v>
      </c>
      <c r="L24" s="84" t="str">
        <v>net sales:product 3</v>
      </c>
      <c r="M24" s="84" t="str">
        <v>net sales</v>
      </c>
      <c r="N24" s="84">
        <v>12.49</v>
      </c>
      <c r="O24" s="84">
        <v>2024</v>
      </c>
      <c r="P24" s="84">
        <v>22</v>
      </c>
      <c r="Q24" s="84">
        <v>1</v>
      </c>
      <c r="R24" s="84" t="str">
        <v>product 3</v>
      </c>
      <c r="S24" s="84">
        <v>246</v>
      </c>
      <c r="V24" s="84">
        <v>246</v>
      </c>
    </row>
    <row r="25" spans="1:26" x14ac:dyDescent="0.25">
      <c r="A25" s="85">
        <v>45314</v>
      </c>
      <c r="B25" s="84" t="str">
        <v>net sales:product 3</v>
      </c>
      <c r="C25" s="84" t="str">
        <v>net sales</v>
      </c>
      <c r="D25" s="84">
        <v>12.49</v>
      </c>
      <c r="E25" s="84">
        <v>2024</v>
      </c>
      <c r="F25" s="84">
        <v>23</v>
      </c>
      <c r="G25" s="84">
        <v>1</v>
      </c>
      <c r="H25" s="84" t="str">
        <v>product 3</v>
      </c>
      <c r="I25" s="84">
        <v>233</v>
      </c>
      <c r="K25" s="85">
        <v>45314</v>
      </c>
      <c r="L25" s="84" t="str">
        <v>net sales:product 3</v>
      </c>
      <c r="M25" s="84" t="str">
        <v>net sales</v>
      </c>
      <c r="N25" s="84">
        <v>12.49</v>
      </c>
      <c r="O25" s="84">
        <v>2024</v>
      </c>
      <c r="P25" s="84">
        <v>23</v>
      </c>
      <c r="Q25" s="84">
        <v>1</v>
      </c>
      <c r="R25" s="84" t="str">
        <v>product 3</v>
      </c>
      <c r="S25" s="84">
        <v>233</v>
      </c>
      <c r="V25" s="84">
        <v>233</v>
      </c>
    </row>
    <row r="26" spans="1:26" x14ac:dyDescent="0.25">
      <c r="A26" s="85">
        <v>45315</v>
      </c>
      <c r="B26" s="84" t="str">
        <v>net sales:product 3</v>
      </c>
      <c r="C26" s="84" t="str">
        <v>net sales</v>
      </c>
      <c r="D26" s="84">
        <v>12.49</v>
      </c>
      <c r="E26" s="84">
        <v>2024</v>
      </c>
      <c r="F26" s="84">
        <v>24</v>
      </c>
      <c r="G26" s="84">
        <v>1</v>
      </c>
      <c r="H26" s="84" t="str">
        <v>product 3</v>
      </c>
      <c r="I26" s="84">
        <v>21</v>
      </c>
      <c r="K26" s="85">
        <v>45315</v>
      </c>
      <c r="L26" s="84" t="str">
        <v>net sales:product 3</v>
      </c>
      <c r="M26" s="84" t="str">
        <v>net sales</v>
      </c>
      <c r="N26" s="84">
        <v>12.49</v>
      </c>
      <c r="O26" s="84">
        <v>2024</v>
      </c>
      <c r="P26" s="84">
        <v>24</v>
      </c>
      <c r="Q26" s="84">
        <v>1</v>
      </c>
      <c r="R26" s="84" t="str">
        <v>product 3</v>
      </c>
      <c r="S26" s="84">
        <v>21</v>
      </c>
      <c r="V26" s="84">
        <v>21</v>
      </c>
    </row>
    <row r="27" spans="1:26" x14ac:dyDescent="0.25">
      <c r="A27" s="85">
        <v>45316</v>
      </c>
      <c r="B27" s="84" t="str">
        <v>net sales:product 3</v>
      </c>
      <c r="C27" s="84" t="str">
        <v>net sales</v>
      </c>
      <c r="D27" s="84">
        <v>12.49</v>
      </c>
      <c r="E27" s="84">
        <v>2024</v>
      </c>
      <c r="F27" s="84">
        <v>25</v>
      </c>
      <c r="G27" s="84">
        <v>1</v>
      </c>
      <c r="H27" s="84" t="str">
        <v>product 3</v>
      </c>
      <c r="I27" s="84">
        <v>39</v>
      </c>
      <c r="K27" s="85">
        <v>45316</v>
      </c>
      <c r="L27" s="84" t="str">
        <v>net sales:product 3</v>
      </c>
      <c r="M27" s="84" t="str">
        <v>net sales</v>
      </c>
      <c r="N27" s="84">
        <v>12.49</v>
      </c>
      <c r="O27" s="84">
        <v>2024</v>
      </c>
      <c r="P27" s="84">
        <v>25</v>
      </c>
      <c r="Q27" s="84">
        <v>1</v>
      </c>
      <c r="R27" s="84" t="str">
        <v>product 3</v>
      </c>
      <c r="S27" s="84">
        <v>39</v>
      </c>
      <c r="V27" s="84">
        <v>39</v>
      </c>
    </row>
    <row r="28" spans="1:26" x14ac:dyDescent="0.25">
      <c r="A28" s="85">
        <v>45317</v>
      </c>
      <c r="B28" s="84" t="str">
        <v>net sales:product 3</v>
      </c>
      <c r="C28" s="84" t="str">
        <v>net sales</v>
      </c>
      <c r="D28" s="84">
        <v>12.49</v>
      </c>
      <c r="E28" s="84">
        <v>2024</v>
      </c>
      <c r="F28" s="84">
        <v>26</v>
      </c>
      <c r="G28" s="84">
        <v>1</v>
      </c>
      <c r="H28" s="84" t="str">
        <v>product 3</v>
      </c>
      <c r="I28" s="84">
        <v>137</v>
      </c>
      <c r="K28" s="85">
        <v>45317</v>
      </c>
      <c r="L28" s="84" t="str">
        <v>net sales:product 3</v>
      </c>
      <c r="M28" s="84" t="str">
        <v>net sales</v>
      </c>
      <c r="N28" s="84">
        <v>12.49</v>
      </c>
      <c r="O28" s="84">
        <v>2024</v>
      </c>
      <c r="P28" s="84">
        <v>26</v>
      </c>
      <c r="Q28" s="84">
        <v>1</v>
      </c>
      <c r="R28" s="84" t="str">
        <v>product 3</v>
      </c>
      <c r="S28" s="84">
        <v>137</v>
      </c>
      <c r="V28" s="84">
        <v>137</v>
      </c>
    </row>
    <row r="29" spans="1:26" x14ac:dyDescent="0.25">
      <c r="A29" s="85">
        <v>45318</v>
      </c>
      <c r="B29" s="84" t="str">
        <v>net sales:product 3</v>
      </c>
      <c r="C29" s="84" t="str">
        <v>net sales</v>
      </c>
      <c r="D29" s="84">
        <v>12.49</v>
      </c>
      <c r="E29" s="84">
        <v>2024</v>
      </c>
      <c r="F29" s="84">
        <v>27</v>
      </c>
      <c r="G29" s="84">
        <v>1</v>
      </c>
      <c r="H29" s="84" t="str">
        <v>product 3</v>
      </c>
      <c r="I29" s="84">
        <v>147</v>
      </c>
      <c r="K29" s="85">
        <v>45318</v>
      </c>
      <c r="L29" s="84" t="str">
        <v>net sales:product 3</v>
      </c>
      <c r="M29" s="84" t="str">
        <v>net sales</v>
      </c>
      <c r="N29" s="84">
        <v>12.49</v>
      </c>
      <c r="O29" s="84">
        <v>2024</v>
      </c>
      <c r="P29" s="84">
        <v>27</v>
      </c>
      <c r="Q29" s="84">
        <v>1</v>
      </c>
      <c r="R29" s="84" t="str">
        <v>product 3</v>
      </c>
      <c r="S29" s="84">
        <v>147</v>
      </c>
      <c r="V29" s="84">
        <v>147</v>
      </c>
    </row>
    <row r="30" spans="1:26" x14ac:dyDescent="0.25">
      <c r="A30" s="85">
        <v>45319</v>
      </c>
      <c r="B30" s="84" t="str">
        <v>net sales:product 3</v>
      </c>
      <c r="C30" s="84" t="str">
        <v>net sales</v>
      </c>
      <c r="D30" s="84">
        <v>12.49</v>
      </c>
      <c r="E30" s="84">
        <v>2024</v>
      </c>
      <c r="F30" s="84">
        <v>28</v>
      </c>
      <c r="G30" s="84">
        <v>1</v>
      </c>
      <c r="H30" s="84" t="str">
        <v>product 3</v>
      </c>
      <c r="I30" s="84">
        <v>225</v>
      </c>
      <c r="K30" s="85">
        <v>45319</v>
      </c>
      <c r="L30" s="84" t="str">
        <v>net sales:product 3</v>
      </c>
      <c r="M30" s="84" t="str">
        <v>net sales</v>
      </c>
      <c r="N30" s="84">
        <v>12.49</v>
      </c>
      <c r="O30" s="84">
        <v>2024</v>
      </c>
      <c r="P30" s="84">
        <v>28</v>
      </c>
      <c r="Q30" s="84">
        <v>1</v>
      </c>
      <c r="R30" s="84" t="str">
        <v>product 3</v>
      </c>
      <c r="S30" s="84">
        <v>225</v>
      </c>
      <c r="V30" s="84">
        <v>225</v>
      </c>
    </row>
    <row r="31" spans="1:26" x14ac:dyDescent="0.25">
      <c r="A31" s="85">
        <v>45320</v>
      </c>
      <c r="B31" s="84" t="str">
        <v>net sales:product 3</v>
      </c>
      <c r="C31" s="84" t="str">
        <v>net sales</v>
      </c>
      <c r="D31" s="84">
        <v>12.49</v>
      </c>
      <c r="E31" s="84">
        <v>2024</v>
      </c>
      <c r="F31" s="84">
        <v>29</v>
      </c>
      <c r="G31" s="84">
        <v>1</v>
      </c>
      <c r="H31" s="84" t="str">
        <v>product 3</v>
      </c>
      <c r="I31" s="84">
        <v>171</v>
      </c>
      <c r="K31" s="85">
        <v>45320</v>
      </c>
      <c r="L31" s="84" t="str">
        <v>net sales:product 3</v>
      </c>
      <c r="M31" s="84" t="str">
        <v>net sales</v>
      </c>
      <c r="N31" s="84">
        <v>12.49</v>
      </c>
      <c r="O31" s="84">
        <v>2024</v>
      </c>
      <c r="P31" s="84">
        <v>29</v>
      </c>
      <c r="Q31" s="84">
        <v>1</v>
      </c>
      <c r="R31" s="84" t="str">
        <v>product 3</v>
      </c>
      <c r="S31" s="84">
        <v>171</v>
      </c>
      <c r="V31" s="84">
        <v>171</v>
      </c>
    </row>
    <row r="32" spans="1:26" x14ac:dyDescent="0.25">
      <c r="A32" s="85">
        <v>45321</v>
      </c>
      <c r="B32" s="84" t="str">
        <v>net sales:product 3</v>
      </c>
      <c r="C32" s="84" t="str">
        <v>net sales</v>
      </c>
      <c r="D32" s="84">
        <v>12.49</v>
      </c>
      <c r="E32" s="84">
        <v>2024</v>
      </c>
      <c r="F32" s="84">
        <v>30</v>
      </c>
      <c r="G32" s="84">
        <v>1</v>
      </c>
      <c r="H32" s="84" t="str">
        <v>product 3</v>
      </c>
      <c r="I32" s="84">
        <v>59</v>
      </c>
      <c r="K32" s="85">
        <v>45321</v>
      </c>
      <c r="L32" s="84" t="str">
        <v>net sales:product 3</v>
      </c>
      <c r="M32" s="84" t="str">
        <v>net sales</v>
      </c>
      <c r="N32" s="84">
        <v>12.49</v>
      </c>
      <c r="O32" s="84">
        <v>2024</v>
      </c>
      <c r="P32" s="84">
        <v>30</v>
      </c>
      <c r="Q32" s="84">
        <v>1</v>
      </c>
      <c r="R32" s="84" t="str">
        <v>product 3</v>
      </c>
      <c r="S32" s="84">
        <v>59</v>
      </c>
      <c r="V32" s="84">
        <v>59</v>
      </c>
    </row>
    <row r="33" spans="1:22" x14ac:dyDescent="0.25">
      <c r="A33" s="85">
        <v>45322</v>
      </c>
      <c r="B33" s="84" t="str">
        <v>net sales:product 3</v>
      </c>
      <c r="C33" s="84" t="str">
        <v>net sales</v>
      </c>
      <c r="D33" s="84">
        <v>12.49</v>
      </c>
      <c r="E33" s="84">
        <v>2024</v>
      </c>
      <c r="F33" s="84">
        <v>31</v>
      </c>
      <c r="G33" s="84">
        <v>1</v>
      </c>
      <c r="H33" s="84" t="str">
        <v>product 3</v>
      </c>
      <c r="I33" s="84">
        <v>97</v>
      </c>
      <c r="K33" s="85">
        <v>45322</v>
      </c>
      <c r="L33" s="84" t="str">
        <v>net sales:product 3</v>
      </c>
      <c r="M33" s="84" t="str">
        <v>net sales</v>
      </c>
      <c r="N33" s="84">
        <v>12.49</v>
      </c>
      <c r="O33" s="84">
        <v>2024</v>
      </c>
      <c r="P33" s="84">
        <v>31</v>
      </c>
      <c r="Q33" s="84">
        <v>1</v>
      </c>
      <c r="R33" s="84" t="str">
        <v>product 3</v>
      </c>
      <c r="S33" s="84">
        <v>97</v>
      </c>
      <c r="V33" s="84">
        <v>97</v>
      </c>
    </row>
    <row r="34" spans="1:22" x14ac:dyDescent="0.25">
      <c r="A34" s="85">
        <v>45323</v>
      </c>
      <c r="B34" s="84" t="str">
        <v>net sales:product 3</v>
      </c>
      <c r="C34" s="84" t="str">
        <v>net sales</v>
      </c>
      <c r="D34" s="84">
        <v>12.49</v>
      </c>
      <c r="E34" s="84">
        <v>2024</v>
      </c>
      <c r="F34" s="84">
        <v>1</v>
      </c>
      <c r="G34" s="84">
        <v>2</v>
      </c>
      <c r="H34" s="84" t="str">
        <v>product 3</v>
      </c>
      <c r="I34" s="84">
        <v>150</v>
      </c>
      <c r="K34" s="85">
        <v>45323</v>
      </c>
      <c r="L34" s="84" t="str">
        <v>net sales:product 3</v>
      </c>
      <c r="M34" s="84" t="str">
        <v>net sales</v>
      </c>
      <c r="N34" s="84">
        <v>12.49</v>
      </c>
      <c r="O34" s="84">
        <v>2024</v>
      </c>
      <c r="P34" s="84">
        <v>1</v>
      </c>
      <c r="Q34" s="84">
        <v>2</v>
      </c>
      <c r="R34" s="84" t="str">
        <v>product 3</v>
      </c>
      <c r="S34" s="84">
        <v>150</v>
      </c>
      <c r="V34" s="84">
        <v>150</v>
      </c>
    </row>
    <row r="35" spans="1:22" x14ac:dyDescent="0.25">
      <c r="A35" s="85">
        <v>45324</v>
      </c>
      <c r="B35" s="84" t="str">
        <v>net sales:product 3</v>
      </c>
      <c r="C35" s="84" t="str">
        <v>net sales</v>
      </c>
      <c r="D35" s="84">
        <v>12.49</v>
      </c>
      <c r="E35" s="84">
        <v>2024</v>
      </c>
      <c r="F35" s="84">
        <v>2</v>
      </c>
      <c r="G35" s="84">
        <v>2</v>
      </c>
      <c r="H35" s="84" t="str">
        <v>product 3</v>
      </c>
      <c r="I35" s="84">
        <v>229</v>
      </c>
      <c r="K35" s="85">
        <v>45324</v>
      </c>
      <c r="L35" s="84" t="str">
        <v>net sales:product 3</v>
      </c>
      <c r="M35" s="84" t="str">
        <v>net sales</v>
      </c>
      <c r="N35" s="84">
        <v>12.49</v>
      </c>
      <c r="O35" s="84">
        <v>2024</v>
      </c>
      <c r="P35" s="84">
        <v>2</v>
      </c>
      <c r="Q35" s="84">
        <v>2</v>
      </c>
      <c r="R35" s="84" t="str">
        <v>product 3</v>
      </c>
      <c r="S35" s="84">
        <v>229</v>
      </c>
      <c r="V35" s="84">
        <v>229</v>
      </c>
    </row>
    <row r="36" spans="1:22" x14ac:dyDescent="0.25">
      <c r="A36" s="85">
        <v>45325</v>
      </c>
      <c r="B36" s="84" t="str">
        <v>net sales:product 3</v>
      </c>
      <c r="C36" s="84" t="str">
        <v>net sales</v>
      </c>
      <c r="D36" s="84">
        <v>12.49</v>
      </c>
      <c r="E36" s="84">
        <v>2024</v>
      </c>
      <c r="F36" s="84">
        <v>3</v>
      </c>
      <c r="G36" s="84">
        <v>2</v>
      </c>
      <c r="H36" s="84" t="str">
        <v>product 3</v>
      </c>
      <c r="I36" s="84">
        <v>164</v>
      </c>
      <c r="K36" s="85">
        <v>45325</v>
      </c>
      <c r="L36" s="84" t="str">
        <v>net sales:product 3</v>
      </c>
      <c r="M36" s="84" t="str">
        <v>net sales</v>
      </c>
      <c r="N36" s="84">
        <v>12.49</v>
      </c>
      <c r="O36" s="84">
        <v>2024</v>
      </c>
      <c r="P36" s="84">
        <v>3</v>
      </c>
      <c r="Q36" s="84">
        <v>2</v>
      </c>
      <c r="R36" s="84" t="str">
        <v>product 3</v>
      </c>
      <c r="S36" s="84">
        <v>164</v>
      </c>
      <c r="V36" s="84">
        <v>164</v>
      </c>
    </row>
    <row r="37" spans="1:22" x14ac:dyDescent="0.25">
      <c r="A37" s="85">
        <v>45326</v>
      </c>
      <c r="B37" s="84" t="str">
        <v>net sales:product 3</v>
      </c>
      <c r="C37" s="84" t="str">
        <v>net sales</v>
      </c>
      <c r="D37" s="84">
        <v>12.49</v>
      </c>
      <c r="E37" s="84">
        <v>2024</v>
      </c>
      <c r="F37" s="84">
        <v>4</v>
      </c>
      <c r="G37" s="84">
        <v>2</v>
      </c>
      <c r="H37" s="84" t="str">
        <v>product 3</v>
      </c>
      <c r="I37" s="84">
        <v>181</v>
      </c>
      <c r="K37" s="85">
        <v>45326</v>
      </c>
      <c r="L37" s="84" t="str">
        <v>net sales:product 3</v>
      </c>
      <c r="M37" s="84" t="str">
        <v>net sales</v>
      </c>
      <c r="N37" s="84">
        <v>12.49</v>
      </c>
      <c r="O37" s="84">
        <v>2024</v>
      </c>
      <c r="P37" s="84">
        <v>4</v>
      </c>
      <c r="Q37" s="84">
        <v>2</v>
      </c>
      <c r="R37" s="84" t="str">
        <v>product 3</v>
      </c>
      <c r="S37" s="84">
        <v>181</v>
      </c>
      <c r="V37" s="84">
        <v>181</v>
      </c>
    </row>
    <row r="38" spans="1:22" x14ac:dyDescent="0.25">
      <c r="A38" s="85">
        <v>45327</v>
      </c>
      <c r="B38" s="84" t="str">
        <v>net sales:product 3</v>
      </c>
      <c r="C38" s="84" t="str">
        <v>net sales</v>
      </c>
      <c r="D38" s="84">
        <v>12.49</v>
      </c>
      <c r="E38" s="84">
        <v>2024</v>
      </c>
      <c r="F38" s="84">
        <v>5</v>
      </c>
      <c r="G38" s="84">
        <v>2</v>
      </c>
      <c r="H38" s="84" t="str">
        <v>product 3</v>
      </c>
      <c r="I38" s="84">
        <v>142</v>
      </c>
      <c r="K38" s="85">
        <v>45327</v>
      </c>
      <c r="L38" s="84" t="str">
        <v>net sales:product 3</v>
      </c>
      <c r="M38" s="84" t="str">
        <v>net sales</v>
      </c>
      <c r="N38" s="84">
        <v>12.49</v>
      </c>
      <c r="O38" s="84">
        <v>2024</v>
      </c>
      <c r="P38" s="84">
        <v>5</v>
      </c>
      <c r="Q38" s="84">
        <v>2</v>
      </c>
      <c r="R38" s="84" t="str">
        <v>product 3</v>
      </c>
      <c r="S38" s="84">
        <v>142</v>
      </c>
      <c r="V38" s="84">
        <v>142</v>
      </c>
    </row>
    <row r="39" spans="1:22" x14ac:dyDescent="0.25">
      <c r="A39" s="85">
        <v>45328</v>
      </c>
      <c r="B39" s="84" t="str">
        <v>net sales:product 3</v>
      </c>
      <c r="C39" s="84" t="str">
        <v>net sales</v>
      </c>
      <c r="D39" s="84">
        <v>12.49</v>
      </c>
      <c r="E39" s="84">
        <v>2024</v>
      </c>
      <c r="F39" s="84">
        <v>6</v>
      </c>
      <c r="G39" s="84">
        <v>2</v>
      </c>
      <c r="H39" s="84" t="str">
        <v>product 3</v>
      </c>
      <c r="I39" s="84">
        <v>198</v>
      </c>
      <c r="K39" s="85">
        <v>45328</v>
      </c>
      <c r="L39" s="84" t="str">
        <v>net sales:product 3</v>
      </c>
      <c r="M39" s="84" t="str">
        <v>net sales</v>
      </c>
      <c r="N39" s="84">
        <v>12.49</v>
      </c>
      <c r="O39" s="84">
        <v>2024</v>
      </c>
      <c r="P39" s="84">
        <v>6</v>
      </c>
      <c r="Q39" s="84">
        <v>2</v>
      </c>
      <c r="R39" s="84" t="str">
        <v>product 3</v>
      </c>
      <c r="S39" s="84">
        <v>198</v>
      </c>
      <c r="V39" s="84">
        <v>198</v>
      </c>
    </row>
    <row r="40" spans="1:22" x14ac:dyDescent="0.25">
      <c r="A40" s="85">
        <v>45329</v>
      </c>
      <c r="B40" s="84" t="str">
        <v>net sales:product 3</v>
      </c>
      <c r="C40" s="84" t="str">
        <v>net sales</v>
      </c>
      <c r="D40" s="84">
        <v>12.49</v>
      </c>
      <c r="E40" s="84">
        <v>2024</v>
      </c>
      <c r="F40" s="84">
        <v>7</v>
      </c>
      <c r="G40" s="84">
        <v>2</v>
      </c>
      <c r="H40" s="84" t="str">
        <v>product 3</v>
      </c>
      <c r="I40" s="84">
        <v>83</v>
      </c>
      <c r="K40" s="85">
        <v>45329</v>
      </c>
      <c r="L40" s="84" t="str">
        <v>net sales:product 3</v>
      </c>
      <c r="M40" s="84" t="str">
        <v>net sales</v>
      </c>
      <c r="N40" s="84">
        <v>12.49</v>
      </c>
      <c r="O40" s="84">
        <v>2024</v>
      </c>
      <c r="P40" s="84">
        <v>7</v>
      </c>
      <c r="Q40" s="84">
        <v>2</v>
      </c>
      <c r="R40" s="84" t="str">
        <v>product 3</v>
      </c>
      <c r="S40" s="84">
        <v>83</v>
      </c>
      <c r="V40" s="84">
        <v>83</v>
      </c>
    </row>
    <row r="41" spans="1:22" x14ac:dyDescent="0.25">
      <c r="A41" s="85">
        <v>45330</v>
      </c>
      <c r="B41" s="84" t="str">
        <v>net sales:product 3</v>
      </c>
      <c r="C41" s="84" t="str">
        <v>net sales</v>
      </c>
      <c r="D41" s="84">
        <v>12.49</v>
      </c>
      <c r="E41" s="84">
        <v>2024</v>
      </c>
      <c r="F41" s="84">
        <v>8</v>
      </c>
      <c r="G41" s="84">
        <v>2</v>
      </c>
      <c r="H41" s="84" t="str">
        <v>product 3</v>
      </c>
      <c r="I41" s="84">
        <v>67</v>
      </c>
      <c r="K41" s="85">
        <v>45330</v>
      </c>
      <c r="L41" s="84" t="str">
        <v>net sales:product 3</v>
      </c>
      <c r="M41" s="84" t="str">
        <v>net sales</v>
      </c>
      <c r="N41" s="84">
        <v>12.49</v>
      </c>
      <c r="O41" s="84">
        <v>2024</v>
      </c>
      <c r="P41" s="84">
        <v>8</v>
      </c>
      <c r="Q41" s="84">
        <v>2</v>
      </c>
      <c r="R41" s="84" t="str">
        <v>product 3</v>
      </c>
      <c r="S41" s="84">
        <v>67</v>
      </c>
      <c r="V41" s="84">
        <v>67</v>
      </c>
    </row>
    <row r="42" spans="1:22" x14ac:dyDescent="0.25">
      <c r="A42" s="85">
        <v>45331</v>
      </c>
      <c r="B42" s="84" t="str">
        <v>net sales:product 3</v>
      </c>
      <c r="C42" s="84" t="str">
        <v>net sales</v>
      </c>
      <c r="D42" s="84">
        <v>12.49</v>
      </c>
      <c r="E42" s="84">
        <v>2024</v>
      </c>
      <c r="F42" s="84">
        <v>9</v>
      </c>
      <c r="G42" s="84">
        <v>2</v>
      </c>
      <c r="H42" s="84" t="str">
        <v>product 3</v>
      </c>
      <c r="I42" s="84">
        <v>150</v>
      </c>
      <c r="K42" s="85">
        <v>45331</v>
      </c>
      <c r="L42" s="84" t="str">
        <v>net sales:product 3</v>
      </c>
      <c r="M42" s="84" t="str">
        <v>net sales</v>
      </c>
      <c r="N42" s="84">
        <v>12.49</v>
      </c>
      <c r="O42" s="84">
        <v>2024</v>
      </c>
      <c r="P42" s="84">
        <v>9</v>
      </c>
      <c r="Q42" s="84">
        <v>2</v>
      </c>
      <c r="R42" s="84" t="str">
        <v>product 3</v>
      </c>
      <c r="S42" s="84">
        <v>150</v>
      </c>
      <c r="V42" s="84">
        <v>150</v>
      </c>
    </row>
    <row r="43" spans="1:22" x14ac:dyDescent="0.25">
      <c r="A43" s="85">
        <v>45332</v>
      </c>
      <c r="B43" s="84" t="str">
        <v>net sales:product 3</v>
      </c>
      <c r="C43" s="84" t="str">
        <v>net sales</v>
      </c>
      <c r="D43" s="84">
        <v>12.49</v>
      </c>
      <c r="E43" s="84">
        <v>2024</v>
      </c>
      <c r="F43" s="84">
        <v>10</v>
      </c>
      <c r="G43" s="84">
        <v>2</v>
      </c>
      <c r="H43" s="84" t="str">
        <v>product 3</v>
      </c>
      <c r="I43" s="84">
        <v>55</v>
      </c>
      <c r="K43" s="85">
        <v>45332</v>
      </c>
      <c r="L43" s="84" t="str">
        <v>net sales:product 3</v>
      </c>
      <c r="M43" s="84" t="str">
        <v>net sales</v>
      </c>
      <c r="N43" s="84">
        <v>12.49</v>
      </c>
      <c r="O43" s="84">
        <v>2024</v>
      </c>
      <c r="P43" s="84">
        <v>10</v>
      </c>
      <c r="Q43" s="84">
        <v>2</v>
      </c>
      <c r="R43" s="84" t="str">
        <v>product 3</v>
      </c>
      <c r="S43" s="84">
        <v>55</v>
      </c>
      <c r="V43" s="84">
        <v>55</v>
      </c>
    </row>
    <row r="44" spans="1:22" x14ac:dyDescent="0.25">
      <c r="A44" s="85">
        <v>45333</v>
      </c>
      <c r="B44" s="84" t="str">
        <v>net sales:product 3</v>
      </c>
      <c r="C44" s="84" t="str">
        <v>net sales</v>
      </c>
      <c r="D44" s="84">
        <v>12.49</v>
      </c>
      <c r="E44" s="84">
        <v>2024</v>
      </c>
      <c r="F44" s="84">
        <v>11</v>
      </c>
      <c r="G44" s="84">
        <v>2</v>
      </c>
      <c r="H44" s="84" t="str">
        <v>product 3</v>
      </c>
      <c r="I44" s="84">
        <v>237</v>
      </c>
      <c r="K44" s="85">
        <v>45333</v>
      </c>
      <c r="L44" s="84" t="str">
        <v>net sales:product 3</v>
      </c>
      <c r="M44" s="84" t="str">
        <v>net sales</v>
      </c>
      <c r="N44" s="84">
        <v>12.49</v>
      </c>
      <c r="O44" s="84">
        <v>2024</v>
      </c>
      <c r="P44" s="84">
        <v>11</v>
      </c>
      <c r="Q44" s="84">
        <v>2</v>
      </c>
      <c r="R44" s="84" t="str">
        <v>product 3</v>
      </c>
      <c r="S44" s="84">
        <v>237</v>
      </c>
      <c r="V44" s="84">
        <v>237</v>
      </c>
    </row>
    <row r="45" spans="1:22" x14ac:dyDescent="0.25">
      <c r="A45" s="85">
        <v>45334</v>
      </c>
      <c r="B45" s="84" t="str">
        <v>net sales:product 3</v>
      </c>
      <c r="C45" s="84" t="str">
        <v>net sales</v>
      </c>
      <c r="D45" s="84">
        <v>12.49</v>
      </c>
      <c r="E45" s="84">
        <v>2024</v>
      </c>
      <c r="F45" s="84">
        <v>12</v>
      </c>
      <c r="G45" s="84">
        <v>2</v>
      </c>
      <c r="H45" s="84" t="str">
        <v>product 3</v>
      </c>
      <c r="I45" s="84">
        <v>18</v>
      </c>
      <c r="K45" s="85">
        <v>45334</v>
      </c>
      <c r="L45" s="84" t="str">
        <v>net sales:product 3</v>
      </c>
      <c r="M45" s="84" t="str">
        <v>net sales</v>
      </c>
      <c r="N45" s="84">
        <v>12.49</v>
      </c>
      <c r="O45" s="84">
        <v>2024</v>
      </c>
      <c r="P45" s="84">
        <v>12</v>
      </c>
      <c r="Q45" s="84">
        <v>2</v>
      </c>
      <c r="R45" s="84" t="str">
        <v>product 3</v>
      </c>
      <c r="S45" s="84">
        <v>18</v>
      </c>
      <c r="V45" s="84">
        <v>18</v>
      </c>
    </row>
    <row r="46" spans="1:22" x14ac:dyDescent="0.25">
      <c r="A46" s="85">
        <v>45335</v>
      </c>
      <c r="B46" s="84" t="str">
        <v>net sales:product 3</v>
      </c>
      <c r="C46" s="84" t="str">
        <v>net sales</v>
      </c>
      <c r="D46" s="84">
        <v>12.49</v>
      </c>
      <c r="E46" s="84">
        <v>2024</v>
      </c>
      <c r="F46" s="84">
        <v>13</v>
      </c>
      <c r="G46" s="84">
        <v>2</v>
      </c>
      <c r="H46" s="84" t="str">
        <v>product 3</v>
      </c>
      <c r="I46" s="84">
        <v>126</v>
      </c>
      <c r="K46" s="85">
        <v>45335</v>
      </c>
      <c r="L46" s="84" t="str">
        <v>net sales:product 3</v>
      </c>
      <c r="M46" s="84" t="str">
        <v>net sales</v>
      </c>
      <c r="N46" s="84">
        <v>12.49</v>
      </c>
      <c r="O46" s="84">
        <v>2024</v>
      </c>
      <c r="P46" s="84">
        <v>13</v>
      </c>
      <c r="Q46" s="84">
        <v>2</v>
      </c>
      <c r="R46" s="84" t="str">
        <v>product 3</v>
      </c>
      <c r="S46" s="84">
        <v>126</v>
      </c>
      <c r="V46" s="84">
        <v>126</v>
      </c>
    </row>
    <row r="47" spans="1:22" x14ac:dyDescent="0.25">
      <c r="A47" s="85">
        <v>45336</v>
      </c>
      <c r="B47" s="84" t="str">
        <v>net sales:product 3</v>
      </c>
      <c r="C47" s="84" t="str">
        <v>net sales</v>
      </c>
      <c r="D47" s="84">
        <v>12.49</v>
      </c>
      <c r="E47" s="84">
        <v>2024</v>
      </c>
      <c r="F47" s="84">
        <v>14</v>
      </c>
      <c r="G47" s="84">
        <v>2</v>
      </c>
      <c r="H47" s="84" t="str">
        <v>product 3</v>
      </c>
      <c r="I47" s="84">
        <v>225</v>
      </c>
      <c r="K47" s="85">
        <v>45336</v>
      </c>
      <c r="L47" s="84" t="str">
        <v>net sales:product 3</v>
      </c>
      <c r="M47" s="84" t="str">
        <v>net sales</v>
      </c>
      <c r="N47" s="84">
        <v>12.49</v>
      </c>
      <c r="O47" s="84">
        <v>2024</v>
      </c>
      <c r="P47" s="84">
        <v>14</v>
      </c>
      <c r="Q47" s="84">
        <v>2</v>
      </c>
      <c r="R47" s="84" t="str">
        <v>product 3</v>
      </c>
      <c r="S47" s="84">
        <v>225</v>
      </c>
      <c r="V47" s="84">
        <v>225</v>
      </c>
    </row>
    <row r="48" spans="1:22" x14ac:dyDescent="0.25">
      <c r="A48" s="85">
        <v>45337</v>
      </c>
      <c r="B48" s="84" t="str">
        <v>net sales:product 3</v>
      </c>
      <c r="C48" s="84" t="str">
        <v>net sales</v>
      </c>
      <c r="D48" s="84">
        <v>12.49</v>
      </c>
      <c r="E48" s="84">
        <v>2024</v>
      </c>
      <c r="F48" s="84">
        <v>15</v>
      </c>
      <c r="G48" s="84">
        <v>2</v>
      </c>
      <c r="H48" s="84" t="str">
        <v>product 3</v>
      </c>
      <c r="I48" s="84">
        <v>43</v>
      </c>
      <c r="K48" s="85">
        <v>45337</v>
      </c>
      <c r="L48" s="84" t="str">
        <v>net sales:product 3</v>
      </c>
      <c r="M48" s="84" t="str">
        <v>net sales</v>
      </c>
      <c r="N48" s="84">
        <v>12.49</v>
      </c>
      <c r="O48" s="84">
        <v>2024</v>
      </c>
      <c r="P48" s="84">
        <v>15</v>
      </c>
      <c r="Q48" s="84">
        <v>2</v>
      </c>
      <c r="R48" s="84" t="str">
        <v>product 3</v>
      </c>
      <c r="S48" s="84">
        <v>43</v>
      </c>
      <c r="V48" s="84">
        <v>43</v>
      </c>
    </row>
    <row r="49" spans="1:22" x14ac:dyDescent="0.25">
      <c r="A49" s="85">
        <v>45338</v>
      </c>
      <c r="B49" s="84" t="str">
        <v>net sales:product 3</v>
      </c>
      <c r="C49" s="84" t="str">
        <v>net sales</v>
      </c>
      <c r="D49" s="84">
        <v>12.49</v>
      </c>
      <c r="E49" s="84">
        <v>2024</v>
      </c>
      <c r="F49" s="84">
        <v>16</v>
      </c>
      <c r="G49" s="84">
        <v>2</v>
      </c>
      <c r="H49" s="84" t="str">
        <v>product 3</v>
      </c>
      <c r="I49" s="84">
        <v>4</v>
      </c>
      <c r="K49" s="85">
        <v>45338</v>
      </c>
      <c r="L49" s="84" t="str">
        <v>net sales:product 3</v>
      </c>
      <c r="M49" s="84" t="str">
        <v>net sales</v>
      </c>
      <c r="N49" s="84">
        <v>12.49</v>
      </c>
      <c r="O49" s="84">
        <v>2024</v>
      </c>
      <c r="P49" s="84">
        <v>16</v>
      </c>
      <c r="Q49" s="84">
        <v>2</v>
      </c>
      <c r="R49" s="84" t="str">
        <v>product 3</v>
      </c>
      <c r="S49" s="84">
        <v>4</v>
      </c>
      <c r="V49" s="84">
        <v>4</v>
      </c>
    </row>
    <row r="50" spans="1:22" x14ac:dyDescent="0.25">
      <c r="A50" s="85">
        <v>45339</v>
      </c>
      <c r="B50" s="84" t="str">
        <v>net sales:product 3</v>
      </c>
      <c r="C50" s="84" t="str">
        <v>net sales</v>
      </c>
      <c r="D50" s="84">
        <v>12.49</v>
      </c>
      <c r="E50" s="84">
        <v>2024</v>
      </c>
      <c r="F50" s="84">
        <v>17</v>
      </c>
      <c r="G50" s="84">
        <v>2</v>
      </c>
      <c r="H50" s="84" t="str">
        <v>product 3</v>
      </c>
      <c r="I50" s="84">
        <v>179</v>
      </c>
      <c r="K50" s="85">
        <v>45339</v>
      </c>
      <c r="L50" s="84" t="str">
        <v>net sales:product 3</v>
      </c>
      <c r="M50" s="84" t="str">
        <v>net sales</v>
      </c>
      <c r="N50" s="84">
        <v>12.49</v>
      </c>
      <c r="O50" s="84">
        <v>2024</v>
      </c>
      <c r="P50" s="84">
        <v>17</v>
      </c>
      <c r="Q50" s="84">
        <v>2</v>
      </c>
      <c r="R50" s="84" t="str">
        <v>product 3</v>
      </c>
      <c r="S50" s="84">
        <v>179</v>
      </c>
      <c r="V50" s="84">
        <v>179</v>
      </c>
    </row>
    <row r="51" spans="1:22" x14ac:dyDescent="0.25">
      <c r="A51" s="85">
        <v>45340</v>
      </c>
      <c r="B51" s="84" t="str">
        <v>net sales:product 3</v>
      </c>
      <c r="C51" s="84" t="str">
        <v>net sales</v>
      </c>
      <c r="D51" s="84">
        <v>12.49</v>
      </c>
      <c r="E51" s="84">
        <v>2024</v>
      </c>
      <c r="F51" s="84">
        <v>18</v>
      </c>
      <c r="G51" s="84">
        <v>2</v>
      </c>
      <c r="H51" s="84" t="str">
        <v>product 3</v>
      </c>
      <c r="I51" s="84">
        <v>89</v>
      </c>
      <c r="K51" s="85">
        <v>45340</v>
      </c>
      <c r="L51" s="84" t="str">
        <v>net sales:product 3</v>
      </c>
      <c r="M51" s="84" t="str">
        <v>net sales</v>
      </c>
      <c r="N51" s="84">
        <v>12.49</v>
      </c>
      <c r="O51" s="84">
        <v>2024</v>
      </c>
      <c r="P51" s="84">
        <v>18</v>
      </c>
      <c r="Q51" s="84">
        <v>2</v>
      </c>
      <c r="R51" s="84" t="str">
        <v>product 3</v>
      </c>
      <c r="S51" s="84">
        <v>89</v>
      </c>
      <c r="V51" s="84">
        <v>89</v>
      </c>
    </row>
    <row r="52" spans="1:22" x14ac:dyDescent="0.25">
      <c r="A52" s="85">
        <v>45341</v>
      </c>
      <c r="B52" s="84" t="str">
        <v>net sales:product 3</v>
      </c>
      <c r="C52" s="84" t="str">
        <v>net sales</v>
      </c>
      <c r="D52" s="84">
        <v>12.49</v>
      </c>
      <c r="E52" s="84">
        <v>2024</v>
      </c>
      <c r="F52" s="84">
        <v>19</v>
      </c>
      <c r="G52" s="84">
        <v>2</v>
      </c>
      <c r="H52" s="84" t="str">
        <v>product 3</v>
      </c>
      <c r="I52" s="84">
        <v>0</v>
      </c>
      <c r="K52" s="85">
        <v>45341</v>
      </c>
      <c r="L52" s="84" t="str">
        <v>net sales:product 3</v>
      </c>
      <c r="M52" s="84" t="str">
        <v>net sales</v>
      </c>
      <c r="N52" s="84">
        <v>12.49</v>
      </c>
      <c r="O52" s="84">
        <v>2024</v>
      </c>
      <c r="P52" s="84">
        <v>19</v>
      </c>
      <c r="Q52" s="84">
        <v>2</v>
      </c>
      <c r="R52" s="84" t="str">
        <v>product 3</v>
      </c>
      <c r="S52" s="84">
        <v>0</v>
      </c>
      <c r="V52" s="84">
        <v>0</v>
      </c>
    </row>
    <row r="53" spans="1:22" x14ac:dyDescent="0.25">
      <c r="A53" s="85">
        <v>45342</v>
      </c>
      <c r="B53" s="84" t="str">
        <v>net sales:product 3</v>
      </c>
      <c r="C53" s="84" t="str">
        <v>net sales</v>
      </c>
      <c r="D53" s="84">
        <v>12.49</v>
      </c>
      <c r="E53" s="84">
        <v>2024</v>
      </c>
      <c r="F53" s="84">
        <v>20</v>
      </c>
      <c r="G53" s="84">
        <v>2</v>
      </c>
      <c r="H53" s="84" t="str">
        <v>product 3</v>
      </c>
      <c r="I53" s="84">
        <v>43</v>
      </c>
      <c r="K53" s="85">
        <v>45342</v>
      </c>
      <c r="L53" s="84" t="str">
        <v>net sales:product 3</v>
      </c>
      <c r="M53" s="84" t="str">
        <v>net sales</v>
      </c>
      <c r="N53" s="84">
        <v>12.49</v>
      </c>
      <c r="O53" s="84">
        <v>2024</v>
      </c>
      <c r="P53" s="84">
        <v>20</v>
      </c>
      <c r="Q53" s="84">
        <v>2</v>
      </c>
      <c r="R53" s="84" t="str">
        <v>product 3</v>
      </c>
      <c r="S53" s="84">
        <v>43</v>
      </c>
      <c r="V53" s="84">
        <v>43</v>
      </c>
    </row>
    <row r="54" spans="1:22" x14ac:dyDescent="0.25">
      <c r="A54" s="85">
        <v>45343</v>
      </c>
      <c r="B54" s="84" t="str">
        <v>net sales:product 3</v>
      </c>
      <c r="C54" s="84" t="str">
        <v>net sales</v>
      </c>
      <c r="D54" s="84">
        <v>12.49</v>
      </c>
      <c r="E54" s="84">
        <v>2024</v>
      </c>
      <c r="F54" s="84">
        <v>21</v>
      </c>
      <c r="G54" s="84">
        <v>2</v>
      </c>
      <c r="H54" s="84" t="str">
        <v>product 3</v>
      </c>
      <c r="I54" s="84">
        <v>65</v>
      </c>
      <c r="K54" s="85">
        <v>45343</v>
      </c>
      <c r="L54" s="84" t="str">
        <v>net sales:product 3</v>
      </c>
      <c r="M54" s="84" t="str">
        <v>net sales</v>
      </c>
      <c r="N54" s="84">
        <v>12.49</v>
      </c>
      <c r="O54" s="84">
        <v>2024</v>
      </c>
      <c r="P54" s="84">
        <v>21</v>
      </c>
      <c r="Q54" s="84">
        <v>2</v>
      </c>
      <c r="R54" s="84" t="str">
        <v>product 3</v>
      </c>
      <c r="S54" s="84">
        <v>65</v>
      </c>
      <c r="V54" s="84">
        <v>65</v>
      </c>
    </row>
    <row r="55" spans="1:22" x14ac:dyDescent="0.25">
      <c r="A55" s="85">
        <v>45344</v>
      </c>
      <c r="B55" s="84" t="str">
        <v>net sales:product 3</v>
      </c>
      <c r="C55" s="84" t="str">
        <v>net sales</v>
      </c>
      <c r="D55" s="84">
        <v>12.49</v>
      </c>
      <c r="E55" s="84">
        <v>2024</v>
      </c>
      <c r="F55" s="84">
        <v>22</v>
      </c>
      <c r="G55" s="84">
        <v>2</v>
      </c>
      <c r="H55" s="84" t="str">
        <v>product 3</v>
      </c>
      <c r="I55" s="84">
        <v>20</v>
      </c>
      <c r="K55" s="85">
        <v>45344</v>
      </c>
      <c r="L55" s="84" t="str">
        <v>net sales:product 3</v>
      </c>
      <c r="M55" s="84" t="str">
        <v>net sales</v>
      </c>
      <c r="N55" s="84">
        <v>12.49</v>
      </c>
      <c r="O55" s="84">
        <v>2024</v>
      </c>
      <c r="P55" s="84">
        <v>22</v>
      </c>
      <c r="Q55" s="84">
        <v>2</v>
      </c>
      <c r="R55" s="84" t="str">
        <v>product 3</v>
      </c>
      <c r="S55" s="84">
        <v>20</v>
      </c>
      <c r="V55" s="84">
        <v>20</v>
      </c>
    </row>
    <row r="56" spans="1:22" x14ac:dyDescent="0.25">
      <c r="A56" s="85">
        <v>45345</v>
      </c>
      <c r="B56" s="84" t="str">
        <v>net sales:product 3</v>
      </c>
      <c r="C56" s="84" t="str">
        <v>net sales</v>
      </c>
      <c r="D56" s="84">
        <v>12.49</v>
      </c>
      <c r="E56" s="84">
        <v>2024</v>
      </c>
      <c r="F56" s="84">
        <v>23</v>
      </c>
      <c r="G56" s="84">
        <v>2</v>
      </c>
      <c r="H56" s="84" t="str">
        <v>product 3</v>
      </c>
      <c r="I56" s="84">
        <v>241</v>
      </c>
      <c r="K56" s="85">
        <v>45345</v>
      </c>
      <c r="L56" s="84" t="str">
        <v>net sales:product 3</v>
      </c>
      <c r="M56" s="84" t="str">
        <v>net sales</v>
      </c>
      <c r="N56" s="84">
        <v>12.49</v>
      </c>
      <c r="O56" s="84">
        <v>2024</v>
      </c>
      <c r="P56" s="84">
        <v>23</v>
      </c>
      <c r="Q56" s="84">
        <v>2</v>
      </c>
      <c r="R56" s="84" t="str">
        <v>product 3</v>
      </c>
      <c r="S56" s="84">
        <v>241</v>
      </c>
      <c r="V56" s="84">
        <v>241</v>
      </c>
    </row>
    <row r="57" spans="1:22" x14ac:dyDescent="0.25">
      <c r="A57" s="85">
        <v>45346</v>
      </c>
      <c r="B57" s="84" t="str">
        <v>net sales:product 3</v>
      </c>
      <c r="C57" s="84" t="str">
        <v>net sales</v>
      </c>
      <c r="D57" s="84">
        <v>12.49</v>
      </c>
      <c r="E57" s="84">
        <v>2024</v>
      </c>
      <c r="F57" s="84">
        <v>24</v>
      </c>
      <c r="G57" s="84">
        <v>2</v>
      </c>
      <c r="H57" s="84" t="str">
        <v>product 3</v>
      </c>
      <c r="I57" s="84">
        <v>90</v>
      </c>
      <c r="K57" s="85">
        <v>45346</v>
      </c>
      <c r="L57" s="84" t="str">
        <v>net sales:product 3</v>
      </c>
      <c r="M57" s="84" t="str">
        <v>net sales</v>
      </c>
      <c r="N57" s="84">
        <v>12.49</v>
      </c>
      <c r="O57" s="84">
        <v>2024</v>
      </c>
      <c r="P57" s="84">
        <v>24</v>
      </c>
      <c r="Q57" s="84">
        <v>2</v>
      </c>
      <c r="R57" s="84" t="str">
        <v>product 3</v>
      </c>
      <c r="S57" s="84">
        <v>90</v>
      </c>
      <c r="V57" s="84">
        <v>90</v>
      </c>
    </row>
    <row r="58" spans="1:22" x14ac:dyDescent="0.25">
      <c r="A58" s="85">
        <v>45347</v>
      </c>
      <c r="B58" s="84" t="str">
        <v>net sales:product 3</v>
      </c>
      <c r="C58" s="84" t="str">
        <v>net sales</v>
      </c>
      <c r="D58" s="84">
        <v>12.49</v>
      </c>
      <c r="E58" s="84">
        <v>2024</v>
      </c>
      <c r="F58" s="84">
        <v>25</v>
      </c>
      <c r="G58" s="84">
        <v>2</v>
      </c>
      <c r="H58" s="84" t="str">
        <v>product 3</v>
      </c>
      <c r="I58" s="84">
        <v>83</v>
      </c>
      <c r="K58" s="85">
        <v>45347</v>
      </c>
      <c r="L58" s="84" t="str">
        <v>net sales:product 3</v>
      </c>
      <c r="M58" s="84" t="str">
        <v>net sales</v>
      </c>
      <c r="N58" s="84">
        <v>12.49</v>
      </c>
      <c r="O58" s="84">
        <v>2024</v>
      </c>
      <c r="P58" s="84">
        <v>25</v>
      </c>
      <c r="Q58" s="84">
        <v>2</v>
      </c>
      <c r="R58" s="84" t="str">
        <v>product 3</v>
      </c>
      <c r="S58" s="84">
        <v>83</v>
      </c>
      <c r="V58" s="84">
        <v>83</v>
      </c>
    </row>
    <row r="59" spans="1:22" x14ac:dyDescent="0.25">
      <c r="A59" s="85">
        <v>45348</v>
      </c>
      <c r="B59" s="84" t="str">
        <v>net sales:product 3</v>
      </c>
      <c r="C59" s="84" t="str">
        <v>net sales</v>
      </c>
      <c r="D59" s="84">
        <v>12.49</v>
      </c>
      <c r="E59" s="84">
        <v>2024</v>
      </c>
      <c r="F59" s="84">
        <v>26</v>
      </c>
      <c r="G59" s="84">
        <v>2</v>
      </c>
      <c r="H59" s="84" t="str">
        <v>product 3</v>
      </c>
      <c r="I59" s="84">
        <v>7</v>
      </c>
      <c r="K59" s="85">
        <v>45348</v>
      </c>
      <c r="L59" s="84" t="str">
        <v>net sales:product 3</v>
      </c>
      <c r="M59" s="84" t="str">
        <v>net sales</v>
      </c>
      <c r="N59" s="84">
        <v>12.49</v>
      </c>
      <c r="O59" s="84">
        <v>2024</v>
      </c>
      <c r="P59" s="84">
        <v>26</v>
      </c>
      <c r="Q59" s="84">
        <v>2</v>
      </c>
      <c r="R59" s="84" t="str">
        <v>product 3</v>
      </c>
      <c r="S59" s="84">
        <v>7</v>
      </c>
      <c r="V59" s="84">
        <v>7</v>
      </c>
    </row>
    <row r="60" spans="1:22" x14ac:dyDescent="0.25">
      <c r="A60" s="85">
        <v>45349</v>
      </c>
      <c r="B60" s="84" t="str">
        <v>net sales:product 3</v>
      </c>
      <c r="C60" s="84" t="str">
        <v>net sales</v>
      </c>
      <c r="D60" s="84">
        <v>12.49</v>
      </c>
      <c r="E60" s="84">
        <v>2024</v>
      </c>
      <c r="F60" s="84">
        <v>27</v>
      </c>
      <c r="G60" s="84">
        <v>2</v>
      </c>
      <c r="H60" s="84" t="str">
        <v>product 3</v>
      </c>
      <c r="I60" s="84">
        <v>16</v>
      </c>
      <c r="K60" s="85">
        <v>45349</v>
      </c>
      <c r="L60" s="84" t="str">
        <v>net sales:product 3</v>
      </c>
      <c r="M60" s="84" t="str">
        <v>net sales</v>
      </c>
      <c r="N60" s="84">
        <v>12.49</v>
      </c>
      <c r="O60" s="84">
        <v>2024</v>
      </c>
      <c r="P60" s="84">
        <v>27</v>
      </c>
      <c r="Q60" s="84">
        <v>2</v>
      </c>
      <c r="R60" s="84" t="str">
        <v>product 3</v>
      </c>
      <c r="S60" s="84">
        <v>16</v>
      </c>
      <c r="V60" s="84">
        <v>16</v>
      </c>
    </row>
    <row r="61" spans="1:22" x14ac:dyDescent="0.25">
      <c r="A61" s="85">
        <v>45350</v>
      </c>
      <c r="B61" s="84" t="str">
        <v>net sales:product 3</v>
      </c>
      <c r="C61" s="84" t="str">
        <v>net sales</v>
      </c>
      <c r="D61" s="84">
        <v>12.49</v>
      </c>
      <c r="E61" s="84">
        <v>2024</v>
      </c>
      <c r="F61" s="84">
        <v>28</v>
      </c>
      <c r="G61" s="84">
        <v>2</v>
      </c>
      <c r="H61" s="84" t="str">
        <v>product 3</v>
      </c>
      <c r="I61" s="84">
        <v>0</v>
      </c>
      <c r="K61" s="85">
        <v>45350</v>
      </c>
      <c r="L61" s="84" t="str">
        <v>net sales:product 3</v>
      </c>
      <c r="M61" s="84" t="str">
        <v>net sales</v>
      </c>
      <c r="N61" s="84">
        <v>12.49</v>
      </c>
      <c r="O61" s="84">
        <v>2024</v>
      </c>
      <c r="P61" s="84">
        <v>28</v>
      </c>
      <c r="Q61" s="84">
        <v>2</v>
      </c>
      <c r="R61" s="84" t="str">
        <v>product 3</v>
      </c>
      <c r="S61" s="84">
        <v>0</v>
      </c>
      <c r="V61" s="84">
        <v>0</v>
      </c>
    </row>
    <row r="62" spans="1:22" x14ac:dyDescent="0.25">
      <c r="A62" s="85">
        <v>45351</v>
      </c>
      <c r="B62" s="84" t="str">
        <v>net sales:product 3</v>
      </c>
      <c r="C62" s="84" t="str">
        <v>net sales</v>
      </c>
      <c r="D62" s="84">
        <v>12.49</v>
      </c>
      <c r="E62" s="84">
        <v>2024</v>
      </c>
      <c r="F62" s="84">
        <v>29</v>
      </c>
      <c r="G62" s="84">
        <v>2</v>
      </c>
      <c r="H62" s="84" t="str">
        <v>product 3</v>
      </c>
      <c r="I62" s="84">
        <v>113</v>
      </c>
      <c r="K62" s="85">
        <v>45351</v>
      </c>
      <c r="L62" s="84" t="str">
        <v>net sales:product 3</v>
      </c>
      <c r="M62" s="84" t="str">
        <v>net sales</v>
      </c>
      <c r="N62" s="84">
        <v>12.49</v>
      </c>
      <c r="O62" s="84">
        <v>2024</v>
      </c>
      <c r="P62" s="84">
        <v>29</v>
      </c>
      <c r="Q62" s="84">
        <v>2</v>
      </c>
      <c r="R62" s="84" t="str">
        <v>product 3</v>
      </c>
      <c r="S62" s="84">
        <v>113</v>
      </c>
      <c r="V62" s="84">
        <v>113</v>
      </c>
    </row>
    <row r="63" spans="1:22" x14ac:dyDescent="0.25">
      <c r="A63" s="85">
        <v>45352</v>
      </c>
      <c r="B63" s="84" t="str">
        <v>net sales:product 3</v>
      </c>
      <c r="C63" s="84" t="str">
        <v>net sales</v>
      </c>
      <c r="D63" s="84">
        <v>12.49</v>
      </c>
      <c r="E63" s="84">
        <v>2024</v>
      </c>
      <c r="F63" s="84">
        <v>1</v>
      </c>
      <c r="G63" s="84">
        <v>3</v>
      </c>
      <c r="H63" s="84" t="str">
        <v>product 3</v>
      </c>
      <c r="I63" s="84">
        <v>44</v>
      </c>
      <c r="K63" s="85">
        <v>45352</v>
      </c>
      <c r="L63" s="84" t="str">
        <v>net sales:product 3</v>
      </c>
      <c r="M63" s="84" t="str">
        <v>net sales</v>
      </c>
      <c r="N63" s="84">
        <v>12.49</v>
      </c>
      <c r="O63" s="84">
        <v>2024</v>
      </c>
      <c r="P63" s="84">
        <v>1</v>
      </c>
      <c r="Q63" s="84">
        <v>3</v>
      </c>
      <c r="R63" s="84" t="str">
        <v>product 3</v>
      </c>
      <c r="S63" s="84">
        <v>44</v>
      </c>
      <c r="V63" s="84">
        <v>44</v>
      </c>
    </row>
    <row r="64" spans="1:22" x14ac:dyDescent="0.25">
      <c r="A64" s="85">
        <v>45353</v>
      </c>
      <c r="B64" s="84" t="str">
        <v>net sales:product 3</v>
      </c>
      <c r="C64" s="84" t="str">
        <v>net sales</v>
      </c>
      <c r="D64" s="84">
        <v>12.49</v>
      </c>
      <c r="E64" s="84">
        <v>2024</v>
      </c>
      <c r="F64" s="84">
        <v>2</v>
      </c>
      <c r="G64" s="84">
        <v>3</v>
      </c>
      <c r="H64" s="84" t="str">
        <v>product 3</v>
      </c>
      <c r="I64" s="84">
        <v>95</v>
      </c>
      <c r="K64" s="85">
        <v>45353</v>
      </c>
      <c r="L64" s="84" t="str">
        <v>net sales:product 3</v>
      </c>
      <c r="M64" s="84" t="str">
        <v>net sales</v>
      </c>
      <c r="N64" s="84">
        <v>12.49</v>
      </c>
      <c r="O64" s="84">
        <v>2024</v>
      </c>
      <c r="P64" s="84">
        <v>2</v>
      </c>
      <c r="Q64" s="84">
        <v>3</v>
      </c>
      <c r="R64" s="84" t="str">
        <v>product 3</v>
      </c>
      <c r="S64" s="84">
        <v>95</v>
      </c>
      <c r="V64" s="84">
        <v>95</v>
      </c>
    </row>
    <row r="65" spans="1:22" x14ac:dyDescent="0.25">
      <c r="A65" s="85">
        <v>45354</v>
      </c>
      <c r="B65" s="84" t="str">
        <v>net sales:product 3</v>
      </c>
      <c r="C65" s="84" t="str">
        <v>net sales</v>
      </c>
      <c r="D65" s="84">
        <v>12.49</v>
      </c>
      <c r="E65" s="84">
        <v>2024</v>
      </c>
      <c r="F65" s="84">
        <v>3</v>
      </c>
      <c r="G65" s="84">
        <v>3</v>
      </c>
      <c r="H65" s="84" t="str">
        <v>product 3</v>
      </c>
      <c r="I65" s="84">
        <v>122</v>
      </c>
      <c r="K65" s="85">
        <v>45354</v>
      </c>
      <c r="L65" s="84" t="str">
        <v>net sales:product 3</v>
      </c>
      <c r="M65" s="84" t="str">
        <v>net sales</v>
      </c>
      <c r="N65" s="84">
        <v>12.49</v>
      </c>
      <c r="O65" s="84">
        <v>2024</v>
      </c>
      <c r="P65" s="84">
        <v>3</v>
      </c>
      <c r="Q65" s="84">
        <v>3</v>
      </c>
      <c r="R65" s="84" t="str">
        <v>product 3</v>
      </c>
      <c r="S65" s="84">
        <v>122</v>
      </c>
      <c r="V65" s="84">
        <v>122</v>
      </c>
    </row>
    <row r="66" spans="1:22" x14ac:dyDescent="0.25">
      <c r="A66" s="85">
        <v>45355</v>
      </c>
      <c r="B66" s="84" t="str">
        <v>net sales:product 3</v>
      </c>
      <c r="C66" s="84" t="str">
        <v>net sales</v>
      </c>
      <c r="D66" s="84">
        <v>12.49</v>
      </c>
      <c r="E66" s="84">
        <v>2024</v>
      </c>
      <c r="F66" s="84">
        <v>4</v>
      </c>
      <c r="G66" s="84">
        <v>3</v>
      </c>
      <c r="H66" s="84" t="str">
        <v>product 3</v>
      </c>
      <c r="I66" s="84">
        <v>176</v>
      </c>
      <c r="K66" s="85">
        <v>45355</v>
      </c>
      <c r="L66" s="84" t="str">
        <v>net sales:product 3</v>
      </c>
      <c r="M66" s="84" t="str">
        <v>net sales</v>
      </c>
      <c r="N66" s="84">
        <v>12.49</v>
      </c>
      <c r="O66" s="84">
        <v>2024</v>
      </c>
      <c r="P66" s="84">
        <v>4</v>
      </c>
      <c r="Q66" s="84">
        <v>3</v>
      </c>
      <c r="R66" s="84" t="str">
        <v>product 3</v>
      </c>
      <c r="S66" s="84">
        <v>176</v>
      </c>
      <c r="V66" s="84">
        <v>176</v>
      </c>
    </row>
    <row r="67" spans="1:22" x14ac:dyDescent="0.25">
      <c r="A67" s="85">
        <v>45356</v>
      </c>
      <c r="B67" s="84" t="str">
        <v>net sales:product 3</v>
      </c>
      <c r="C67" s="84" t="str">
        <v>net sales</v>
      </c>
      <c r="D67" s="84">
        <v>12.49</v>
      </c>
      <c r="E67" s="84">
        <v>2024</v>
      </c>
      <c r="F67" s="84">
        <v>5</v>
      </c>
      <c r="G67" s="84">
        <v>3</v>
      </c>
      <c r="H67" s="84" t="str">
        <v>product 3</v>
      </c>
      <c r="I67" s="84">
        <v>127</v>
      </c>
      <c r="K67" s="85">
        <v>45356</v>
      </c>
      <c r="L67" s="84" t="str">
        <v>net sales:product 3</v>
      </c>
      <c r="M67" s="84" t="str">
        <v>net sales</v>
      </c>
      <c r="N67" s="84">
        <v>12.49</v>
      </c>
      <c r="O67" s="84">
        <v>2024</v>
      </c>
      <c r="P67" s="84">
        <v>5</v>
      </c>
      <c r="Q67" s="84">
        <v>3</v>
      </c>
      <c r="R67" s="84" t="str">
        <v>product 3</v>
      </c>
      <c r="S67" s="84">
        <v>127</v>
      </c>
      <c r="V67" s="84">
        <v>127</v>
      </c>
    </row>
    <row r="68" spans="1:22" x14ac:dyDescent="0.25">
      <c r="A68" s="85">
        <v>45357</v>
      </c>
      <c r="B68" s="84" t="str">
        <v>net sales:product 3</v>
      </c>
      <c r="C68" s="84" t="str">
        <v>net sales</v>
      </c>
      <c r="D68" s="84">
        <v>12.49</v>
      </c>
      <c r="E68" s="84">
        <v>2024</v>
      </c>
      <c r="F68" s="84">
        <v>6</v>
      </c>
      <c r="G68" s="84">
        <v>3</v>
      </c>
      <c r="H68" s="84" t="str">
        <v>product 3</v>
      </c>
      <c r="I68" s="84">
        <v>200</v>
      </c>
      <c r="K68" s="85">
        <v>45357</v>
      </c>
      <c r="L68" s="84" t="str">
        <v>net sales:product 3</v>
      </c>
      <c r="M68" s="84" t="str">
        <v>net sales</v>
      </c>
      <c r="N68" s="84">
        <v>12.49</v>
      </c>
      <c r="O68" s="84">
        <v>2024</v>
      </c>
      <c r="P68" s="84">
        <v>6</v>
      </c>
      <c r="Q68" s="84">
        <v>3</v>
      </c>
      <c r="R68" s="84" t="str">
        <v>product 3</v>
      </c>
      <c r="S68" s="84">
        <v>200</v>
      </c>
      <c r="V68" s="84">
        <v>200</v>
      </c>
    </row>
    <row r="69" spans="1:22" x14ac:dyDescent="0.25">
      <c r="A69" s="85">
        <v>45358</v>
      </c>
      <c r="B69" s="84" t="str">
        <v>net sales:product 3</v>
      </c>
      <c r="C69" s="84" t="str">
        <v>net sales</v>
      </c>
      <c r="D69" s="84">
        <v>12.49</v>
      </c>
      <c r="E69" s="84">
        <v>2024</v>
      </c>
      <c r="F69" s="84">
        <v>7</v>
      </c>
      <c r="G69" s="84">
        <v>3</v>
      </c>
      <c r="H69" s="84" t="str">
        <v>product 3</v>
      </c>
      <c r="I69" s="84">
        <v>189</v>
      </c>
      <c r="K69" s="85">
        <v>45358</v>
      </c>
      <c r="L69" s="84" t="str">
        <v>net sales:product 3</v>
      </c>
      <c r="M69" s="84" t="str">
        <v>net sales</v>
      </c>
      <c r="N69" s="84">
        <v>12.49</v>
      </c>
      <c r="O69" s="84">
        <v>2024</v>
      </c>
      <c r="P69" s="84">
        <v>7</v>
      </c>
      <c r="Q69" s="84">
        <v>3</v>
      </c>
      <c r="R69" s="84" t="str">
        <v>product 3</v>
      </c>
      <c r="S69" s="84">
        <v>189</v>
      </c>
      <c r="V69" s="84">
        <v>189</v>
      </c>
    </row>
    <row r="70" spans="1:22" x14ac:dyDescent="0.25">
      <c r="A70" s="85">
        <v>45359</v>
      </c>
      <c r="B70" s="84" t="str">
        <v>net sales:product 3</v>
      </c>
      <c r="C70" s="84" t="str">
        <v>net sales</v>
      </c>
      <c r="D70" s="84">
        <v>12.49</v>
      </c>
      <c r="E70" s="84">
        <v>2024</v>
      </c>
      <c r="F70" s="84">
        <v>8</v>
      </c>
      <c r="G70" s="84">
        <v>3</v>
      </c>
      <c r="H70" s="84" t="str">
        <v>product 3</v>
      </c>
      <c r="I70" s="84">
        <v>57</v>
      </c>
      <c r="K70" s="85">
        <v>45359</v>
      </c>
      <c r="L70" s="84" t="str">
        <v>net sales:product 3</v>
      </c>
      <c r="M70" s="84" t="str">
        <v>net sales</v>
      </c>
      <c r="N70" s="84">
        <v>12.49</v>
      </c>
      <c r="O70" s="84">
        <v>2024</v>
      </c>
      <c r="P70" s="84">
        <v>8</v>
      </c>
      <c r="Q70" s="84">
        <v>3</v>
      </c>
      <c r="R70" s="84" t="str">
        <v>product 3</v>
      </c>
      <c r="S70" s="84">
        <v>57</v>
      </c>
      <c r="V70" s="84">
        <v>57</v>
      </c>
    </row>
    <row r="71" spans="1:22" x14ac:dyDescent="0.25">
      <c r="A71" s="85">
        <v>45360</v>
      </c>
      <c r="B71" s="84" t="str">
        <v>net sales:product 3</v>
      </c>
      <c r="C71" s="84" t="str">
        <v>net sales</v>
      </c>
      <c r="D71" s="84">
        <v>12.49</v>
      </c>
      <c r="E71" s="84">
        <v>2024</v>
      </c>
      <c r="F71" s="84">
        <v>9</v>
      </c>
      <c r="G71" s="84">
        <v>3</v>
      </c>
      <c r="H71" s="84" t="str">
        <v>product 3</v>
      </c>
      <c r="I71" s="84">
        <v>133</v>
      </c>
      <c r="K71" s="85">
        <v>45360</v>
      </c>
      <c r="L71" s="84" t="str">
        <v>net sales:product 3</v>
      </c>
      <c r="M71" s="84" t="str">
        <v>net sales</v>
      </c>
      <c r="N71" s="84">
        <v>12.49</v>
      </c>
      <c r="O71" s="84">
        <v>2024</v>
      </c>
      <c r="P71" s="84">
        <v>9</v>
      </c>
      <c r="Q71" s="84">
        <v>3</v>
      </c>
      <c r="R71" s="84" t="str">
        <v>product 3</v>
      </c>
      <c r="S71" s="84">
        <v>133</v>
      </c>
      <c r="V71" s="84">
        <v>133</v>
      </c>
    </row>
    <row r="72" spans="1:22" x14ac:dyDescent="0.25">
      <c r="A72" s="85">
        <v>45361</v>
      </c>
      <c r="B72" s="84" t="str">
        <v>net sales:product 3</v>
      </c>
      <c r="C72" s="84" t="str">
        <v>net sales</v>
      </c>
      <c r="D72" s="84">
        <v>12.49</v>
      </c>
      <c r="E72" s="84">
        <v>2024</v>
      </c>
      <c r="F72" s="84">
        <v>10</v>
      </c>
      <c r="G72" s="84">
        <v>3</v>
      </c>
      <c r="H72" s="84" t="str">
        <v>product 3</v>
      </c>
      <c r="I72" s="84">
        <v>42</v>
      </c>
      <c r="K72" s="85">
        <v>45361</v>
      </c>
      <c r="L72" s="84" t="str">
        <v>net sales:product 3</v>
      </c>
      <c r="M72" s="84" t="str">
        <v>net sales</v>
      </c>
      <c r="N72" s="84">
        <v>12.49</v>
      </c>
      <c r="O72" s="84">
        <v>2024</v>
      </c>
      <c r="P72" s="84">
        <v>10</v>
      </c>
      <c r="Q72" s="84">
        <v>3</v>
      </c>
      <c r="R72" s="84" t="str">
        <v>product 3</v>
      </c>
      <c r="S72" s="84">
        <v>42</v>
      </c>
      <c r="V72" s="84">
        <v>42</v>
      </c>
    </row>
    <row r="73" spans="1:22" x14ac:dyDescent="0.25">
      <c r="A73" s="85">
        <v>45362</v>
      </c>
      <c r="B73" s="84" t="str">
        <v>net sales:product 3</v>
      </c>
      <c r="C73" s="84" t="str">
        <v>net sales</v>
      </c>
      <c r="D73" s="84">
        <v>12.49</v>
      </c>
      <c r="E73" s="84">
        <v>2024</v>
      </c>
      <c r="F73" s="84">
        <v>11</v>
      </c>
      <c r="G73" s="84">
        <v>3</v>
      </c>
      <c r="H73" s="84" t="str">
        <v>product 3</v>
      </c>
      <c r="I73" s="84">
        <v>79</v>
      </c>
      <c r="K73" s="85">
        <v>45362</v>
      </c>
      <c r="L73" s="84" t="str">
        <v>net sales:product 3</v>
      </c>
      <c r="M73" s="84" t="str">
        <v>net sales</v>
      </c>
      <c r="N73" s="84">
        <v>12.49</v>
      </c>
      <c r="O73" s="84">
        <v>2024</v>
      </c>
      <c r="P73" s="84">
        <v>11</v>
      </c>
      <c r="Q73" s="84">
        <v>3</v>
      </c>
      <c r="R73" s="84" t="str">
        <v>product 3</v>
      </c>
      <c r="S73" s="84">
        <v>79</v>
      </c>
      <c r="V73" s="84">
        <v>79</v>
      </c>
    </row>
    <row r="74" spans="1:22" x14ac:dyDescent="0.25">
      <c r="A74" s="85">
        <v>45363</v>
      </c>
      <c r="B74" s="84" t="str">
        <v>net sales:product 3</v>
      </c>
      <c r="C74" s="84" t="str">
        <v>net sales</v>
      </c>
      <c r="D74" s="84">
        <v>12.49</v>
      </c>
      <c r="E74" s="84">
        <v>2024</v>
      </c>
      <c r="F74" s="84">
        <v>12</v>
      </c>
      <c r="G74" s="84">
        <v>3</v>
      </c>
      <c r="H74" s="84" t="str">
        <v>product 3</v>
      </c>
      <c r="I74" s="84">
        <v>126</v>
      </c>
      <c r="K74" s="85">
        <v>45363</v>
      </c>
      <c r="L74" s="84" t="str">
        <v>net sales:product 3</v>
      </c>
      <c r="M74" s="84" t="str">
        <v>net sales</v>
      </c>
      <c r="N74" s="84">
        <v>12.49</v>
      </c>
      <c r="O74" s="84">
        <v>2024</v>
      </c>
      <c r="P74" s="84">
        <v>12</v>
      </c>
      <c r="Q74" s="84">
        <v>3</v>
      </c>
      <c r="R74" s="84" t="str">
        <v>product 3</v>
      </c>
      <c r="S74" s="84">
        <v>126</v>
      </c>
      <c r="V74" s="84">
        <v>126</v>
      </c>
    </row>
    <row r="75" spans="1:22" x14ac:dyDescent="0.25">
      <c r="A75" s="85">
        <v>45364</v>
      </c>
      <c r="B75" s="84" t="str">
        <v>net sales:product 3</v>
      </c>
      <c r="C75" s="84" t="str">
        <v>net sales</v>
      </c>
      <c r="D75" s="84">
        <v>12.49</v>
      </c>
      <c r="E75" s="84">
        <v>2024</v>
      </c>
      <c r="F75" s="84">
        <v>13</v>
      </c>
      <c r="G75" s="84">
        <v>3</v>
      </c>
      <c r="H75" s="84" t="str">
        <v>product 3</v>
      </c>
      <c r="I75" s="84">
        <v>118</v>
      </c>
      <c r="K75" s="85">
        <v>45364</v>
      </c>
      <c r="L75" s="84" t="str">
        <v>net sales:product 3</v>
      </c>
      <c r="M75" s="84" t="str">
        <v>net sales</v>
      </c>
      <c r="N75" s="84">
        <v>12.49</v>
      </c>
      <c r="O75" s="84">
        <v>2024</v>
      </c>
      <c r="P75" s="84">
        <v>13</v>
      </c>
      <c r="Q75" s="84">
        <v>3</v>
      </c>
      <c r="R75" s="84" t="str">
        <v>product 3</v>
      </c>
      <c r="S75" s="84">
        <v>118</v>
      </c>
      <c r="V75" s="84">
        <v>118</v>
      </c>
    </row>
    <row r="76" spans="1:22" x14ac:dyDescent="0.25">
      <c r="A76" s="85">
        <v>45365</v>
      </c>
      <c r="B76" s="84" t="str">
        <v>net sales:product 3</v>
      </c>
      <c r="C76" s="84" t="str">
        <v>net sales</v>
      </c>
      <c r="D76" s="84">
        <v>12.49</v>
      </c>
      <c r="E76" s="84">
        <v>2024</v>
      </c>
      <c r="F76" s="84">
        <v>14</v>
      </c>
      <c r="G76" s="84">
        <v>3</v>
      </c>
      <c r="H76" s="84" t="str">
        <v>product 3</v>
      </c>
      <c r="I76" s="84">
        <v>82</v>
      </c>
      <c r="K76" s="85">
        <v>45365</v>
      </c>
      <c r="L76" s="84" t="str">
        <v>net sales:product 3</v>
      </c>
      <c r="M76" s="84" t="str">
        <v>net sales</v>
      </c>
      <c r="N76" s="84">
        <v>12.49</v>
      </c>
      <c r="O76" s="84">
        <v>2024</v>
      </c>
      <c r="P76" s="84">
        <v>14</v>
      </c>
      <c r="Q76" s="84">
        <v>3</v>
      </c>
      <c r="R76" s="84" t="str">
        <v>product 3</v>
      </c>
      <c r="S76" s="84">
        <v>82</v>
      </c>
      <c r="V76" s="84">
        <v>82</v>
      </c>
    </row>
    <row r="77" spans="1:22" x14ac:dyDescent="0.25">
      <c r="A77" s="85">
        <v>45366</v>
      </c>
      <c r="B77" s="84" t="str">
        <v>net sales:product 3</v>
      </c>
      <c r="C77" s="84" t="str">
        <v>net sales</v>
      </c>
      <c r="D77" s="84">
        <v>12.49</v>
      </c>
      <c r="E77" s="84">
        <v>2024</v>
      </c>
      <c r="F77" s="84">
        <v>15</v>
      </c>
      <c r="G77" s="84">
        <v>3</v>
      </c>
      <c r="H77" s="84" t="str">
        <v>product 3</v>
      </c>
      <c r="I77" s="84">
        <v>237</v>
      </c>
      <c r="K77" s="85">
        <v>45366</v>
      </c>
      <c r="L77" s="84" t="str">
        <v>net sales:product 3</v>
      </c>
      <c r="M77" s="84" t="str">
        <v>net sales</v>
      </c>
      <c r="N77" s="84">
        <v>12.49</v>
      </c>
      <c r="O77" s="84">
        <v>2024</v>
      </c>
      <c r="P77" s="84">
        <v>15</v>
      </c>
      <c r="Q77" s="84">
        <v>3</v>
      </c>
      <c r="R77" s="84" t="str">
        <v>product 3</v>
      </c>
      <c r="S77" s="84">
        <v>237</v>
      </c>
      <c r="V77" s="84">
        <v>237</v>
      </c>
    </row>
    <row r="78" spans="1:22" x14ac:dyDescent="0.25">
      <c r="A78" s="85">
        <v>45367</v>
      </c>
      <c r="B78" s="84" t="str">
        <v>net sales:product 3</v>
      </c>
      <c r="C78" s="84" t="str">
        <v>net sales</v>
      </c>
      <c r="D78" s="84">
        <v>12.49</v>
      </c>
      <c r="E78" s="84">
        <v>2024</v>
      </c>
      <c r="F78" s="84">
        <v>16</v>
      </c>
      <c r="G78" s="84">
        <v>3</v>
      </c>
      <c r="H78" s="84" t="str">
        <v>product 3</v>
      </c>
      <c r="I78" s="84">
        <v>82</v>
      </c>
      <c r="K78" s="85">
        <v>45367</v>
      </c>
      <c r="L78" s="84" t="str">
        <v>net sales:product 3</v>
      </c>
      <c r="M78" s="84" t="str">
        <v>net sales</v>
      </c>
      <c r="N78" s="84">
        <v>12.49</v>
      </c>
      <c r="O78" s="84">
        <v>2024</v>
      </c>
      <c r="P78" s="84">
        <v>16</v>
      </c>
      <c r="Q78" s="84">
        <v>3</v>
      </c>
      <c r="R78" s="84" t="str">
        <v>product 3</v>
      </c>
      <c r="S78" s="84">
        <v>82</v>
      </c>
      <c r="V78" s="84">
        <v>82</v>
      </c>
    </row>
    <row r="79" spans="1:22" x14ac:dyDescent="0.25">
      <c r="A79" s="85">
        <v>45368</v>
      </c>
      <c r="B79" s="84" t="str">
        <v>net sales:product 3</v>
      </c>
      <c r="C79" s="84" t="str">
        <v>net sales</v>
      </c>
      <c r="D79" s="84">
        <v>12.49</v>
      </c>
      <c r="E79" s="84">
        <v>2024</v>
      </c>
      <c r="F79" s="84">
        <v>17</v>
      </c>
      <c r="G79" s="84">
        <v>3</v>
      </c>
      <c r="H79" s="84" t="str">
        <v>product 3</v>
      </c>
      <c r="I79" s="84">
        <v>74</v>
      </c>
      <c r="K79" s="85">
        <v>45368</v>
      </c>
      <c r="L79" s="84" t="str">
        <v>net sales:product 3</v>
      </c>
      <c r="M79" s="84" t="str">
        <v>net sales</v>
      </c>
      <c r="N79" s="84">
        <v>12.49</v>
      </c>
      <c r="O79" s="84">
        <v>2024</v>
      </c>
      <c r="P79" s="84">
        <v>17</v>
      </c>
      <c r="Q79" s="84">
        <v>3</v>
      </c>
      <c r="R79" s="84" t="str">
        <v>product 3</v>
      </c>
      <c r="S79" s="84">
        <v>74</v>
      </c>
      <c r="V79" s="84">
        <v>74</v>
      </c>
    </row>
    <row r="80" spans="1:22" x14ac:dyDescent="0.25">
      <c r="A80" s="85">
        <v>45369</v>
      </c>
      <c r="B80" s="84" t="str">
        <v>net sales:product 3</v>
      </c>
      <c r="C80" s="84" t="str">
        <v>net sales</v>
      </c>
      <c r="D80" s="84">
        <v>12.49</v>
      </c>
      <c r="E80" s="84">
        <v>2024</v>
      </c>
      <c r="F80" s="84">
        <v>18</v>
      </c>
      <c r="G80" s="84">
        <v>3</v>
      </c>
      <c r="H80" s="84" t="str">
        <v>product 3</v>
      </c>
      <c r="I80" s="84">
        <v>95</v>
      </c>
      <c r="K80" s="85">
        <v>45369</v>
      </c>
      <c r="L80" s="84" t="str">
        <v>net sales:product 3</v>
      </c>
      <c r="M80" s="84" t="str">
        <v>net sales</v>
      </c>
      <c r="N80" s="84">
        <v>12.49</v>
      </c>
      <c r="O80" s="84">
        <v>2024</v>
      </c>
      <c r="P80" s="84">
        <v>18</v>
      </c>
      <c r="Q80" s="84">
        <v>3</v>
      </c>
      <c r="R80" s="84" t="str">
        <v>product 3</v>
      </c>
      <c r="S80" s="84">
        <v>95</v>
      </c>
      <c r="V80" s="84">
        <v>95</v>
      </c>
    </row>
    <row r="81" spans="1:22" x14ac:dyDescent="0.25">
      <c r="A81" s="85">
        <v>45370</v>
      </c>
      <c r="B81" s="84" t="str">
        <v>net sales:product 3</v>
      </c>
      <c r="C81" s="84" t="str">
        <v>net sales</v>
      </c>
      <c r="D81" s="84">
        <v>12.49</v>
      </c>
      <c r="E81" s="84">
        <v>2024</v>
      </c>
      <c r="F81" s="84">
        <v>19</v>
      </c>
      <c r="G81" s="84">
        <v>3</v>
      </c>
      <c r="H81" s="84" t="str">
        <v>product 3</v>
      </c>
      <c r="I81" s="84">
        <v>51</v>
      </c>
      <c r="K81" s="85">
        <v>45370</v>
      </c>
      <c r="L81" s="84" t="str">
        <v>net sales:product 3</v>
      </c>
      <c r="M81" s="84" t="str">
        <v>net sales</v>
      </c>
      <c r="N81" s="84">
        <v>12.49</v>
      </c>
      <c r="O81" s="84">
        <v>2024</v>
      </c>
      <c r="P81" s="84">
        <v>19</v>
      </c>
      <c r="Q81" s="84">
        <v>3</v>
      </c>
      <c r="R81" s="84" t="str">
        <v>product 3</v>
      </c>
      <c r="S81" s="84">
        <v>51</v>
      </c>
      <c r="V81" s="84">
        <v>51</v>
      </c>
    </row>
    <row r="82" spans="1:22" x14ac:dyDescent="0.25">
      <c r="A82" s="85">
        <v>45371</v>
      </c>
      <c r="B82" s="84" t="str">
        <v>net sales:product 3</v>
      </c>
      <c r="C82" s="84" t="str">
        <v>net sales</v>
      </c>
      <c r="D82" s="84">
        <v>12.49</v>
      </c>
      <c r="E82" s="84">
        <v>2024</v>
      </c>
      <c r="F82" s="84">
        <v>20</v>
      </c>
      <c r="G82" s="84">
        <v>3</v>
      </c>
      <c r="H82" s="84" t="str">
        <v>product 3</v>
      </c>
      <c r="I82" s="84">
        <v>0</v>
      </c>
      <c r="K82" s="85">
        <v>45371</v>
      </c>
      <c r="L82" s="84" t="str">
        <v>net sales:product 3</v>
      </c>
      <c r="M82" s="84" t="str">
        <v>net sales</v>
      </c>
      <c r="N82" s="84">
        <v>12.49</v>
      </c>
      <c r="O82" s="84">
        <v>2024</v>
      </c>
      <c r="P82" s="84">
        <v>20</v>
      </c>
      <c r="Q82" s="84">
        <v>3</v>
      </c>
      <c r="R82" s="84" t="str">
        <v>product 3</v>
      </c>
      <c r="S82" s="84">
        <v>0</v>
      </c>
      <c r="V82" s="84">
        <v>0</v>
      </c>
    </row>
    <row r="83" spans="1:22" x14ac:dyDescent="0.25">
      <c r="A83" s="85">
        <v>45372</v>
      </c>
      <c r="B83" s="84" t="str">
        <v>net sales:product 3</v>
      </c>
      <c r="C83" s="84" t="str">
        <v>net sales</v>
      </c>
      <c r="D83" s="84">
        <v>12.49</v>
      </c>
      <c r="E83" s="84">
        <v>2024</v>
      </c>
      <c r="F83" s="84">
        <v>21</v>
      </c>
      <c r="G83" s="84">
        <v>3</v>
      </c>
      <c r="H83" s="84" t="str">
        <v>product 3</v>
      </c>
      <c r="I83" s="84">
        <v>20</v>
      </c>
      <c r="K83" s="85">
        <v>45372</v>
      </c>
      <c r="L83" s="84" t="str">
        <v>net sales:product 3</v>
      </c>
      <c r="M83" s="84" t="str">
        <v>net sales</v>
      </c>
      <c r="N83" s="84">
        <v>12.49</v>
      </c>
      <c r="O83" s="84">
        <v>2024</v>
      </c>
      <c r="P83" s="84">
        <v>21</v>
      </c>
      <c r="Q83" s="84">
        <v>3</v>
      </c>
      <c r="R83" s="84" t="str">
        <v>product 3</v>
      </c>
      <c r="S83" s="84">
        <v>20</v>
      </c>
      <c r="V83" s="84">
        <v>20</v>
      </c>
    </row>
    <row r="84" spans="1:22" x14ac:dyDescent="0.25">
      <c r="A84" s="85">
        <v>45373</v>
      </c>
      <c r="B84" s="84" t="str">
        <v>net sales:product 3</v>
      </c>
      <c r="C84" s="84" t="str">
        <v>net sales</v>
      </c>
      <c r="D84" s="84">
        <v>12.49</v>
      </c>
      <c r="E84" s="84">
        <v>2024</v>
      </c>
      <c r="F84" s="84">
        <v>22</v>
      </c>
      <c r="G84" s="84">
        <v>3</v>
      </c>
      <c r="H84" s="84" t="str">
        <v>product 3</v>
      </c>
      <c r="I84" s="84">
        <v>96</v>
      </c>
      <c r="K84" s="85">
        <v>45373</v>
      </c>
      <c r="L84" s="84" t="str">
        <v>net sales:product 3</v>
      </c>
      <c r="M84" s="84" t="str">
        <v>net sales</v>
      </c>
      <c r="N84" s="84">
        <v>12.49</v>
      </c>
      <c r="O84" s="84">
        <v>2024</v>
      </c>
      <c r="P84" s="84">
        <v>22</v>
      </c>
      <c r="Q84" s="84">
        <v>3</v>
      </c>
      <c r="R84" s="84" t="str">
        <v>product 3</v>
      </c>
      <c r="S84" s="84">
        <v>96</v>
      </c>
      <c r="V84" s="84">
        <v>96</v>
      </c>
    </row>
    <row r="85" spans="1:22" x14ac:dyDescent="0.25">
      <c r="A85" s="85">
        <v>45374</v>
      </c>
      <c r="B85" s="84" t="str">
        <v>net sales:product 3</v>
      </c>
      <c r="C85" s="84" t="str">
        <v>net sales</v>
      </c>
      <c r="D85" s="84">
        <v>12.49</v>
      </c>
      <c r="E85" s="84">
        <v>2024</v>
      </c>
      <c r="F85" s="84">
        <v>23</v>
      </c>
      <c r="G85" s="84">
        <v>3</v>
      </c>
      <c r="H85" s="84" t="str">
        <v>product 3</v>
      </c>
      <c r="I85" s="84">
        <v>219</v>
      </c>
      <c r="K85" s="85">
        <v>45374</v>
      </c>
      <c r="L85" s="84" t="str">
        <v>net sales:product 3</v>
      </c>
      <c r="M85" s="84" t="str">
        <v>net sales</v>
      </c>
      <c r="N85" s="84">
        <v>12.49</v>
      </c>
      <c r="O85" s="84">
        <v>2024</v>
      </c>
      <c r="P85" s="84">
        <v>23</v>
      </c>
      <c r="Q85" s="84">
        <v>3</v>
      </c>
      <c r="R85" s="84" t="str">
        <v>product 3</v>
      </c>
      <c r="S85" s="84">
        <v>219</v>
      </c>
      <c r="V85" s="84">
        <v>219</v>
      </c>
    </row>
    <row r="86" spans="1:22" x14ac:dyDescent="0.25">
      <c r="A86" s="85">
        <v>45375</v>
      </c>
      <c r="B86" s="84" t="str">
        <v>net sales:product 3</v>
      </c>
      <c r="C86" s="84" t="str">
        <v>net sales</v>
      </c>
      <c r="D86" s="84">
        <v>12.49</v>
      </c>
      <c r="E86" s="84">
        <v>2024</v>
      </c>
      <c r="F86" s="84">
        <v>24</v>
      </c>
      <c r="G86" s="84">
        <v>3</v>
      </c>
      <c r="H86" s="84" t="str">
        <v>product 3</v>
      </c>
      <c r="I86" s="84">
        <v>95</v>
      </c>
      <c r="K86" s="85">
        <v>45375</v>
      </c>
      <c r="L86" s="84" t="str">
        <v>net sales:product 3</v>
      </c>
      <c r="M86" s="84" t="str">
        <v>net sales</v>
      </c>
      <c r="N86" s="84">
        <v>12.49</v>
      </c>
      <c r="O86" s="84">
        <v>2024</v>
      </c>
      <c r="P86" s="84">
        <v>24</v>
      </c>
      <c r="Q86" s="84">
        <v>3</v>
      </c>
      <c r="R86" s="84" t="str">
        <v>product 3</v>
      </c>
      <c r="S86" s="84">
        <v>95</v>
      </c>
      <c r="V86" s="84">
        <v>95</v>
      </c>
    </row>
    <row r="87" spans="1:22" x14ac:dyDescent="0.25">
      <c r="A87" s="85">
        <v>45376</v>
      </c>
      <c r="B87" s="84" t="str">
        <v>net sales:product 3</v>
      </c>
      <c r="C87" s="84" t="str">
        <v>net sales</v>
      </c>
      <c r="D87" s="84">
        <v>12.49</v>
      </c>
      <c r="E87" s="84">
        <v>2024</v>
      </c>
      <c r="F87" s="84">
        <v>25</v>
      </c>
      <c r="G87" s="84">
        <v>3</v>
      </c>
      <c r="H87" s="84" t="str">
        <v>product 3</v>
      </c>
      <c r="I87" s="84">
        <v>135</v>
      </c>
      <c r="K87" s="85">
        <v>45376</v>
      </c>
      <c r="L87" s="84" t="str">
        <v>net sales:product 3</v>
      </c>
      <c r="M87" s="84" t="str">
        <v>net sales</v>
      </c>
      <c r="N87" s="84">
        <v>12.49</v>
      </c>
      <c r="O87" s="84">
        <v>2024</v>
      </c>
      <c r="P87" s="84">
        <v>25</v>
      </c>
      <c r="Q87" s="84">
        <v>3</v>
      </c>
      <c r="R87" s="84" t="str">
        <v>product 3</v>
      </c>
      <c r="S87" s="84">
        <v>135</v>
      </c>
      <c r="V87" s="84">
        <v>135</v>
      </c>
    </row>
    <row r="88" spans="1:22" x14ac:dyDescent="0.25">
      <c r="A88" s="85">
        <v>45377</v>
      </c>
      <c r="B88" s="84" t="str">
        <v>net sales:product 3</v>
      </c>
      <c r="C88" s="84" t="str">
        <v>net sales</v>
      </c>
      <c r="D88" s="84">
        <v>12.49</v>
      </c>
      <c r="E88" s="84">
        <v>2024</v>
      </c>
      <c r="F88" s="84">
        <v>26</v>
      </c>
      <c r="G88" s="84">
        <v>3</v>
      </c>
      <c r="H88" s="84" t="str">
        <v>product 3</v>
      </c>
      <c r="I88" s="84">
        <v>97</v>
      </c>
      <c r="K88" s="85">
        <v>45377</v>
      </c>
      <c r="L88" s="84" t="str">
        <v>net sales:product 3</v>
      </c>
      <c r="M88" s="84" t="str">
        <v>net sales</v>
      </c>
      <c r="N88" s="84">
        <v>12.49</v>
      </c>
      <c r="O88" s="84">
        <v>2024</v>
      </c>
      <c r="P88" s="84">
        <v>26</v>
      </c>
      <c r="Q88" s="84">
        <v>3</v>
      </c>
      <c r="R88" s="84" t="str">
        <v>product 3</v>
      </c>
      <c r="S88" s="84">
        <v>97</v>
      </c>
      <c r="V88" s="84">
        <v>97</v>
      </c>
    </row>
    <row r="89" spans="1:22" x14ac:dyDescent="0.25">
      <c r="A89" s="85">
        <v>45378</v>
      </c>
      <c r="B89" s="84" t="str">
        <v>net sales:product 3</v>
      </c>
      <c r="C89" s="84" t="str">
        <v>net sales</v>
      </c>
      <c r="D89" s="84">
        <v>12.49</v>
      </c>
      <c r="E89" s="84">
        <v>2024</v>
      </c>
      <c r="F89" s="84">
        <v>27</v>
      </c>
      <c r="G89" s="84">
        <v>3</v>
      </c>
      <c r="H89" s="84" t="str">
        <v>product 3</v>
      </c>
      <c r="I89" s="84">
        <v>176</v>
      </c>
      <c r="K89" s="85">
        <v>45378</v>
      </c>
      <c r="L89" s="84" t="str">
        <v>net sales:product 3</v>
      </c>
      <c r="M89" s="84" t="str">
        <v>net sales</v>
      </c>
      <c r="N89" s="84">
        <v>12.49</v>
      </c>
      <c r="O89" s="84">
        <v>2024</v>
      </c>
      <c r="P89" s="84">
        <v>27</v>
      </c>
      <c r="Q89" s="84">
        <v>3</v>
      </c>
      <c r="R89" s="84" t="str">
        <v>product 3</v>
      </c>
      <c r="S89" s="84">
        <v>176</v>
      </c>
      <c r="V89" s="84">
        <v>176</v>
      </c>
    </row>
    <row r="90" spans="1:22" x14ac:dyDescent="0.25">
      <c r="A90" s="85">
        <v>45379</v>
      </c>
      <c r="B90" s="84" t="str">
        <v>net sales:product 3</v>
      </c>
      <c r="C90" s="84" t="str">
        <v>net sales</v>
      </c>
      <c r="D90" s="84">
        <v>12.49</v>
      </c>
      <c r="E90" s="84">
        <v>2024</v>
      </c>
      <c r="F90" s="84">
        <v>28</v>
      </c>
      <c r="G90" s="84">
        <v>3</v>
      </c>
      <c r="H90" s="84" t="str">
        <v>product 3</v>
      </c>
      <c r="I90" s="84">
        <v>68</v>
      </c>
      <c r="K90" s="85">
        <v>45379</v>
      </c>
      <c r="L90" s="84" t="str">
        <v>net sales:product 3</v>
      </c>
      <c r="M90" s="84" t="str">
        <v>net sales</v>
      </c>
      <c r="N90" s="84">
        <v>12.49</v>
      </c>
      <c r="O90" s="84">
        <v>2024</v>
      </c>
      <c r="P90" s="84">
        <v>28</v>
      </c>
      <c r="Q90" s="84">
        <v>3</v>
      </c>
      <c r="R90" s="84" t="str">
        <v>product 3</v>
      </c>
      <c r="S90" s="84">
        <v>68</v>
      </c>
      <c r="V90" s="84">
        <v>68</v>
      </c>
    </row>
    <row r="91" spans="1:22" x14ac:dyDescent="0.25">
      <c r="A91" s="85">
        <v>45380</v>
      </c>
      <c r="B91" s="84" t="str">
        <v>net sales:product 3</v>
      </c>
      <c r="C91" s="84" t="str">
        <v>net sales</v>
      </c>
      <c r="D91" s="84">
        <v>12.49</v>
      </c>
      <c r="E91" s="84">
        <v>2024</v>
      </c>
      <c r="F91" s="84">
        <v>29</v>
      </c>
      <c r="G91" s="84">
        <v>3</v>
      </c>
      <c r="H91" s="84" t="str">
        <v>product 3</v>
      </c>
      <c r="I91" s="84">
        <v>63</v>
      </c>
      <c r="K91" s="85">
        <v>45380</v>
      </c>
      <c r="L91" s="84" t="str">
        <v>net sales:product 3</v>
      </c>
      <c r="M91" s="84" t="str">
        <v>net sales</v>
      </c>
      <c r="N91" s="84">
        <v>12.49</v>
      </c>
      <c r="O91" s="84">
        <v>2024</v>
      </c>
      <c r="P91" s="84">
        <v>29</v>
      </c>
      <c r="Q91" s="84">
        <v>3</v>
      </c>
      <c r="R91" s="84" t="str">
        <v>product 3</v>
      </c>
      <c r="S91" s="84">
        <v>63</v>
      </c>
      <c r="V91" s="84">
        <v>63</v>
      </c>
    </row>
    <row r="92" spans="1:22" x14ac:dyDescent="0.25">
      <c r="A92" s="85">
        <v>45381</v>
      </c>
      <c r="B92" s="84" t="str">
        <v>net sales:product 3</v>
      </c>
      <c r="C92" s="84" t="str">
        <v>net sales</v>
      </c>
      <c r="D92" s="84">
        <v>12.49</v>
      </c>
      <c r="E92" s="84">
        <v>2024</v>
      </c>
      <c r="F92" s="84">
        <v>30</v>
      </c>
      <c r="G92" s="84">
        <v>3</v>
      </c>
      <c r="H92" s="84" t="str">
        <v>product 3</v>
      </c>
      <c r="I92" s="84">
        <v>99</v>
      </c>
      <c r="K92" s="85">
        <v>45381</v>
      </c>
      <c r="L92" s="84" t="str">
        <v>net sales:product 3</v>
      </c>
      <c r="M92" s="84" t="str">
        <v>net sales</v>
      </c>
      <c r="N92" s="84">
        <v>12.49</v>
      </c>
      <c r="O92" s="84">
        <v>2024</v>
      </c>
      <c r="P92" s="84">
        <v>30</v>
      </c>
      <c r="Q92" s="84">
        <v>3</v>
      </c>
      <c r="R92" s="84" t="str">
        <v>product 3</v>
      </c>
      <c r="S92" s="84">
        <v>99</v>
      </c>
      <c r="V92" s="84">
        <v>99</v>
      </c>
    </row>
    <row r="93" spans="1:22" x14ac:dyDescent="0.25">
      <c r="A93" s="85">
        <v>45382</v>
      </c>
      <c r="B93" s="84" t="str">
        <v>net sales:product 3</v>
      </c>
      <c r="C93" s="84" t="str">
        <v>net sales</v>
      </c>
      <c r="D93" s="84">
        <v>12.49</v>
      </c>
      <c r="E93" s="84">
        <v>2024</v>
      </c>
      <c r="F93" s="84">
        <v>31</v>
      </c>
      <c r="G93" s="84">
        <v>3</v>
      </c>
      <c r="H93" s="84" t="str">
        <v>product 3</v>
      </c>
      <c r="I93" s="84">
        <v>0</v>
      </c>
      <c r="K93" s="85">
        <v>45382</v>
      </c>
      <c r="L93" s="84" t="str">
        <v>net sales:product 3</v>
      </c>
      <c r="M93" s="84" t="str">
        <v>net sales</v>
      </c>
      <c r="N93" s="84">
        <v>12.49</v>
      </c>
      <c r="O93" s="84">
        <v>2024</v>
      </c>
      <c r="P93" s="84">
        <v>31</v>
      </c>
      <c r="Q93" s="84">
        <v>3</v>
      </c>
      <c r="R93" s="84" t="str">
        <v>product 3</v>
      </c>
      <c r="S93" s="84">
        <v>0</v>
      </c>
      <c r="V93" s="84">
        <v>0</v>
      </c>
    </row>
    <row r="94" spans="1:22" x14ac:dyDescent="0.25">
      <c r="A94" s="85">
        <v>45383</v>
      </c>
      <c r="B94" s="84" t="str">
        <v>net sales:product 3</v>
      </c>
      <c r="C94" s="84" t="str">
        <v>net sales</v>
      </c>
      <c r="D94" s="84">
        <v>12.49</v>
      </c>
      <c r="E94" s="84">
        <v>2024</v>
      </c>
      <c r="F94" s="84">
        <v>1</v>
      </c>
      <c r="G94" s="84">
        <v>4</v>
      </c>
      <c r="H94" s="84" t="str">
        <v>product 3</v>
      </c>
      <c r="I94" s="84">
        <v>2</v>
      </c>
      <c r="K94" s="85">
        <v>45383</v>
      </c>
      <c r="L94" s="84" t="str">
        <v>net sales:product 3</v>
      </c>
      <c r="M94" s="84" t="str">
        <v>net sales</v>
      </c>
      <c r="N94" s="84">
        <v>12.49</v>
      </c>
      <c r="O94" s="84">
        <v>2024</v>
      </c>
      <c r="P94" s="84">
        <v>1</v>
      </c>
      <c r="Q94" s="84">
        <v>4</v>
      </c>
      <c r="R94" s="84" t="str">
        <v>product 3</v>
      </c>
      <c r="S94" s="84">
        <v>2</v>
      </c>
      <c r="V94" s="84">
        <v>2</v>
      </c>
    </row>
    <row r="95" spans="1:22" x14ac:dyDescent="0.25">
      <c r="A95" s="85">
        <v>45384</v>
      </c>
      <c r="B95" s="84" t="str">
        <v>net sales:product 3</v>
      </c>
      <c r="C95" s="84" t="str">
        <v>net sales</v>
      </c>
      <c r="D95" s="84">
        <v>12.49</v>
      </c>
      <c r="E95" s="84">
        <v>2024</v>
      </c>
      <c r="F95" s="84">
        <v>2</v>
      </c>
      <c r="G95" s="84">
        <v>4</v>
      </c>
      <c r="H95" s="84" t="str">
        <v>product 3</v>
      </c>
      <c r="I95" s="84">
        <v>177</v>
      </c>
      <c r="K95" s="85">
        <v>45384</v>
      </c>
      <c r="L95" s="84" t="str">
        <v>net sales:product 3</v>
      </c>
      <c r="M95" s="84" t="str">
        <v>net sales</v>
      </c>
      <c r="N95" s="84">
        <v>12.49</v>
      </c>
      <c r="O95" s="84">
        <v>2024</v>
      </c>
      <c r="P95" s="84">
        <v>2</v>
      </c>
      <c r="Q95" s="84">
        <v>4</v>
      </c>
      <c r="R95" s="84" t="str">
        <v>product 3</v>
      </c>
      <c r="S95" s="84">
        <v>177</v>
      </c>
      <c r="V95" s="84">
        <v>177</v>
      </c>
    </row>
    <row r="96" spans="1:22" x14ac:dyDescent="0.25">
      <c r="A96" s="85">
        <v>45385</v>
      </c>
      <c r="B96" s="84" t="str">
        <v>net sales:product 3</v>
      </c>
      <c r="C96" s="84" t="str">
        <v>net sales</v>
      </c>
      <c r="D96" s="84">
        <v>12.49</v>
      </c>
      <c r="E96" s="84">
        <v>2024</v>
      </c>
      <c r="F96" s="84">
        <v>3</v>
      </c>
      <c r="G96" s="84">
        <v>4</v>
      </c>
      <c r="H96" s="84" t="str">
        <v>product 3</v>
      </c>
      <c r="I96" s="84">
        <v>86</v>
      </c>
      <c r="K96" s="85">
        <v>45385</v>
      </c>
      <c r="L96" s="84" t="str">
        <v>net sales:product 3</v>
      </c>
      <c r="M96" s="84" t="str">
        <v>net sales</v>
      </c>
      <c r="N96" s="84">
        <v>12.49</v>
      </c>
      <c r="O96" s="84">
        <v>2024</v>
      </c>
      <c r="P96" s="84">
        <v>3</v>
      </c>
      <c r="Q96" s="84">
        <v>4</v>
      </c>
      <c r="R96" s="84" t="str">
        <v>product 3</v>
      </c>
      <c r="S96" s="84">
        <v>86</v>
      </c>
      <c r="V96" s="84">
        <v>86</v>
      </c>
    </row>
    <row r="97" spans="1:22" x14ac:dyDescent="0.25">
      <c r="A97" s="85">
        <v>45386</v>
      </c>
      <c r="B97" s="84" t="str">
        <v>net sales:product 3</v>
      </c>
      <c r="C97" s="84" t="str">
        <v>net sales</v>
      </c>
      <c r="D97" s="84">
        <v>12.49</v>
      </c>
      <c r="E97" s="84">
        <v>2024</v>
      </c>
      <c r="F97" s="84">
        <v>4</v>
      </c>
      <c r="G97" s="84">
        <v>4</v>
      </c>
      <c r="H97" s="84" t="str">
        <v>product 3</v>
      </c>
      <c r="I97" s="84">
        <v>37</v>
      </c>
      <c r="K97" s="85">
        <v>45386</v>
      </c>
      <c r="L97" s="84" t="str">
        <v>net sales:product 3</v>
      </c>
      <c r="M97" s="84" t="str">
        <v>net sales</v>
      </c>
      <c r="N97" s="84">
        <v>12.49</v>
      </c>
      <c r="O97" s="84">
        <v>2024</v>
      </c>
      <c r="P97" s="84">
        <v>4</v>
      </c>
      <c r="Q97" s="84">
        <v>4</v>
      </c>
      <c r="R97" s="84" t="str">
        <v>product 3</v>
      </c>
      <c r="S97" s="84">
        <v>37</v>
      </c>
      <c r="V97" s="84">
        <v>37</v>
      </c>
    </row>
    <row r="98" spans="1:22" x14ac:dyDescent="0.25">
      <c r="A98" s="85">
        <v>45387</v>
      </c>
      <c r="B98" s="84" t="str">
        <v>net sales:product 3</v>
      </c>
      <c r="C98" s="84" t="str">
        <v>net sales</v>
      </c>
      <c r="D98" s="84">
        <v>12.49</v>
      </c>
      <c r="E98" s="84">
        <v>2024</v>
      </c>
      <c r="F98" s="84">
        <v>5</v>
      </c>
      <c r="G98" s="84">
        <v>4</v>
      </c>
      <c r="H98" s="84" t="str">
        <v>product 3</v>
      </c>
      <c r="I98" s="84">
        <v>241</v>
      </c>
      <c r="K98" s="85">
        <v>45387</v>
      </c>
      <c r="L98" s="84" t="str">
        <v>net sales:product 3</v>
      </c>
      <c r="M98" s="84" t="str">
        <v>net sales</v>
      </c>
      <c r="N98" s="84">
        <v>12.49</v>
      </c>
      <c r="O98" s="84">
        <v>2024</v>
      </c>
      <c r="P98" s="84">
        <v>5</v>
      </c>
      <c r="Q98" s="84">
        <v>4</v>
      </c>
      <c r="R98" s="84" t="str">
        <v>product 3</v>
      </c>
      <c r="S98" s="84">
        <v>241</v>
      </c>
      <c r="V98" s="84">
        <v>241</v>
      </c>
    </row>
    <row r="99" spans="1:22" x14ac:dyDescent="0.25">
      <c r="A99" s="85">
        <v>45388</v>
      </c>
      <c r="B99" s="84" t="str">
        <v>net sales:product 3</v>
      </c>
      <c r="C99" s="84" t="str">
        <v>net sales</v>
      </c>
      <c r="D99" s="84">
        <v>12.49</v>
      </c>
      <c r="E99" s="84">
        <v>2024</v>
      </c>
      <c r="F99" s="84">
        <v>6</v>
      </c>
      <c r="G99" s="84">
        <v>4</v>
      </c>
      <c r="H99" s="84" t="str">
        <v>product 3</v>
      </c>
      <c r="I99" s="84">
        <v>66</v>
      </c>
      <c r="K99" s="85">
        <v>45388</v>
      </c>
      <c r="L99" s="84" t="str">
        <v>net sales:product 3</v>
      </c>
      <c r="M99" s="84" t="str">
        <v>net sales</v>
      </c>
      <c r="N99" s="84">
        <v>12.49</v>
      </c>
      <c r="O99" s="84">
        <v>2024</v>
      </c>
      <c r="P99" s="84">
        <v>6</v>
      </c>
      <c r="Q99" s="84">
        <v>4</v>
      </c>
      <c r="R99" s="84" t="str">
        <v>product 3</v>
      </c>
      <c r="S99" s="84">
        <v>66</v>
      </c>
      <c r="V99" s="84">
        <v>66</v>
      </c>
    </row>
    <row r="100" spans="1:22" x14ac:dyDescent="0.25">
      <c r="A100" s="85">
        <v>45389</v>
      </c>
      <c r="B100" s="84" t="str">
        <v>net sales:product 3</v>
      </c>
      <c r="C100" s="84" t="str">
        <v>net sales</v>
      </c>
      <c r="D100" s="84">
        <v>12.49</v>
      </c>
      <c r="E100" s="84">
        <v>2024</v>
      </c>
      <c r="F100" s="84">
        <v>7</v>
      </c>
      <c r="G100" s="84">
        <v>4</v>
      </c>
      <c r="H100" s="84" t="str">
        <v>product 3</v>
      </c>
      <c r="I100" s="84">
        <v>184</v>
      </c>
      <c r="K100" s="85">
        <v>45389</v>
      </c>
      <c r="L100" s="84" t="str">
        <v>net sales:product 3</v>
      </c>
      <c r="M100" s="84" t="str">
        <v>net sales</v>
      </c>
      <c r="N100" s="84">
        <v>12.49</v>
      </c>
      <c r="O100" s="84">
        <v>2024</v>
      </c>
      <c r="P100" s="84">
        <v>7</v>
      </c>
      <c r="Q100" s="84">
        <v>4</v>
      </c>
      <c r="R100" s="84" t="str">
        <v>product 3</v>
      </c>
      <c r="S100" s="84">
        <v>184</v>
      </c>
      <c r="V100" s="84">
        <v>184</v>
      </c>
    </row>
    <row r="101" spans="1:22" x14ac:dyDescent="0.25">
      <c r="A101" s="85">
        <v>45390</v>
      </c>
      <c r="B101" s="84" t="str">
        <v>net sales:product 3</v>
      </c>
      <c r="C101" s="84" t="str">
        <v>net sales</v>
      </c>
      <c r="D101" s="84">
        <v>12.49</v>
      </c>
      <c r="E101" s="84">
        <v>2024</v>
      </c>
      <c r="F101" s="84">
        <v>8</v>
      </c>
      <c r="G101" s="84">
        <v>4</v>
      </c>
      <c r="H101" s="84" t="str">
        <v>product 3</v>
      </c>
      <c r="I101" s="84">
        <v>91</v>
      </c>
      <c r="K101" s="85">
        <v>45390</v>
      </c>
      <c r="L101" s="84" t="str">
        <v>net sales:product 3</v>
      </c>
      <c r="M101" s="84" t="str">
        <v>net sales</v>
      </c>
      <c r="N101" s="84">
        <v>12.49</v>
      </c>
      <c r="O101" s="84">
        <v>2024</v>
      </c>
      <c r="P101" s="84">
        <v>8</v>
      </c>
      <c r="Q101" s="84">
        <v>4</v>
      </c>
      <c r="R101" s="84" t="str">
        <v>product 3</v>
      </c>
      <c r="S101" s="84">
        <v>91</v>
      </c>
      <c r="V101" s="84">
        <v>91</v>
      </c>
    </row>
    <row r="102" spans="1:22" x14ac:dyDescent="0.25">
      <c r="A102" s="85">
        <v>45391</v>
      </c>
      <c r="B102" s="84" t="str">
        <v>net sales:product 3</v>
      </c>
      <c r="C102" s="84" t="str">
        <v>net sales</v>
      </c>
      <c r="D102" s="84">
        <v>12.49</v>
      </c>
      <c r="E102" s="84">
        <v>2024</v>
      </c>
      <c r="F102" s="84">
        <v>9</v>
      </c>
      <c r="G102" s="84">
        <v>4</v>
      </c>
      <c r="H102" s="84" t="str">
        <v>product 3</v>
      </c>
      <c r="I102" s="84">
        <v>229</v>
      </c>
      <c r="K102" s="85">
        <v>45391</v>
      </c>
      <c r="L102" s="84" t="str">
        <v>net sales:product 3</v>
      </c>
      <c r="M102" s="84" t="str">
        <v>net sales</v>
      </c>
      <c r="N102" s="84">
        <v>12.49</v>
      </c>
      <c r="O102" s="84">
        <v>2024</v>
      </c>
      <c r="P102" s="84">
        <v>9</v>
      </c>
      <c r="Q102" s="84">
        <v>4</v>
      </c>
      <c r="R102" s="84" t="str">
        <v>product 3</v>
      </c>
      <c r="S102" s="84">
        <v>229</v>
      </c>
      <c r="V102" s="84">
        <v>229</v>
      </c>
    </row>
    <row r="103" spans="1:22" x14ac:dyDescent="0.25">
      <c r="A103" s="85">
        <v>45392</v>
      </c>
      <c r="B103" s="84" t="str">
        <v>net sales:product 3</v>
      </c>
      <c r="C103" s="84" t="str">
        <v>net sales</v>
      </c>
      <c r="D103" s="84">
        <v>12.49</v>
      </c>
      <c r="E103" s="84">
        <v>2024</v>
      </c>
      <c r="F103" s="84">
        <v>10</v>
      </c>
      <c r="G103" s="84">
        <v>4</v>
      </c>
      <c r="H103" s="84" t="str">
        <v>product 3</v>
      </c>
      <c r="I103" s="84">
        <v>49</v>
      </c>
      <c r="K103" s="85">
        <v>45392</v>
      </c>
      <c r="L103" s="84" t="str">
        <v>net sales:product 3</v>
      </c>
      <c r="M103" s="84" t="str">
        <v>net sales</v>
      </c>
      <c r="N103" s="84">
        <v>12.49</v>
      </c>
      <c r="O103" s="84">
        <v>2024</v>
      </c>
      <c r="P103" s="84">
        <v>10</v>
      </c>
      <c r="Q103" s="84">
        <v>4</v>
      </c>
      <c r="R103" s="84" t="str">
        <v>product 3</v>
      </c>
      <c r="S103" s="84">
        <v>49</v>
      </c>
      <c r="V103" s="84">
        <v>49</v>
      </c>
    </row>
    <row r="104" spans="1:22" x14ac:dyDescent="0.25">
      <c r="A104" s="85">
        <v>45393</v>
      </c>
      <c r="B104" s="84" t="str">
        <v>net sales:product 3</v>
      </c>
      <c r="C104" s="84" t="str">
        <v>net sales</v>
      </c>
      <c r="D104" s="84">
        <v>12.49</v>
      </c>
      <c r="E104" s="84">
        <v>2024</v>
      </c>
      <c r="F104" s="84">
        <v>11</v>
      </c>
      <c r="G104" s="84">
        <v>4</v>
      </c>
      <c r="H104" s="84" t="str">
        <v>product 3</v>
      </c>
      <c r="I104" s="84">
        <v>202</v>
      </c>
      <c r="K104" s="85">
        <v>45393</v>
      </c>
      <c r="L104" s="84" t="str">
        <v>net sales:product 3</v>
      </c>
      <c r="M104" s="84" t="str">
        <v>net sales</v>
      </c>
      <c r="N104" s="84">
        <v>12.49</v>
      </c>
      <c r="O104" s="84">
        <v>2024</v>
      </c>
      <c r="P104" s="84">
        <v>11</v>
      </c>
      <c r="Q104" s="84">
        <v>4</v>
      </c>
      <c r="R104" s="84" t="str">
        <v>product 3</v>
      </c>
      <c r="S104" s="84">
        <v>202</v>
      </c>
      <c r="V104" s="84">
        <v>202</v>
      </c>
    </row>
    <row r="105" spans="1:22" x14ac:dyDescent="0.25">
      <c r="A105" s="85">
        <v>45394</v>
      </c>
      <c r="B105" s="84" t="str">
        <v>net sales:product 3</v>
      </c>
      <c r="C105" s="84" t="str">
        <v>net sales</v>
      </c>
      <c r="D105" s="84">
        <v>12.49</v>
      </c>
      <c r="E105" s="84">
        <v>2024</v>
      </c>
      <c r="F105" s="84">
        <v>12</v>
      </c>
      <c r="G105" s="84">
        <v>4</v>
      </c>
      <c r="H105" s="84" t="str">
        <v>product 3</v>
      </c>
      <c r="I105" s="84">
        <v>44</v>
      </c>
      <c r="K105" s="85">
        <v>45394</v>
      </c>
      <c r="L105" s="84" t="str">
        <v>net sales:product 3</v>
      </c>
      <c r="M105" s="84" t="str">
        <v>net sales</v>
      </c>
      <c r="N105" s="84">
        <v>12.49</v>
      </c>
      <c r="O105" s="84">
        <v>2024</v>
      </c>
      <c r="P105" s="84">
        <v>12</v>
      </c>
      <c r="Q105" s="84">
        <v>4</v>
      </c>
      <c r="R105" s="84" t="str">
        <v>product 3</v>
      </c>
      <c r="S105" s="84">
        <v>44</v>
      </c>
      <c r="V105" s="84">
        <v>44</v>
      </c>
    </row>
    <row r="106" spans="1:22" x14ac:dyDescent="0.25">
      <c r="A106" s="85">
        <v>45395</v>
      </c>
      <c r="B106" s="84" t="str">
        <v>net sales:product 3</v>
      </c>
      <c r="C106" s="84" t="str">
        <v>net sales</v>
      </c>
      <c r="D106" s="84">
        <v>12.49</v>
      </c>
      <c r="E106" s="84">
        <v>2024</v>
      </c>
      <c r="F106" s="84">
        <v>13</v>
      </c>
      <c r="G106" s="84">
        <v>4</v>
      </c>
      <c r="H106" s="84" t="str">
        <v>product 3</v>
      </c>
      <c r="I106" s="84">
        <v>171</v>
      </c>
      <c r="K106" s="85">
        <v>45395</v>
      </c>
      <c r="L106" s="84" t="str">
        <v>net sales:product 3</v>
      </c>
      <c r="M106" s="84" t="str">
        <v>net sales</v>
      </c>
      <c r="N106" s="84">
        <v>12.49</v>
      </c>
      <c r="O106" s="84">
        <v>2024</v>
      </c>
      <c r="P106" s="84">
        <v>13</v>
      </c>
      <c r="Q106" s="84">
        <v>4</v>
      </c>
      <c r="R106" s="84" t="str">
        <v>product 3</v>
      </c>
      <c r="S106" s="84">
        <v>171</v>
      </c>
      <c r="V106" s="84">
        <v>171</v>
      </c>
    </row>
    <row r="107" spans="1:22" x14ac:dyDescent="0.25">
      <c r="A107" s="85">
        <v>45396</v>
      </c>
      <c r="B107" s="84" t="str">
        <v>net sales:product 3</v>
      </c>
      <c r="C107" s="84" t="str">
        <v>net sales</v>
      </c>
      <c r="D107" s="84">
        <v>12.49</v>
      </c>
      <c r="E107" s="84">
        <v>2024</v>
      </c>
      <c r="F107" s="84">
        <v>14</v>
      </c>
      <c r="G107" s="84">
        <v>4</v>
      </c>
      <c r="H107" s="84" t="str">
        <v>product 3</v>
      </c>
      <c r="I107" s="84">
        <v>12</v>
      </c>
      <c r="K107" s="85">
        <v>45396</v>
      </c>
      <c r="L107" s="84" t="str">
        <v>net sales:product 3</v>
      </c>
      <c r="M107" s="84" t="str">
        <v>net sales</v>
      </c>
      <c r="N107" s="84">
        <v>12.49</v>
      </c>
      <c r="O107" s="84">
        <v>2024</v>
      </c>
      <c r="P107" s="84">
        <v>14</v>
      </c>
      <c r="Q107" s="84">
        <v>4</v>
      </c>
      <c r="R107" s="84" t="str">
        <v>product 3</v>
      </c>
      <c r="S107" s="84">
        <v>12</v>
      </c>
      <c r="V107" s="84">
        <v>12</v>
      </c>
    </row>
    <row r="108" spans="1:22" x14ac:dyDescent="0.25">
      <c r="A108" s="85">
        <v>45397</v>
      </c>
      <c r="B108" s="84" t="str">
        <v>net sales:product 3</v>
      </c>
      <c r="C108" s="84" t="str">
        <v>net sales</v>
      </c>
      <c r="D108" s="84">
        <v>12.49</v>
      </c>
      <c r="E108" s="84">
        <v>2024</v>
      </c>
      <c r="F108" s="84">
        <v>15</v>
      </c>
      <c r="G108" s="84">
        <v>4</v>
      </c>
      <c r="H108" s="84" t="str">
        <v>product 3</v>
      </c>
      <c r="I108" s="84">
        <v>130</v>
      </c>
      <c r="K108" s="85">
        <v>45397</v>
      </c>
      <c r="L108" s="84" t="str">
        <v>net sales:product 3</v>
      </c>
      <c r="M108" s="84" t="str">
        <v>net sales</v>
      </c>
      <c r="N108" s="84">
        <v>12.49</v>
      </c>
      <c r="O108" s="84">
        <v>2024</v>
      </c>
      <c r="P108" s="84">
        <v>15</v>
      </c>
      <c r="Q108" s="84">
        <v>4</v>
      </c>
      <c r="R108" s="84" t="str">
        <v>product 3</v>
      </c>
      <c r="S108" s="84">
        <v>130</v>
      </c>
      <c r="V108" s="84">
        <v>130</v>
      </c>
    </row>
    <row r="109" spans="1:22" x14ac:dyDescent="0.25">
      <c r="A109" s="85">
        <v>45398</v>
      </c>
      <c r="B109" s="84" t="str">
        <v>net sales:product 3</v>
      </c>
      <c r="C109" s="84" t="str">
        <v>net sales</v>
      </c>
      <c r="D109" s="84">
        <v>12.49</v>
      </c>
      <c r="E109" s="84">
        <v>2024</v>
      </c>
      <c r="F109" s="84">
        <v>16</v>
      </c>
      <c r="G109" s="84">
        <v>4</v>
      </c>
      <c r="H109" s="84" t="str">
        <v>product 3</v>
      </c>
      <c r="I109" s="84">
        <v>34</v>
      </c>
      <c r="K109" s="85">
        <v>45398</v>
      </c>
      <c r="L109" s="84" t="str">
        <v>net sales:product 3</v>
      </c>
      <c r="M109" s="84" t="str">
        <v>net sales</v>
      </c>
      <c r="N109" s="84">
        <v>12.49</v>
      </c>
      <c r="O109" s="84">
        <v>2024</v>
      </c>
      <c r="P109" s="84">
        <v>16</v>
      </c>
      <c r="Q109" s="84">
        <v>4</v>
      </c>
      <c r="R109" s="84" t="str">
        <v>product 3</v>
      </c>
      <c r="S109" s="84">
        <v>34</v>
      </c>
      <c r="V109" s="84">
        <v>34</v>
      </c>
    </row>
    <row r="110" spans="1:22" x14ac:dyDescent="0.25">
      <c r="A110" s="85">
        <v>45399</v>
      </c>
      <c r="B110" s="84" t="str">
        <v>net sales:product 3</v>
      </c>
      <c r="C110" s="84" t="str">
        <v>net sales</v>
      </c>
      <c r="D110" s="84">
        <v>12.49</v>
      </c>
      <c r="E110" s="84">
        <v>2024</v>
      </c>
      <c r="F110" s="84">
        <v>17</v>
      </c>
      <c r="G110" s="84">
        <v>4</v>
      </c>
      <c r="H110" s="84" t="str">
        <v>product 3</v>
      </c>
      <c r="I110" s="84">
        <v>0</v>
      </c>
      <c r="K110" s="85">
        <v>45399</v>
      </c>
      <c r="L110" s="84" t="str">
        <v>net sales:product 3</v>
      </c>
      <c r="M110" s="84" t="str">
        <v>net sales</v>
      </c>
      <c r="N110" s="84">
        <v>12.49</v>
      </c>
      <c r="O110" s="84">
        <v>2024</v>
      </c>
      <c r="P110" s="84">
        <v>17</v>
      </c>
      <c r="Q110" s="84">
        <v>4</v>
      </c>
      <c r="R110" s="84" t="str">
        <v>product 3</v>
      </c>
      <c r="S110" s="84">
        <v>0</v>
      </c>
      <c r="V110" s="84">
        <v>0</v>
      </c>
    </row>
    <row r="111" spans="1:22" x14ac:dyDescent="0.25">
      <c r="A111" s="85">
        <v>45400</v>
      </c>
      <c r="B111" s="84" t="str">
        <v>net sales:product 3</v>
      </c>
      <c r="C111" s="84" t="str">
        <v>net sales</v>
      </c>
      <c r="D111" s="84">
        <v>12.49</v>
      </c>
      <c r="E111" s="84">
        <v>2024</v>
      </c>
      <c r="F111" s="84">
        <v>18</v>
      </c>
      <c r="G111" s="84">
        <v>4</v>
      </c>
      <c r="H111" s="84" t="str">
        <v>product 3</v>
      </c>
      <c r="I111" s="84">
        <v>16</v>
      </c>
      <c r="K111" s="85">
        <v>45400</v>
      </c>
      <c r="L111" s="84" t="str">
        <v>net sales:product 3</v>
      </c>
      <c r="M111" s="84" t="str">
        <v>net sales</v>
      </c>
      <c r="N111" s="84">
        <v>12.49</v>
      </c>
      <c r="O111" s="84">
        <v>2024</v>
      </c>
      <c r="P111" s="84">
        <v>18</v>
      </c>
      <c r="Q111" s="84">
        <v>4</v>
      </c>
      <c r="R111" s="84" t="str">
        <v>product 3</v>
      </c>
      <c r="S111" s="84">
        <v>16</v>
      </c>
      <c r="V111" s="84">
        <v>16</v>
      </c>
    </row>
    <row r="112" spans="1:22" x14ac:dyDescent="0.25">
      <c r="A112" s="85">
        <v>45401</v>
      </c>
      <c r="B112" s="84" t="str">
        <v>net sales:product 3</v>
      </c>
      <c r="C112" s="84" t="str">
        <v>net sales</v>
      </c>
      <c r="D112" s="84">
        <v>12.49</v>
      </c>
      <c r="E112" s="84">
        <v>2024</v>
      </c>
      <c r="F112" s="84">
        <v>19</v>
      </c>
      <c r="G112" s="84">
        <v>4</v>
      </c>
      <c r="H112" s="84" t="str">
        <v>product 3</v>
      </c>
      <c r="I112" s="84">
        <v>165</v>
      </c>
      <c r="K112" s="85">
        <v>45401</v>
      </c>
      <c r="L112" s="84" t="str">
        <v>net sales:product 3</v>
      </c>
      <c r="M112" s="84" t="str">
        <v>net sales</v>
      </c>
      <c r="N112" s="84">
        <v>12.49</v>
      </c>
      <c r="O112" s="84">
        <v>2024</v>
      </c>
      <c r="P112" s="84">
        <v>19</v>
      </c>
      <c r="Q112" s="84">
        <v>4</v>
      </c>
      <c r="R112" s="84" t="str">
        <v>product 3</v>
      </c>
      <c r="S112" s="84">
        <v>165</v>
      </c>
      <c r="V112" s="84">
        <v>165</v>
      </c>
    </row>
    <row r="113" spans="1:22" x14ac:dyDescent="0.25">
      <c r="A113" s="85">
        <v>45402</v>
      </c>
      <c r="B113" s="84" t="str">
        <v>net sales:product 3</v>
      </c>
      <c r="C113" s="84" t="str">
        <v>net sales</v>
      </c>
      <c r="D113" s="84">
        <v>12.49</v>
      </c>
      <c r="E113" s="84">
        <v>2024</v>
      </c>
      <c r="F113" s="84">
        <v>20</v>
      </c>
      <c r="G113" s="84">
        <v>4</v>
      </c>
      <c r="H113" s="84" t="str">
        <v>product 3</v>
      </c>
      <c r="I113" s="84">
        <v>133</v>
      </c>
      <c r="K113" s="85">
        <v>45402</v>
      </c>
      <c r="L113" s="84" t="str">
        <v>net sales:product 3</v>
      </c>
      <c r="M113" s="84" t="str">
        <v>net sales</v>
      </c>
      <c r="N113" s="84">
        <v>12.49</v>
      </c>
      <c r="O113" s="84">
        <v>2024</v>
      </c>
      <c r="P113" s="84">
        <v>20</v>
      </c>
      <c r="Q113" s="84">
        <v>4</v>
      </c>
      <c r="R113" s="84" t="str">
        <v>product 3</v>
      </c>
      <c r="S113" s="84">
        <v>133</v>
      </c>
      <c r="V113" s="84">
        <v>133</v>
      </c>
    </row>
    <row r="114" spans="1:22" x14ac:dyDescent="0.25">
      <c r="A114" s="85">
        <v>45403</v>
      </c>
      <c r="B114" s="84" t="str">
        <v>net sales:product 3</v>
      </c>
      <c r="C114" s="84" t="str">
        <v>net sales</v>
      </c>
      <c r="D114" s="84">
        <v>12.49</v>
      </c>
      <c r="E114" s="84">
        <v>2024</v>
      </c>
      <c r="F114" s="84">
        <v>21</v>
      </c>
      <c r="G114" s="84">
        <v>4</v>
      </c>
      <c r="H114" s="84" t="str">
        <v>product 3</v>
      </c>
      <c r="I114" s="84">
        <v>89</v>
      </c>
      <c r="K114" s="85">
        <v>45403</v>
      </c>
      <c r="L114" s="84" t="str">
        <v>net sales:product 3</v>
      </c>
      <c r="M114" s="84" t="str">
        <v>net sales</v>
      </c>
      <c r="N114" s="84">
        <v>12.49</v>
      </c>
      <c r="O114" s="84">
        <v>2024</v>
      </c>
      <c r="P114" s="84">
        <v>21</v>
      </c>
      <c r="Q114" s="84">
        <v>4</v>
      </c>
      <c r="R114" s="84" t="str">
        <v>product 3</v>
      </c>
      <c r="S114" s="84">
        <v>89</v>
      </c>
      <c r="V114" s="84">
        <v>89</v>
      </c>
    </row>
    <row r="115" spans="1:22" x14ac:dyDescent="0.25">
      <c r="A115" s="85">
        <v>45404</v>
      </c>
      <c r="B115" s="84" t="str">
        <v>net sales:product 3</v>
      </c>
      <c r="C115" s="84" t="str">
        <v>net sales</v>
      </c>
      <c r="D115" s="84">
        <v>12.49</v>
      </c>
      <c r="E115" s="84">
        <v>2024</v>
      </c>
      <c r="F115" s="84">
        <v>22</v>
      </c>
      <c r="G115" s="84">
        <v>4</v>
      </c>
      <c r="H115" s="84" t="str">
        <v>product 3</v>
      </c>
      <c r="I115" s="84">
        <v>0</v>
      </c>
      <c r="K115" s="85">
        <v>45404</v>
      </c>
      <c r="L115" s="84" t="str">
        <v>net sales:product 3</v>
      </c>
      <c r="M115" s="84" t="str">
        <v>net sales</v>
      </c>
      <c r="N115" s="84">
        <v>12.49</v>
      </c>
      <c r="O115" s="84">
        <v>2024</v>
      </c>
      <c r="P115" s="84">
        <v>22</v>
      </c>
      <c r="Q115" s="84">
        <v>4</v>
      </c>
      <c r="R115" s="84" t="str">
        <v>product 3</v>
      </c>
      <c r="S115" s="84">
        <v>0</v>
      </c>
      <c r="V115" s="84">
        <v>0</v>
      </c>
    </row>
    <row r="116" spans="1:22" x14ac:dyDescent="0.25">
      <c r="A116" s="85">
        <v>45405</v>
      </c>
      <c r="B116" s="84" t="str">
        <v>net sales:product 3</v>
      </c>
      <c r="C116" s="84" t="str">
        <v>net sales</v>
      </c>
      <c r="D116" s="84">
        <v>12.49</v>
      </c>
      <c r="E116" s="84">
        <v>2024</v>
      </c>
      <c r="F116" s="84">
        <v>23</v>
      </c>
      <c r="G116" s="84">
        <v>4</v>
      </c>
      <c r="H116" s="84" t="str">
        <v>product 3</v>
      </c>
      <c r="I116" s="84">
        <v>168</v>
      </c>
      <c r="K116" s="85">
        <v>45405</v>
      </c>
      <c r="L116" s="84" t="str">
        <v>net sales:product 3</v>
      </c>
      <c r="M116" s="84" t="str">
        <v>net sales</v>
      </c>
      <c r="N116" s="84">
        <v>12.49</v>
      </c>
      <c r="O116" s="84">
        <v>2024</v>
      </c>
      <c r="P116" s="84">
        <v>23</v>
      </c>
      <c r="Q116" s="84">
        <v>4</v>
      </c>
      <c r="R116" s="84" t="str">
        <v>product 3</v>
      </c>
      <c r="S116" s="84">
        <v>168</v>
      </c>
      <c r="V116" s="84">
        <v>168</v>
      </c>
    </row>
    <row r="117" spans="1:22" x14ac:dyDescent="0.25">
      <c r="A117" s="85">
        <v>45406</v>
      </c>
      <c r="B117" s="84" t="str">
        <v>net sales:product 3</v>
      </c>
      <c r="C117" s="84" t="str">
        <v>net sales</v>
      </c>
      <c r="D117" s="84">
        <v>12.49</v>
      </c>
      <c r="E117" s="84">
        <v>2024</v>
      </c>
      <c r="F117" s="84">
        <v>24</v>
      </c>
      <c r="G117" s="84">
        <v>4</v>
      </c>
      <c r="H117" s="84" t="str">
        <v>product 3</v>
      </c>
      <c r="I117" s="84">
        <v>21</v>
      </c>
      <c r="K117" s="85">
        <v>45406</v>
      </c>
      <c r="L117" s="84" t="str">
        <v>net sales:product 3</v>
      </c>
      <c r="M117" s="84" t="str">
        <v>net sales</v>
      </c>
      <c r="N117" s="84">
        <v>12.49</v>
      </c>
      <c r="O117" s="84">
        <v>2024</v>
      </c>
      <c r="P117" s="84">
        <v>24</v>
      </c>
      <c r="Q117" s="84">
        <v>4</v>
      </c>
      <c r="R117" s="84" t="str">
        <v>product 3</v>
      </c>
      <c r="S117" s="84">
        <v>21</v>
      </c>
      <c r="V117" s="84">
        <v>21</v>
      </c>
    </row>
    <row r="118" spans="1:22" x14ac:dyDescent="0.25">
      <c r="A118" s="85">
        <v>45407</v>
      </c>
      <c r="B118" s="84" t="str">
        <v>net sales:product 3</v>
      </c>
      <c r="C118" s="84" t="str">
        <v>net sales</v>
      </c>
      <c r="D118" s="84">
        <v>12.49</v>
      </c>
      <c r="E118" s="84">
        <v>2024</v>
      </c>
      <c r="F118" s="84">
        <v>25</v>
      </c>
      <c r="G118" s="84">
        <v>4</v>
      </c>
      <c r="H118" s="84" t="str">
        <v>product 3</v>
      </c>
      <c r="I118" s="84">
        <v>39</v>
      </c>
      <c r="K118" s="85">
        <v>45407</v>
      </c>
      <c r="L118" s="84" t="str">
        <v>net sales:product 3</v>
      </c>
      <c r="M118" s="84" t="str">
        <v>net sales</v>
      </c>
      <c r="N118" s="84">
        <v>12.49</v>
      </c>
      <c r="O118" s="84">
        <v>2024</v>
      </c>
      <c r="P118" s="84">
        <v>25</v>
      </c>
      <c r="Q118" s="84">
        <v>4</v>
      </c>
      <c r="R118" s="84" t="str">
        <v>product 3</v>
      </c>
      <c r="S118" s="84">
        <v>39</v>
      </c>
      <c r="V118" s="84">
        <v>39</v>
      </c>
    </row>
    <row r="119" spans="1:22" x14ac:dyDescent="0.25">
      <c r="A119" s="85">
        <v>45408</v>
      </c>
      <c r="B119" s="84" t="str">
        <v>net sales:product 3</v>
      </c>
      <c r="C119" s="84" t="str">
        <v>net sales</v>
      </c>
      <c r="D119" s="84">
        <v>12.49</v>
      </c>
      <c r="E119" s="84">
        <v>2024</v>
      </c>
      <c r="F119" s="84">
        <v>26</v>
      </c>
      <c r="G119" s="84">
        <v>4</v>
      </c>
      <c r="H119" s="84" t="str">
        <v>product 3</v>
      </c>
      <c r="I119" s="84">
        <v>28</v>
      </c>
      <c r="K119" s="85">
        <v>45408</v>
      </c>
      <c r="L119" s="84" t="str">
        <v>net sales:product 3</v>
      </c>
      <c r="M119" s="84" t="str">
        <v>net sales</v>
      </c>
      <c r="N119" s="84">
        <v>12.49</v>
      </c>
      <c r="O119" s="84">
        <v>2024</v>
      </c>
      <c r="P119" s="84">
        <v>26</v>
      </c>
      <c r="Q119" s="84">
        <v>4</v>
      </c>
      <c r="R119" s="84" t="str">
        <v>product 3</v>
      </c>
      <c r="S119" s="84">
        <v>28</v>
      </c>
      <c r="V119" s="84">
        <v>28</v>
      </c>
    </row>
    <row r="120" spans="1:22" x14ac:dyDescent="0.25">
      <c r="A120" s="85">
        <v>45409</v>
      </c>
      <c r="B120" s="84" t="str">
        <v>net sales:product 3</v>
      </c>
      <c r="C120" s="84" t="str">
        <v>net sales</v>
      </c>
      <c r="D120" s="84">
        <v>12.49</v>
      </c>
      <c r="E120" s="84">
        <v>2024</v>
      </c>
      <c r="F120" s="84">
        <v>27</v>
      </c>
      <c r="G120" s="84">
        <v>4</v>
      </c>
      <c r="H120" s="84" t="str">
        <v>product 3</v>
      </c>
      <c r="I120" s="84">
        <v>134</v>
      </c>
      <c r="K120" s="85">
        <v>45409</v>
      </c>
      <c r="L120" s="84" t="str">
        <v>net sales:product 3</v>
      </c>
      <c r="M120" s="84" t="str">
        <v>net sales</v>
      </c>
      <c r="N120" s="84">
        <v>12.49</v>
      </c>
      <c r="O120" s="84">
        <v>2024</v>
      </c>
      <c r="P120" s="84">
        <v>27</v>
      </c>
      <c r="Q120" s="84">
        <v>4</v>
      </c>
      <c r="R120" s="84" t="str">
        <v>product 3</v>
      </c>
      <c r="S120" s="84">
        <v>134</v>
      </c>
      <c r="V120" s="84">
        <v>134</v>
      </c>
    </row>
    <row r="121" spans="1:22" x14ac:dyDescent="0.25">
      <c r="A121" s="85">
        <v>45410</v>
      </c>
      <c r="B121" s="84" t="str">
        <v>net sales:product 3</v>
      </c>
      <c r="C121" s="84" t="str">
        <v>net sales</v>
      </c>
      <c r="D121" s="84">
        <v>12.49</v>
      </c>
      <c r="E121" s="84">
        <v>2024</v>
      </c>
      <c r="F121" s="84">
        <v>28</v>
      </c>
      <c r="G121" s="84">
        <v>4</v>
      </c>
      <c r="H121" s="84" t="str">
        <v>product 3</v>
      </c>
      <c r="I121" s="84">
        <v>181</v>
      </c>
      <c r="K121" s="85">
        <v>45410</v>
      </c>
      <c r="L121" s="84" t="str">
        <v>net sales:product 3</v>
      </c>
      <c r="M121" s="84" t="str">
        <v>net sales</v>
      </c>
      <c r="N121" s="84">
        <v>12.49</v>
      </c>
      <c r="O121" s="84">
        <v>2024</v>
      </c>
      <c r="P121" s="84">
        <v>28</v>
      </c>
      <c r="Q121" s="84">
        <v>4</v>
      </c>
      <c r="R121" s="84" t="str">
        <v>product 3</v>
      </c>
      <c r="S121" s="84">
        <v>181</v>
      </c>
      <c r="V121" s="84">
        <v>181</v>
      </c>
    </row>
    <row r="122" spans="1:22" x14ac:dyDescent="0.25">
      <c r="A122" s="85">
        <v>45411</v>
      </c>
      <c r="B122" s="84" t="str">
        <v>net sales:product 3</v>
      </c>
      <c r="C122" s="84" t="str">
        <v>net sales</v>
      </c>
      <c r="D122" s="84">
        <v>12.49</v>
      </c>
      <c r="E122" s="84">
        <v>2024</v>
      </c>
      <c r="F122" s="84">
        <v>29</v>
      </c>
      <c r="G122" s="84">
        <v>4</v>
      </c>
      <c r="H122" s="84" t="str">
        <v>product 3</v>
      </c>
      <c r="I122" s="84">
        <v>158</v>
      </c>
      <c r="K122" s="85">
        <v>45411</v>
      </c>
      <c r="L122" s="84" t="str">
        <v>net sales:product 3</v>
      </c>
      <c r="M122" s="84" t="str">
        <v>net sales</v>
      </c>
      <c r="N122" s="84">
        <v>12.49</v>
      </c>
      <c r="O122" s="84">
        <v>2024</v>
      </c>
      <c r="P122" s="84">
        <v>29</v>
      </c>
      <c r="Q122" s="84">
        <v>4</v>
      </c>
      <c r="R122" s="84" t="str">
        <v>product 3</v>
      </c>
      <c r="S122" s="84">
        <v>158</v>
      </c>
      <c r="V122" s="84">
        <v>158</v>
      </c>
    </row>
    <row r="123" spans="1:22" x14ac:dyDescent="0.25">
      <c r="A123" s="85">
        <v>45412</v>
      </c>
      <c r="B123" s="84" t="str">
        <v>net sales:product 3</v>
      </c>
      <c r="C123" s="84" t="str">
        <v>net sales</v>
      </c>
      <c r="D123" s="84">
        <v>12.49</v>
      </c>
      <c r="E123" s="84">
        <v>2024</v>
      </c>
      <c r="F123" s="84">
        <v>30</v>
      </c>
      <c r="G123" s="84">
        <v>4</v>
      </c>
      <c r="H123" s="84" t="str">
        <v>product 3</v>
      </c>
      <c r="I123" s="84">
        <v>43</v>
      </c>
      <c r="K123" s="85">
        <v>45412</v>
      </c>
      <c r="L123" s="84" t="str">
        <v>net sales:product 3</v>
      </c>
      <c r="M123" s="84" t="str">
        <v>net sales</v>
      </c>
      <c r="N123" s="84">
        <v>12.49</v>
      </c>
      <c r="O123" s="84">
        <v>2024</v>
      </c>
      <c r="P123" s="84">
        <v>30</v>
      </c>
      <c r="Q123" s="84">
        <v>4</v>
      </c>
      <c r="R123" s="84" t="str">
        <v>product 3</v>
      </c>
      <c r="S123" s="84">
        <v>43</v>
      </c>
      <c r="V123" s="84">
        <v>43</v>
      </c>
    </row>
    <row r="124" spans="1:22" x14ac:dyDescent="0.25">
      <c r="A124" s="85">
        <v>45413</v>
      </c>
      <c r="B124" s="84" t="str">
        <v>net sales:product 3</v>
      </c>
      <c r="C124" s="84" t="str">
        <v>net sales</v>
      </c>
      <c r="D124" s="84">
        <v>12.49</v>
      </c>
      <c r="E124" s="84">
        <v>2024</v>
      </c>
      <c r="F124" s="84">
        <v>1</v>
      </c>
      <c r="G124" s="84">
        <v>5</v>
      </c>
      <c r="H124" s="84" t="str">
        <v>product 3</v>
      </c>
      <c r="I124" s="84">
        <v>40</v>
      </c>
      <c r="K124" s="85">
        <v>45413</v>
      </c>
      <c r="L124" s="84" t="str">
        <v>net sales:product 3</v>
      </c>
      <c r="M124" s="84" t="str">
        <v>net sales</v>
      </c>
      <c r="N124" s="84">
        <v>12.49</v>
      </c>
      <c r="O124" s="84">
        <v>2024</v>
      </c>
      <c r="P124" s="84">
        <v>1</v>
      </c>
      <c r="Q124" s="84">
        <v>5</v>
      </c>
      <c r="R124" s="84" t="str">
        <v>product 3</v>
      </c>
      <c r="S124" s="84">
        <v>40</v>
      </c>
      <c r="V124" s="84">
        <v>40</v>
      </c>
    </row>
    <row r="125" spans="1:22" x14ac:dyDescent="0.25">
      <c r="A125" s="85">
        <v>45414</v>
      </c>
      <c r="B125" s="84" t="str">
        <v>net sales:product 3</v>
      </c>
      <c r="C125" s="84" t="str">
        <v>net sales</v>
      </c>
      <c r="D125" s="84">
        <v>12.49</v>
      </c>
      <c r="E125" s="84">
        <v>2024</v>
      </c>
      <c r="F125" s="84">
        <v>2</v>
      </c>
      <c r="G125" s="84">
        <v>5</v>
      </c>
      <c r="H125" s="84" t="str">
        <v>product 3</v>
      </c>
      <c r="I125" s="84">
        <v>165</v>
      </c>
      <c r="K125" s="85">
        <v>45414</v>
      </c>
      <c r="L125" s="84" t="str">
        <v>net sales:product 3</v>
      </c>
      <c r="M125" s="84" t="str">
        <v>net sales</v>
      </c>
      <c r="N125" s="84">
        <v>12.49</v>
      </c>
      <c r="O125" s="84">
        <v>2024</v>
      </c>
      <c r="P125" s="84">
        <v>2</v>
      </c>
      <c r="Q125" s="84">
        <v>5</v>
      </c>
      <c r="R125" s="84" t="str">
        <v>product 3</v>
      </c>
      <c r="S125" s="84">
        <v>165</v>
      </c>
      <c r="V125" s="84">
        <v>165</v>
      </c>
    </row>
    <row r="126" spans="1:22" x14ac:dyDescent="0.25">
      <c r="A126" s="85">
        <v>45415</v>
      </c>
      <c r="B126" s="84" t="str">
        <v>net sales:product 3</v>
      </c>
      <c r="C126" s="84" t="str">
        <v>net sales</v>
      </c>
      <c r="D126" s="84">
        <v>12.49</v>
      </c>
      <c r="E126" s="84">
        <v>2024</v>
      </c>
      <c r="F126" s="84">
        <v>3</v>
      </c>
      <c r="G126" s="84">
        <v>5</v>
      </c>
      <c r="H126" s="84" t="str">
        <v>product 3</v>
      </c>
      <c r="I126" s="84">
        <v>94</v>
      </c>
      <c r="K126" s="85">
        <v>45415</v>
      </c>
      <c r="L126" s="84" t="str">
        <v>net sales:product 3</v>
      </c>
      <c r="M126" s="84" t="str">
        <v>net sales</v>
      </c>
      <c r="N126" s="84">
        <v>12.49</v>
      </c>
      <c r="O126" s="84">
        <v>2024</v>
      </c>
      <c r="P126" s="84">
        <v>3</v>
      </c>
      <c r="Q126" s="84">
        <v>5</v>
      </c>
      <c r="R126" s="84" t="str">
        <v>product 3</v>
      </c>
      <c r="S126" s="84">
        <v>94</v>
      </c>
      <c r="V126" s="84">
        <v>94</v>
      </c>
    </row>
    <row r="127" spans="1:22" x14ac:dyDescent="0.25">
      <c r="A127" s="85">
        <v>45416</v>
      </c>
      <c r="B127" s="84" t="str">
        <v>net sales:product 3</v>
      </c>
      <c r="C127" s="84" t="str">
        <v>net sales</v>
      </c>
      <c r="D127" s="84">
        <v>12.49</v>
      </c>
      <c r="E127" s="84">
        <v>2024</v>
      </c>
      <c r="F127" s="84">
        <v>4</v>
      </c>
      <c r="G127" s="84">
        <v>5</v>
      </c>
      <c r="H127" s="84" t="str">
        <v>product 3</v>
      </c>
      <c r="I127" s="84">
        <v>232</v>
      </c>
      <c r="K127" s="85">
        <v>45416</v>
      </c>
      <c r="L127" s="84" t="str">
        <v>net sales:product 3</v>
      </c>
      <c r="M127" s="84" t="str">
        <v>net sales</v>
      </c>
      <c r="N127" s="84">
        <v>12.49</v>
      </c>
      <c r="O127" s="84">
        <v>2024</v>
      </c>
      <c r="P127" s="84">
        <v>4</v>
      </c>
      <c r="Q127" s="84">
        <v>5</v>
      </c>
      <c r="R127" s="84" t="str">
        <v>product 3</v>
      </c>
      <c r="S127" s="84">
        <v>232</v>
      </c>
      <c r="V127" s="84">
        <v>232</v>
      </c>
    </row>
    <row r="128" spans="1:22" x14ac:dyDescent="0.25">
      <c r="A128" s="85">
        <v>45417</v>
      </c>
      <c r="B128" s="84" t="str">
        <v>net sales:product 3</v>
      </c>
      <c r="C128" s="84" t="str">
        <v>net sales</v>
      </c>
      <c r="D128" s="84">
        <v>12.49</v>
      </c>
      <c r="E128" s="84">
        <v>2024</v>
      </c>
      <c r="F128" s="84">
        <v>5</v>
      </c>
      <c r="G128" s="84">
        <v>5</v>
      </c>
      <c r="H128" s="84" t="str">
        <v>product 3</v>
      </c>
      <c r="I128" s="84">
        <v>97</v>
      </c>
      <c r="K128" s="85">
        <v>45417</v>
      </c>
      <c r="L128" s="84" t="str">
        <v>net sales:product 3</v>
      </c>
      <c r="M128" s="84" t="str">
        <v>net sales</v>
      </c>
      <c r="N128" s="84">
        <v>12.49</v>
      </c>
      <c r="O128" s="84">
        <v>2024</v>
      </c>
      <c r="P128" s="84">
        <v>5</v>
      </c>
      <c r="Q128" s="84">
        <v>5</v>
      </c>
      <c r="R128" s="84" t="str">
        <v>product 3</v>
      </c>
      <c r="S128" s="84">
        <v>97</v>
      </c>
      <c r="V128" s="84">
        <v>97</v>
      </c>
    </row>
    <row r="129" spans="1:22" x14ac:dyDescent="0.25">
      <c r="A129" s="85">
        <v>45418</v>
      </c>
      <c r="B129" s="84" t="str">
        <v>net sales:product 3</v>
      </c>
      <c r="C129" s="84" t="str">
        <v>net sales</v>
      </c>
      <c r="D129" s="84">
        <v>12.49</v>
      </c>
      <c r="E129" s="84">
        <v>2024</v>
      </c>
      <c r="F129" s="84">
        <v>6</v>
      </c>
      <c r="G129" s="84">
        <v>5</v>
      </c>
      <c r="H129" s="84" t="str">
        <v>product 3</v>
      </c>
      <c r="I129" s="84">
        <v>85</v>
      </c>
      <c r="K129" s="85">
        <v>45418</v>
      </c>
      <c r="L129" s="84" t="str">
        <v>net sales:product 3</v>
      </c>
      <c r="M129" s="84" t="str">
        <v>net sales</v>
      </c>
      <c r="N129" s="84">
        <v>12.49</v>
      </c>
      <c r="O129" s="84">
        <v>2024</v>
      </c>
      <c r="P129" s="84">
        <v>6</v>
      </c>
      <c r="Q129" s="84">
        <v>5</v>
      </c>
      <c r="R129" s="84" t="str">
        <v>product 3</v>
      </c>
      <c r="S129" s="84">
        <v>85</v>
      </c>
      <c r="V129" s="84">
        <v>85</v>
      </c>
    </row>
    <row r="130" spans="1:22" x14ac:dyDescent="0.25">
      <c r="A130" s="85">
        <v>45419</v>
      </c>
      <c r="B130" s="84" t="str">
        <v>net sales:product 3</v>
      </c>
      <c r="C130" s="84" t="str">
        <v>net sales</v>
      </c>
      <c r="D130" s="84">
        <v>12.49</v>
      </c>
      <c r="E130" s="84">
        <v>2024</v>
      </c>
      <c r="F130" s="84">
        <v>7</v>
      </c>
      <c r="G130" s="84">
        <v>5</v>
      </c>
      <c r="H130" s="84" t="str">
        <v>product 3</v>
      </c>
      <c r="I130" s="84">
        <v>82</v>
      </c>
      <c r="K130" s="85">
        <v>45419</v>
      </c>
      <c r="L130" s="84" t="str">
        <v>net sales:product 3</v>
      </c>
      <c r="M130" s="84" t="str">
        <v>net sales</v>
      </c>
      <c r="N130" s="84">
        <v>12.49</v>
      </c>
      <c r="O130" s="84">
        <v>2024</v>
      </c>
      <c r="P130" s="84">
        <v>7</v>
      </c>
      <c r="Q130" s="84">
        <v>5</v>
      </c>
      <c r="R130" s="84" t="str">
        <v>product 3</v>
      </c>
      <c r="S130" s="84">
        <v>82</v>
      </c>
      <c r="V130" s="84">
        <v>82</v>
      </c>
    </row>
    <row r="131" spans="1:22" x14ac:dyDescent="0.25">
      <c r="A131" s="85">
        <v>45420</v>
      </c>
      <c r="B131" s="84" t="str">
        <v>net sales:product 3</v>
      </c>
      <c r="C131" s="84" t="str">
        <v>net sales</v>
      </c>
      <c r="D131" s="84">
        <v>12.49</v>
      </c>
      <c r="E131" s="84">
        <v>2024</v>
      </c>
      <c r="F131" s="84">
        <v>8</v>
      </c>
      <c r="G131" s="84">
        <v>5</v>
      </c>
      <c r="H131" s="84" t="str">
        <v>product 3</v>
      </c>
      <c r="I131" s="84">
        <v>14</v>
      </c>
      <c r="K131" s="85">
        <v>45420</v>
      </c>
      <c r="L131" s="84" t="str">
        <v>net sales:product 3</v>
      </c>
      <c r="M131" s="84" t="str">
        <v>net sales</v>
      </c>
      <c r="N131" s="84">
        <v>12.49</v>
      </c>
      <c r="O131" s="84">
        <v>2024</v>
      </c>
      <c r="P131" s="84">
        <v>8</v>
      </c>
      <c r="Q131" s="84">
        <v>5</v>
      </c>
      <c r="R131" s="84" t="str">
        <v>product 3</v>
      </c>
      <c r="S131" s="84">
        <v>14</v>
      </c>
      <c r="V131" s="84">
        <v>14</v>
      </c>
    </row>
    <row r="132" spans="1:22" x14ac:dyDescent="0.25">
      <c r="A132" s="85">
        <v>45421</v>
      </c>
      <c r="B132" s="84" t="str">
        <v>net sales:product 3</v>
      </c>
      <c r="C132" s="84" t="str">
        <v>net sales</v>
      </c>
      <c r="D132" s="84">
        <v>12.49</v>
      </c>
      <c r="E132" s="84">
        <v>2024</v>
      </c>
      <c r="F132" s="84">
        <v>9</v>
      </c>
      <c r="G132" s="84">
        <v>5</v>
      </c>
      <c r="H132" s="84" t="str">
        <v>product 3</v>
      </c>
      <c r="I132" s="84">
        <v>138</v>
      </c>
      <c r="K132" s="85">
        <v>45421</v>
      </c>
      <c r="L132" s="84" t="str">
        <v>net sales:product 3</v>
      </c>
      <c r="M132" s="84" t="str">
        <v>net sales</v>
      </c>
      <c r="N132" s="84">
        <v>12.49</v>
      </c>
      <c r="O132" s="84">
        <v>2024</v>
      </c>
      <c r="P132" s="84">
        <v>9</v>
      </c>
      <c r="Q132" s="84">
        <v>5</v>
      </c>
      <c r="R132" s="84" t="str">
        <v>product 3</v>
      </c>
      <c r="S132" s="84">
        <v>138</v>
      </c>
      <c r="V132" s="84">
        <v>138</v>
      </c>
    </row>
    <row r="133" spans="1:22" x14ac:dyDescent="0.25">
      <c r="A133" s="85">
        <v>45422</v>
      </c>
      <c r="B133" s="84" t="str">
        <v>net sales:product 3</v>
      </c>
      <c r="C133" s="84" t="str">
        <v>net sales</v>
      </c>
      <c r="D133" s="84">
        <v>12.49</v>
      </c>
      <c r="E133" s="84">
        <v>2024</v>
      </c>
      <c r="F133" s="84">
        <v>10</v>
      </c>
      <c r="G133" s="84">
        <v>5</v>
      </c>
      <c r="H133" s="84" t="str">
        <v>product 3</v>
      </c>
      <c r="I133" s="84">
        <v>33</v>
      </c>
      <c r="K133" s="85">
        <v>45422</v>
      </c>
      <c r="L133" s="84" t="str">
        <v>net sales:product 3</v>
      </c>
      <c r="M133" s="84" t="str">
        <v>net sales</v>
      </c>
      <c r="N133" s="84">
        <v>12.49</v>
      </c>
      <c r="O133" s="84">
        <v>2024</v>
      </c>
      <c r="P133" s="84">
        <v>10</v>
      </c>
      <c r="Q133" s="84">
        <v>5</v>
      </c>
      <c r="R133" s="84" t="str">
        <v>product 3</v>
      </c>
      <c r="S133" s="84">
        <v>33</v>
      </c>
      <c r="V133" s="84">
        <v>33</v>
      </c>
    </row>
    <row r="134" spans="1:22" x14ac:dyDescent="0.25">
      <c r="A134" s="85">
        <v>45423</v>
      </c>
      <c r="B134" s="84" t="str">
        <v>net sales:product 3</v>
      </c>
      <c r="C134" s="84" t="str">
        <v>net sales</v>
      </c>
      <c r="D134" s="84">
        <v>12.49</v>
      </c>
      <c r="E134" s="84">
        <v>2024</v>
      </c>
      <c r="F134" s="84">
        <v>11</v>
      </c>
      <c r="G134" s="84">
        <v>5</v>
      </c>
      <c r="H134" s="84" t="str">
        <v>product 3</v>
      </c>
      <c r="I134" s="84">
        <v>51</v>
      </c>
      <c r="K134" s="85">
        <v>45423</v>
      </c>
      <c r="L134" s="84" t="str">
        <v>net sales:product 3</v>
      </c>
      <c r="M134" s="84" t="str">
        <v>net sales</v>
      </c>
      <c r="N134" s="84">
        <v>12.49</v>
      </c>
      <c r="O134" s="84">
        <v>2024</v>
      </c>
      <c r="P134" s="84">
        <v>11</v>
      </c>
      <c r="Q134" s="84">
        <v>5</v>
      </c>
      <c r="R134" s="84" t="str">
        <v>product 3</v>
      </c>
      <c r="S134" s="84">
        <v>51</v>
      </c>
      <c r="V134" s="84">
        <v>51</v>
      </c>
    </row>
    <row r="135" spans="1:22" x14ac:dyDescent="0.25">
      <c r="A135" s="85">
        <v>45424</v>
      </c>
      <c r="B135" s="84" t="str">
        <v>net sales:product 3</v>
      </c>
      <c r="C135" s="84" t="str">
        <v>net sales</v>
      </c>
      <c r="D135" s="84">
        <v>12.49</v>
      </c>
      <c r="E135" s="84">
        <v>2024</v>
      </c>
      <c r="F135" s="84">
        <v>12</v>
      </c>
      <c r="G135" s="84">
        <v>5</v>
      </c>
      <c r="H135" s="84" t="str">
        <v>product 3</v>
      </c>
      <c r="I135" s="84">
        <v>143</v>
      </c>
      <c r="K135" s="85">
        <v>45424</v>
      </c>
      <c r="L135" s="84" t="str">
        <v>net sales:product 3</v>
      </c>
      <c r="M135" s="84" t="str">
        <v>net sales</v>
      </c>
      <c r="N135" s="84">
        <v>12.49</v>
      </c>
      <c r="O135" s="84">
        <v>2024</v>
      </c>
      <c r="P135" s="84">
        <v>12</v>
      </c>
      <c r="Q135" s="84">
        <v>5</v>
      </c>
      <c r="R135" s="84" t="str">
        <v>product 3</v>
      </c>
      <c r="S135" s="84">
        <v>143</v>
      </c>
      <c r="V135" s="84">
        <v>143</v>
      </c>
    </row>
    <row r="136" spans="1:22" x14ac:dyDescent="0.25">
      <c r="A136" s="85">
        <v>45425</v>
      </c>
      <c r="B136" s="84" t="str">
        <v>net sales:product 3</v>
      </c>
      <c r="C136" s="84" t="str">
        <v>net sales</v>
      </c>
      <c r="D136" s="84">
        <v>12.49</v>
      </c>
      <c r="E136" s="84">
        <v>2024</v>
      </c>
      <c r="F136" s="84">
        <v>13</v>
      </c>
      <c r="G136" s="84">
        <v>5</v>
      </c>
      <c r="H136" s="84" t="str">
        <v>product 3</v>
      </c>
      <c r="I136" s="84">
        <v>237</v>
      </c>
      <c r="K136" s="85">
        <v>45425</v>
      </c>
      <c r="L136" s="84" t="str">
        <v>net sales:product 3</v>
      </c>
      <c r="M136" s="84" t="str">
        <v>net sales</v>
      </c>
      <c r="N136" s="84">
        <v>12.49</v>
      </c>
      <c r="O136" s="84">
        <v>2024</v>
      </c>
      <c r="P136" s="84">
        <v>13</v>
      </c>
      <c r="Q136" s="84">
        <v>5</v>
      </c>
      <c r="R136" s="84" t="str">
        <v>product 3</v>
      </c>
      <c r="S136" s="84">
        <v>237</v>
      </c>
      <c r="V136" s="84">
        <v>237</v>
      </c>
    </row>
    <row r="137" spans="1:22" x14ac:dyDescent="0.25">
      <c r="A137" s="85">
        <v>45426</v>
      </c>
      <c r="B137" s="84" t="str">
        <v>net sales:product 3</v>
      </c>
      <c r="C137" s="84" t="str">
        <v>net sales</v>
      </c>
      <c r="D137" s="84">
        <v>12.49</v>
      </c>
      <c r="E137" s="84">
        <v>2024</v>
      </c>
      <c r="F137" s="84">
        <v>14</v>
      </c>
      <c r="G137" s="84">
        <v>5</v>
      </c>
      <c r="H137" s="84" t="str">
        <v>product 3</v>
      </c>
      <c r="I137" s="84">
        <v>37</v>
      </c>
      <c r="K137" s="85">
        <v>45426</v>
      </c>
      <c r="L137" s="84" t="str">
        <v>net sales:product 3</v>
      </c>
      <c r="M137" s="84" t="str">
        <v>net sales</v>
      </c>
      <c r="N137" s="84">
        <v>12.49</v>
      </c>
      <c r="O137" s="84">
        <v>2024</v>
      </c>
      <c r="P137" s="84">
        <v>14</v>
      </c>
      <c r="Q137" s="84">
        <v>5</v>
      </c>
      <c r="R137" s="84" t="str">
        <v>product 3</v>
      </c>
      <c r="S137" s="84">
        <v>37</v>
      </c>
      <c r="V137" s="84">
        <v>37</v>
      </c>
    </row>
    <row r="138" spans="1:22" x14ac:dyDescent="0.25">
      <c r="A138" s="85">
        <v>45427</v>
      </c>
      <c r="B138" s="84" t="str">
        <v>net sales:product 3</v>
      </c>
      <c r="C138" s="84" t="str">
        <v>net sales</v>
      </c>
      <c r="D138" s="84">
        <v>12.49</v>
      </c>
      <c r="E138" s="84">
        <v>2024</v>
      </c>
      <c r="F138" s="84">
        <v>15</v>
      </c>
      <c r="G138" s="84">
        <v>5</v>
      </c>
      <c r="H138" s="84" t="str">
        <v>product 3</v>
      </c>
      <c r="I138" s="84">
        <v>52</v>
      </c>
      <c r="K138" s="85">
        <v>45427</v>
      </c>
      <c r="L138" s="84" t="str">
        <v>net sales:product 3</v>
      </c>
      <c r="M138" s="84" t="str">
        <v>net sales</v>
      </c>
      <c r="N138" s="84">
        <v>12.49</v>
      </c>
      <c r="O138" s="84">
        <v>2024</v>
      </c>
      <c r="P138" s="84">
        <v>15</v>
      </c>
      <c r="Q138" s="84">
        <v>5</v>
      </c>
      <c r="R138" s="84" t="str">
        <v>product 3</v>
      </c>
      <c r="S138" s="84">
        <v>52</v>
      </c>
      <c r="V138" s="84">
        <v>52</v>
      </c>
    </row>
    <row r="139" spans="1:22" x14ac:dyDescent="0.25">
      <c r="A139" s="85">
        <v>45428</v>
      </c>
      <c r="B139" s="84" t="str">
        <v>net sales:product 3</v>
      </c>
      <c r="C139" s="84" t="str">
        <v>net sales</v>
      </c>
      <c r="D139" s="84">
        <v>12.49</v>
      </c>
      <c r="E139" s="84">
        <v>2024</v>
      </c>
      <c r="F139" s="84">
        <v>16</v>
      </c>
      <c r="G139" s="84">
        <v>5</v>
      </c>
      <c r="H139" s="84" t="str">
        <v>product 3</v>
      </c>
      <c r="I139" s="84">
        <v>57</v>
      </c>
      <c r="K139" s="85">
        <v>45428</v>
      </c>
      <c r="L139" s="84" t="str">
        <v>net sales:product 3</v>
      </c>
      <c r="M139" s="84" t="str">
        <v>net sales</v>
      </c>
      <c r="N139" s="84">
        <v>12.49</v>
      </c>
      <c r="O139" s="84">
        <v>2024</v>
      </c>
      <c r="P139" s="84">
        <v>16</v>
      </c>
      <c r="Q139" s="84">
        <v>5</v>
      </c>
      <c r="R139" s="84" t="str">
        <v>product 3</v>
      </c>
      <c r="S139" s="84">
        <v>57</v>
      </c>
      <c r="V139" s="84">
        <v>57</v>
      </c>
    </row>
    <row r="140" spans="1:22" x14ac:dyDescent="0.25">
      <c r="A140" s="85">
        <v>45429</v>
      </c>
      <c r="B140" s="84" t="str">
        <v>net sales:product 3</v>
      </c>
      <c r="C140" s="84" t="str">
        <v>net sales</v>
      </c>
      <c r="D140" s="84">
        <v>12.49</v>
      </c>
      <c r="E140" s="84">
        <v>2024</v>
      </c>
      <c r="F140" s="84">
        <v>17</v>
      </c>
      <c r="G140" s="84">
        <v>5</v>
      </c>
      <c r="H140" s="84" t="str">
        <v>product 3</v>
      </c>
      <c r="I140" s="84">
        <v>98</v>
      </c>
      <c r="K140" s="85">
        <v>45429</v>
      </c>
      <c r="L140" s="84" t="str">
        <v>net sales:product 3</v>
      </c>
      <c r="M140" s="84" t="str">
        <v>net sales</v>
      </c>
      <c r="N140" s="84">
        <v>12.49</v>
      </c>
      <c r="O140" s="84">
        <v>2024</v>
      </c>
      <c r="P140" s="84">
        <v>17</v>
      </c>
      <c r="Q140" s="84">
        <v>5</v>
      </c>
      <c r="R140" s="84" t="str">
        <v>product 3</v>
      </c>
      <c r="S140" s="84">
        <v>98</v>
      </c>
      <c r="V140" s="84">
        <v>98</v>
      </c>
    </row>
    <row r="141" spans="1:22" x14ac:dyDescent="0.25">
      <c r="A141" s="85">
        <v>45430</v>
      </c>
      <c r="B141" s="84" t="str">
        <v>net sales:product 3</v>
      </c>
      <c r="C141" s="84" t="str">
        <v>net sales</v>
      </c>
      <c r="D141" s="84">
        <v>12.49</v>
      </c>
      <c r="E141" s="84">
        <v>2024</v>
      </c>
      <c r="F141" s="84">
        <v>18</v>
      </c>
      <c r="G141" s="84">
        <v>5</v>
      </c>
      <c r="H141" s="84" t="str">
        <v>product 3</v>
      </c>
      <c r="I141" s="84">
        <v>29</v>
      </c>
      <c r="K141" s="85">
        <v>45430</v>
      </c>
      <c r="L141" s="84" t="str">
        <v>net sales:product 3</v>
      </c>
      <c r="M141" s="84" t="str">
        <v>net sales</v>
      </c>
      <c r="N141" s="84">
        <v>12.49</v>
      </c>
      <c r="O141" s="84">
        <v>2024</v>
      </c>
      <c r="P141" s="84">
        <v>18</v>
      </c>
      <c r="Q141" s="84">
        <v>5</v>
      </c>
      <c r="R141" s="84" t="str">
        <v>product 3</v>
      </c>
      <c r="S141" s="84">
        <v>29</v>
      </c>
      <c r="V141" s="84">
        <v>29</v>
      </c>
    </row>
    <row r="142" spans="1:22" x14ac:dyDescent="0.25">
      <c r="A142" s="85">
        <v>45431</v>
      </c>
      <c r="B142" s="84" t="str">
        <v>net sales:product 3</v>
      </c>
      <c r="C142" s="84" t="str">
        <v>net sales</v>
      </c>
      <c r="D142" s="84">
        <v>12.49</v>
      </c>
      <c r="E142" s="84">
        <v>2024</v>
      </c>
      <c r="F142" s="84">
        <v>19</v>
      </c>
      <c r="G142" s="84">
        <v>5</v>
      </c>
      <c r="H142" s="84" t="str">
        <v>product 3</v>
      </c>
      <c r="I142" s="84">
        <v>196</v>
      </c>
      <c r="K142" s="85">
        <v>45431</v>
      </c>
      <c r="L142" s="84" t="str">
        <v>net sales:product 3</v>
      </c>
      <c r="M142" s="84" t="str">
        <v>net sales</v>
      </c>
      <c r="N142" s="84">
        <v>12.49</v>
      </c>
      <c r="O142" s="84">
        <v>2024</v>
      </c>
      <c r="P142" s="84">
        <v>19</v>
      </c>
      <c r="Q142" s="84">
        <v>5</v>
      </c>
      <c r="R142" s="84" t="str">
        <v>product 3</v>
      </c>
      <c r="S142" s="84">
        <v>196</v>
      </c>
      <c r="V142" s="84">
        <v>196</v>
      </c>
    </row>
    <row r="143" spans="1:22" x14ac:dyDescent="0.25">
      <c r="A143" s="85">
        <v>45432</v>
      </c>
      <c r="B143" s="84" t="str">
        <v>net sales:product 3</v>
      </c>
      <c r="C143" s="84" t="str">
        <v>net sales</v>
      </c>
      <c r="D143" s="84">
        <v>12.49</v>
      </c>
      <c r="E143" s="84">
        <v>2024</v>
      </c>
      <c r="F143" s="84">
        <v>20</v>
      </c>
      <c r="G143" s="84">
        <v>5</v>
      </c>
      <c r="H143" s="84" t="str">
        <v>product 3</v>
      </c>
      <c r="I143" s="84">
        <v>6</v>
      </c>
      <c r="K143" s="85">
        <v>45432</v>
      </c>
      <c r="L143" s="84" t="str">
        <v>net sales:product 3</v>
      </c>
      <c r="M143" s="84" t="str">
        <v>net sales</v>
      </c>
      <c r="N143" s="84">
        <v>12.49</v>
      </c>
      <c r="O143" s="84">
        <v>2024</v>
      </c>
      <c r="P143" s="84">
        <v>20</v>
      </c>
      <c r="Q143" s="84">
        <v>5</v>
      </c>
      <c r="R143" s="84" t="str">
        <v>product 3</v>
      </c>
      <c r="S143" s="84">
        <v>6</v>
      </c>
      <c r="V143" s="84">
        <v>6</v>
      </c>
    </row>
    <row r="144" spans="1:22" x14ac:dyDescent="0.25">
      <c r="A144" s="85">
        <v>45433</v>
      </c>
      <c r="B144" s="84" t="str">
        <v>net sales:product 3</v>
      </c>
      <c r="C144" s="84" t="str">
        <v>net sales</v>
      </c>
      <c r="D144" s="84">
        <v>12.49</v>
      </c>
      <c r="E144" s="84">
        <v>2024</v>
      </c>
      <c r="F144" s="84">
        <v>21</v>
      </c>
      <c r="G144" s="84">
        <v>5</v>
      </c>
      <c r="H144" s="84" t="str">
        <v>product 3</v>
      </c>
      <c r="I144" s="84">
        <v>32</v>
      </c>
      <c r="K144" s="85">
        <v>45433</v>
      </c>
      <c r="L144" s="84" t="str">
        <v>net sales:product 3</v>
      </c>
      <c r="M144" s="84" t="str">
        <v>net sales</v>
      </c>
      <c r="N144" s="84">
        <v>12.49</v>
      </c>
      <c r="O144" s="84">
        <v>2024</v>
      </c>
      <c r="P144" s="84">
        <v>21</v>
      </c>
      <c r="Q144" s="84">
        <v>5</v>
      </c>
      <c r="R144" s="84" t="str">
        <v>product 3</v>
      </c>
      <c r="S144" s="84">
        <v>32</v>
      </c>
      <c r="V144" s="84">
        <v>32</v>
      </c>
    </row>
    <row r="145" spans="1:22" x14ac:dyDescent="0.25">
      <c r="A145" s="85">
        <v>45434</v>
      </c>
      <c r="B145" s="84" t="str">
        <v>net sales:product 3</v>
      </c>
      <c r="C145" s="84" t="str">
        <v>net sales</v>
      </c>
      <c r="D145" s="84">
        <v>12.49</v>
      </c>
      <c r="E145" s="84">
        <v>2024</v>
      </c>
      <c r="F145" s="84">
        <v>22</v>
      </c>
      <c r="G145" s="84">
        <v>5</v>
      </c>
      <c r="H145" s="84" t="str">
        <v>product 3</v>
      </c>
      <c r="I145" s="84">
        <v>74</v>
      </c>
      <c r="K145" s="85">
        <v>45434</v>
      </c>
      <c r="L145" s="84" t="str">
        <v>net sales:product 3</v>
      </c>
      <c r="M145" s="84" t="str">
        <v>net sales</v>
      </c>
      <c r="N145" s="84">
        <v>12.49</v>
      </c>
      <c r="O145" s="84">
        <v>2024</v>
      </c>
      <c r="P145" s="84">
        <v>22</v>
      </c>
      <c r="Q145" s="84">
        <v>5</v>
      </c>
      <c r="R145" s="84" t="str">
        <v>product 3</v>
      </c>
      <c r="S145" s="84">
        <v>74</v>
      </c>
      <c r="V145" s="84">
        <v>74</v>
      </c>
    </row>
    <row r="146" spans="1:22" x14ac:dyDescent="0.25">
      <c r="A146" s="85">
        <v>45435</v>
      </c>
      <c r="B146" s="84" t="str">
        <v>net sales:product 3</v>
      </c>
      <c r="C146" s="84" t="str">
        <v>net sales</v>
      </c>
      <c r="D146" s="84">
        <v>12.49</v>
      </c>
      <c r="E146" s="84">
        <v>2024</v>
      </c>
      <c r="F146" s="84">
        <v>23</v>
      </c>
      <c r="G146" s="84">
        <v>5</v>
      </c>
      <c r="H146" s="84" t="str">
        <v>product 3</v>
      </c>
      <c r="I146" s="84">
        <v>223</v>
      </c>
      <c r="K146" s="85">
        <v>45435</v>
      </c>
      <c r="L146" s="84" t="str">
        <v>net sales:product 3</v>
      </c>
      <c r="M146" s="84" t="str">
        <v>net sales</v>
      </c>
      <c r="N146" s="84">
        <v>12.49</v>
      </c>
      <c r="O146" s="84">
        <v>2024</v>
      </c>
      <c r="P146" s="84">
        <v>23</v>
      </c>
      <c r="Q146" s="84">
        <v>5</v>
      </c>
      <c r="R146" s="84" t="str">
        <v>product 3</v>
      </c>
      <c r="S146" s="84">
        <v>223</v>
      </c>
      <c r="V146" s="84">
        <v>223</v>
      </c>
    </row>
    <row r="147" spans="1:22" x14ac:dyDescent="0.25">
      <c r="A147" s="85">
        <v>45436</v>
      </c>
      <c r="B147" s="84" t="str">
        <v>net sales:product 3</v>
      </c>
      <c r="C147" s="84" t="str">
        <v>net sales</v>
      </c>
      <c r="D147" s="84">
        <v>12.49</v>
      </c>
      <c r="E147" s="84">
        <v>2024</v>
      </c>
      <c r="F147" s="84">
        <v>24</v>
      </c>
      <c r="G147" s="84">
        <v>5</v>
      </c>
      <c r="H147" s="84" t="str">
        <v>product 3</v>
      </c>
      <c r="I147" s="84">
        <v>155</v>
      </c>
      <c r="K147" s="85">
        <v>45436</v>
      </c>
      <c r="L147" s="84" t="str">
        <v>net sales:product 3</v>
      </c>
      <c r="M147" s="84" t="str">
        <v>net sales</v>
      </c>
      <c r="N147" s="84">
        <v>12.49</v>
      </c>
      <c r="O147" s="84">
        <v>2024</v>
      </c>
      <c r="P147" s="84">
        <v>24</v>
      </c>
      <c r="Q147" s="84">
        <v>5</v>
      </c>
      <c r="R147" s="84" t="str">
        <v>product 3</v>
      </c>
      <c r="S147" s="84">
        <v>155</v>
      </c>
      <c r="V147" s="84">
        <v>155</v>
      </c>
    </row>
    <row r="148" spans="1:22" x14ac:dyDescent="0.25">
      <c r="A148" s="85">
        <v>45437</v>
      </c>
      <c r="B148" s="84" t="str">
        <v>net sales:product 3</v>
      </c>
      <c r="C148" s="84" t="str">
        <v>net sales</v>
      </c>
      <c r="D148" s="84">
        <v>12.49</v>
      </c>
      <c r="E148" s="84">
        <v>2024</v>
      </c>
      <c r="F148" s="84">
        <v>25</v>
      </c>
      <c r="G148" s="84">
        <v>5</v>
      </c>
      <c r="H148" s="84" t="str">
        <v>product 3</v>
      </c>
      <c r="I148" s="84">
        <v>247</v>
      </c>
      <c r="K148" s="85">
        <v>45437</v>
      </c>
      <c r="L148" s="84" t="str">
        <v>net sales:product 3</v>
      </c>
      <c r="M148" s="84" t="str">
        <v>net sales</v>
      </c>
      <c r="N148" s="84">
        <v>12.49</v>
      </c>
      <c r="O148" s="84">
        <v>2024</v>
      </c>
      <c r="P148" s="84">
        <v>25</v>
      </c>
      <c r="Q148" s="84">
        <v>5</v>
      </c>
      <c r="R148" s="84" t="str">
        <v>product 3</v>
      </c>
      <c r="S148" s="84">
        <v>247</v>
      </c>
      <c r="V148" s="84">
        <v>247</v>
      </c>
    </row>
    <row r="149" spans="1:22" x14ac:dyDescent="0.25">
      <c r="A149" s="85">
        <v>45438</v>
      </c>
      <c r="B149" s="84" t="str">
        <v>net sales:product 3</v>
      </c>
      <c r="C149" s="84" t="str">
        <v>net sales</v>
      </c>
      <c r="D149" s="84">
        <v>12.49</v>
      </c>
      <c r="E149" s="84">
        <v>2024</v>
      </c>
      <c r="F149" s="84">
        <v>26</v>
      </c>
      <c r="G149" s="84">
        <v>5</v>
      </c>
      <c r="H149" s="84" t="str">
        <v>product 3</v>
      </c>
      <c r="I149" s="84">
        <v>14</v>
      </c>
      <c r="K149" s="85">
        <v>45438</v>
      </c>
      <c r="L149" s="84" t="str">
        <v>net sales:product 3</v>
      </c>
      <c r="M149" s="84" t="str">
        <v>net sales</v>
      </c>
      <c r="N149" s="84">
        <v>12.49</v>
      </c>
      <c r="O149" s="84">
        <v>2024</v>
      </c>
      <c r="P149" s="84">
        <v>26</v>
      </c>
      <c r="Q149" s="84">
        <v>5</v>
      </c>
      <c r="R149" s="84" t="str">
        <v>product 3</v>
      </c>
      <c r="S149" s="84">
        <v>14</v>
      </c>
      <c r="V149" s="84">
        <v>14</v>
      </c>
    </row>
    <row r="150" spans="1:22" x14ac:dyDescent="0.25">
      <c r="A150" s="85">
        <v>45439</v>
      </c>
      <c r="B150" s="84" t="str">
        <v>net sales:product 3</v>
      </c>
      <c r="C150" s="84" t="str">
        <v>net sales</v>
      </c>
      <c r="D150" s="84">
        <v>12.49</v>
      </c>
      <c r="E150" s="84">
        <v>2024</v>
      </c>
      <c r="F150" s="84">
        <v>27</v>
      </c>
      <c r="G150" s="84">
        <v>5</v>
      </c>
      <c r="H150" s="84" t="str">
        <v>product 3</v>
      </c>
      <c r="I150" s="84">
        <v>233</v>
      </c>
      <c r="K150" s="85">
        <v>45439</v>
      </c>
      <c r="L150" s="84" t="str">
        <v>net sales:product 3</v>
      </c>
      <c r="M150" s="84" t="str">
        <v>net sales</v>
      </c>
      <c r="N150" s="84">
        <v>12.49</v>
      </c>
      <c r="O150" s="84">
        <v>2024</v>
      </c>
      <c r="P150" s="84">
        <v>27</v>
      </c>
      <c r="Q150" s="84">
        <v>5</v>
      </c>
      <c r="R150" s="84" t="str">
        <v>product 3</v>
      </c>
      <c r="S150" s="84">
        <v>233</v>
      </c>
      <c r="V150" s="84">
        <v>233</v>
      </c>
    </row>
    <row r="151" spans="1:22" x14ac:dyDescent="0.25">
      <c r="A151" s="85">
        <v>45440</v>
      </c>
      <c r="B151" s="84" t="str">
        <v>net sales:product 3</v>
      </c>
      <c r="C151" s="84" t="str">
        <v>net sales</v>
      </c>
      <c r="D151" s="84">
        <v>12.49</v>
      </c>
      <c r="E151" s="84">
        <v>2024</v>
      </c>
      <c r="F151" s="84">
        <v>28</v>
      </c>
      <c r="G151" s="84">
        <v>5</v>
      </c>
      <c r="H151" s="84" t="str">
        <v>product 3</v>
      </c>
      <c r="I151" s="84">
        <v>142</v>
      </c>
      <c r="K151" s="85">
        <v>45440</v>
      </c>
      <c r="L151" s="84" t="str">
        <v>net sales:product 3</v>
      </c>
      <c r="M151" s="84" t="str">
        <v>net sales</v>
      </c>
      <c r="N151" s="84">
        <v>12.49</v>
      </c>
      <c r="O151" s="84">
        <v>2024</v>
      </c>
      <c r="P151" s="84">
        <v>28</v>
      </c>
      <c r="Q151" s="84">
        <v>5</v>
      </c>
      <c r="R151" s="84" t="str">
        <v>product 3</v>
      </c>
      <c r="S151" s="84">
        <v>142</v>
      </c>
      <c r="V151" s="84">
        <v>142</v>
      </c>
    </row>
    <row r="152" spans="1:22" x14ac:dyDescent="0.25">
      <c r="A152" s="85">
        <v>45441</v>
      </c>
      <c r="B152" s="84" t="str">
        <v>net sales:product 3</v>
      </c>
      <c r="C152" s="84" t="str">
        <v>net sales</v>
      </c>
      <c r="D152" s="84">
        <v>12.49</v>
      </c>
      <c r="E152" s="84">
        <v>2024</v>
      </c>
      <c r="F152" s="84">
        <v>29</v>
      </c>
      <c r="G152" s="84">
        <v>5</v>
      </c>
      <c r="H152" s="84" t="str">
        <v>product 3</v>
      </c>
      <c r="I152" s="84">
        <v>0</v>
      </c>
      <c r="K152" s="85">
        <v>45441</v>
      </c>
      <c r="L152" s="84" t="str">
        <v>net sales:product 3</v>
      </c>
      <c r="M152" s="84" t="str">
        <v>net sales</v>
      </c>
      <c r="N152" s="84">
        <v>12.49</v>
      </c>
      <c r="O152" s="84">
        <v>2024</v>
      </c>
      <c r="P152" s="84">
        <v>29</v>
      </c>
      <c r="Q152" s="84">
        <v>5</v>
      </c>
      <c r="R152" s="84" t="str">
        <v>product 3</v>
      </c>
      <c r="S152" s="84">
        <v>0</v>
      </c>
      <c r="V152" s="84">
        <v>0</v>
      </c>
    </row>
    <row r="153" spans="1:22" x14ac:dyDescent="0.25">
      <c r="A153" s="85">
        <v>45442</v>
      </c>
      <c r="B153" s="84" t="str">
        <v>net sales:product 3</v>
      </c>
      <c r="C153" s="84" t="str">
        <v>net sales</v>
      </c>
      <c r="D153" s="84">
        <v>12.49</v>
      </c>
      <c r="E153" s="84">
        <v>2024</v>
      </c>
      <c r="F153" s="84">
        <v>30</v>
      </c>
      <c r="G153" s="84">
        <v>5</v>
      </c>
      <c r="H153" s="84" t="str">
        <v>product 3</v>
      </c>
      <c r="I153" s="84">
        <v>44</v>
      </c>
      <c r="K153" s="85">
        <v>45442</v>
      </c>
      <c r="L153" s="84" t="str">
        <v>net sales:product 3</v>
      </c>
      <c r="M153" s="84" t="str">
        <v>net sales</v>
      </c>
      <c r="N153" s="84">
        <v>12.49</v>
      </c>
      <c r="O153" s="84">
        <v>2024</v>
      </c>
      <c r="P153" s="84">
        <v>30</v>
      </c>
      <c r="Q153" s="84">
        <v>5</v>
      </c>
      <c r="R153" s="84" t="str">
        <v>product 3</v>
      </c>
      <c r="S153" s="84">
        <v>44</v>
      </c>
      <c r="V153" s="84">
        <v>44</v>
      </c>
    </row>
    <row r="154" spans="1:22" x14ac:dyDescent="0.25">
      <c r="A154" s="85">
        <v>45443</v>
      </c>
      <c r="B154" s="84" t="str">
        <v>net sales:product 3</v>
      </c>
      <c r="C154" s="84" t="str">
        <v>net sales</v>
      </c>
      <c r="D154" s="84">
        <v>12.49</v>
      </c>
      <c r="E154" s="84">
        <v>2024</v>
      </c>
      <c r="F154" s="84">
        <v>31</v>
      </c>
      <c r="G154" s="84">
        <v>5</v>
      </c>
      <c r="H154" s="84" t="str">
        <v>product 3</v>
      </c>
      <c r="I154" s="84">
        <v>15</v>
      </c>
      <c r="K154" s="85">
        <v>45443</v>
      </c>
      <c r="L154" s="84" t="str">
        <v>net sales:product 3</v>
      </c>
      <c r="M154" s="84" t="str">
        <v>net sales</v>
      </c>
      <c r="N154" s="84">
        <v>12.49</v>
      </c>
      <c r="O154" s="84">
        <v>2024</v>
      </c>
      <c r="P154" s="84">
        <v>31</v>
      </c>
      <c r="Q154" s="84">
        <v>5</v>
      </c>
      <c r="R154" s="84" t="str">
        <v>product 3</v>
      </c>
      <c r="S154" s="84">
        <v>15</v>
      </c>
      <c r="V154" s="84">
        <v>15</v>
      </c>
    </row>
    <row r="155" spans="1:22" x14ac:dyDescent="0.25">
      <c r="A155" s="85">
        <v>45444</v>
      </c>
      <c r="B155" s="84" t="str">
        <v>net sales:product 3</v>
      </c>
      <c r="C155" s="84" t="str">
        <v>net sales</v>
      </c>
      <c r="D155" s="84">
        <v>12.49</v>
      </c>
      <c r="E155" s="84">
        <v>2024</v>
      </c>
      <c r="F155" s="84">
        <v>1</v>
      </c>
      <c r="G155" s="84">
        <v>6</v>
      </c>
      <c r="H155" s="84" t="str">
        <v>product 3</v>
      </c>
      <c r="I155" s="84">
        <v>63</v>
      </c>
      <c r="K155" s="85">
        <v>45444</v>
      </c>
      <c r="L155" s="84" t="str">
        <v>net sales:product 3</v>
      </c>
      <c r="M155" s="84" t="str">
        <v>net sales</v>
      </c>
      <c r="N155" s="84">
        <v>12.49</v>
      </c>
      <c r="O155" s="84">
        <v>2024</v>
      </c>
      <c r="P155" s="84">
        <v>1</v>
      </c>
      <c r="Q155" s="84">
        <v>6</v>
      </c>
      <c r="R155" s="84" t="str">
        <v>product 3</v>
      </c>
      <c r="S155" s="84">
        <v>63</v>
      </c>
      <c r="V155" s="84">
        <v>63</v>
      </c>
    </row>
    <row r="156" spans="1:22" x14ac:dyDescent="0.25">
      <c r="A156" s="85">
        <v>45445</v>
      </c>
      <c r="B156" s="84" t="str">
        <v>net sales:product 3</v>
      </c>
      <c r="C156" s="84" t="str">
        <v>net sales</v>
      </c>
      <c r="D156" s="84">
        <v>12.49</v>
      </c>
      <c r="E156" s="84">
        <v>2024</v>
      </c>
      <c r="F156" s="84">
        <v>2</v>
      </c>
      <c r="G156" s="84">
        <v>6</v>
      </c>
      <c r="H156" s="84" t="str">
        <v>product 3</v>
      </c>
      <c r="I156" s="84">
        <v>144</v>
      </c>
      <c r="K156" s="85">
        <v>45445</v>
      </c>
      <c r="L156" s="84" t="str">
        <v>net sales:product 3</v>
      </c>
      <c r="M156" s="84" t="str">
        <v>net sales</v>
      </c>
      <c r="N156" s="84">
        <v>12.49</v>
      </c>
      <c r="O156" s="84">
        <v>2024</v>
      </c>
      <c r="P156" s="84">
        <v>2</v>
      </c>
      <c r="Q156" s="84">
        <v>6</v>
      </c>
      <c r="R156" s="84" t="str">
        <v>product 3</v>
      </c>
      <c r="S156" s="84">
        <v>144</v>
      </c>
      <c r="V156" s="84">
        <v>144</v>
      </c>
    </row>
    <row r="157" spans="1:22" x14ac:dyDescent="0.25">
      <c r="A157" s="85">
        <v>45446</v>
      </c>
      <c r="B157" s="84" t="str">
        <v>net sales:product 3</v>
      </c>
      <c r="C157" s="84" t="str">
        <v>net sales</v>
      </c>
      <c r="D157" s="84">
        <v>12.49</v>
      </c>
      <c r="E157" s="84">
        <v>2024</v>
      </c>
      <c r="F157" s="84">
        <v>3</v>
      </c>
      <c r="G157" s="84">
        <v>6</v>
      </c>
      <c r="H157" s="84" t="str">
        <v>product 3</v>
      </c>
      <c r="I157" s="84">
        <v>0</v>
      </c>
      <c r="K157" s="85">
        <v>45446</v>
      </c>
      <c r="L157" s="84" t="str">
        <v>net sales:product 3</v>
      </c>
      <c r="M157" s="84" t="str">
        <v>net sales</v>
      </c>
      <c r="N157" s="84">
        <v>12.49</v>
      </c>
      <c r="O157" s="84">
        <v>2024</v>
      </c>
      <c r="P157" s="84">
        <v>3</v>
      </c>
      <c r="Q157" s="84">
        <v>6</v>
      </c>
      <c r="R157" s="84" t="str">
        <v>product 3</v>
      </c>
      <c r="S157" s="84">
        <v>0</v>
      </c>
      <c r="V157" s="84">
        <v>0</v>
      </c>
    </row>
    <row r="158" spans="1:22" x14ac:dyDescent="0.25">
      <c r="A158" s="85">
        <v>45447</v>
      </c>
      <c r="B158" s="84" t="str">
        <v>net sales:product 3</v>
      </c>
      <c r="C158" s="84" t="str">
        <v>net sales</v>
      </c>
      <c r="D158" s="84">
        <v>12.49</v>
      </c>
      <c r="E158" s="84">
        <v>2024</v>
      </c>
      <c r="F158" s="84">
        <v>4</v>
      </c>
      <c r="G158" s="84">
        <v>6</v>
      </c>
      <c r="H158" s="84" t="str">
        <v>product 3</v>
      </c>
      <c r="I158" s="84">
        <v>12</v>
      </c>
      <c r="K158" s="85">
        <v>45447</v>
      </c>
      <c r="L158" s="84" t="str">
        <v>net sales:product 3</v>
      </c>
      <c r="M158" s="84" t="str">
        <v>net sales</v>
      </c>
      <c r="N158" s="84">
        <v>12.49</v>
      </c>
      <c r="O158" s="84">
        <v>2024</v>
      </c>
      <c r="P158" s="84">
        <v>4</v>
      </c>
      <c r="Q158" s="84">
        <v>6</v>
      </c>
      <c r="R158" s="84" t="str">
        <v>product 3</v>
      </c>
      <c r="S158" s="84">
        <v>12</v>
      </c>
      <c r="V158" s="84">
        <v>12</v>
      </c>
    </row>
    <row r="159" spans="1:22" x14ac:dyDescent="0.25">
      <c r="A159" s="85">
        <v>45448</v>
      </c>
      <c r="B159" s="84" t="str">
        <v>net sales:product 3</v>
      </c>
      <c r="C159" s="84" t="str">
        <v>net sales</v>
      </c>
      <c r="D159" s="84">
        <v>12.49</v>
      </c>
      <c r="E159" s="84">
        <v>2024</v>
      </c>
      <c r="F159" s="84">
        <v>5</v>
      </c>
      <c r="G159" s="84">
        <v>6</v>
      </c>
      <c r="H159" s="84" t="str">
        <v>product 3</v>
      </c>
      <c r="I159" s="84">
        <v>169</v>
      </c>
      <c r="K159" s="85">
        <v>45448</v>
      </c>
      <c r="L159" s="84" t="str">
        <v>net sales:product 3</v>
      </c>
      <c r="M159" s="84" t="str">
        <v>net sales</v>
      </c>
      <c r="N159" s="84">
        <v>12.49</v>
      </c>
      <c r="O159" s="84">
        <v>2024</v>
      </c>
      <c r="P159" s="84">
        <v>5</v>
      </c>
      <c r="Q159" s="84">
        <v>6</v>
      </c>
      <c r="R159" s="84" t="str">
        <v>product 3</v>
      </c>
      <c r="S159" s="84">
        <v>169</v>
      </c>
      <c r="V159" s="84">
        <v>169</v>
      </c>
    </row>
    <row r="160" spans="1:22" x14ac:dyDescent="0.25">
      <c r="A160" s="85">
        <v>45449</v>
      </c>
      <c r="B160" s="84" t="str">
        <v>net sales:product 3</v>
      </c>
      <c r="C160" s="84" t="str">
        <v>net sales</v>
      </c>
      <c r="D160" s="84">
        <v>12.49</v>
      </c>
      <c r="E160" s="84">
        <v>2024</v>
      </c>
      <c r="F160" s="84">
        <v>6</v>
      </c>
      <c r="G160" s="84">
        <v>6</v>
      </c>
      <c r="H160" s="84" t="str">
        <v>product 3</v>
      </c>
      <c r="I160" s="84">
        <v>187</v>
      </c>
      <c r="K160" s="85">
        <v>45449</v>
      </c>
      <c r="L160" s="84" t="str">
        <v>net sales:product 3</v>
      </c>
      <c r="M160" s="84" t="str">
        <v>net sales</v>
      </c>
      <c r="N160" s="84">
        <v>12.49</v>
      </c>
      <c r="O160" s="84">
        <v>2024</v>
      </c>
      <c r="P160" s="84">
        <v>6</v>
      </c>
      <c r="Q160" s="84">
        <v>6</v>
      </c>
      <c r="R160" s="84" t="str">
        <v>product 3</v>
      </c>
      <c r="S160" s="84">
        <v>187</v>
      </c>
      <c r="V160" s="84">
        <v>187</v>
      </c>
    </row>
    <row r="161" spans="1:22" x14ac:dyDescent="0.25">
      <c r="A161" s="85">
        <v>45450</v>
      </c>
      <c r="B161" s="84" t="str">
        <v>net sales:product 3</v>
      </c>
      <c r="C161" s="84" t="str">
        <v>net sales</v>
      </c>
      <c r="D161" s="84">
        <v>12.49</v>
      </c>
      <c r="E161" s="84">
        <v>2024</v>
      </c>
      <c r="F161" s="84">
        <v>7</v>
      </c>
      <c r="G161" s="84">
        <v>6</v>
      </c>
      <c r="H161" s="84" t="str">
        <v>product 3</v>
      </c>
      <c r="I161" s="84">
        <v>198</v>
      </c>
      <c r="K161" s="85">
        <v>45450</v>
      </c>
      <c r="L161" s="84" t="str">
        <v>net sales:product 3</v>
      </c>
      <c r="M161" s="84" t="str">
        <v>net sales</v>
      </c>
      <c r="N161" s="84">
        <v>12.49</v>
      </c>
      <c r="O161" s="84">
        <v>2024</v>
      </c>
      <c r="P161" s="84">
        <v>7</v>
      </c>
      <c r="Q161" s="84">
        <v>6</v>
      </c>
      <c r="R161" s="84" t="str">
        <v>product 3</v>
      </c>
      <c r="S161" s="84">
        <v>198</v>
      </c>
      <c r="V161" s="84">
        <v>198</v>
      </c>
    </row>
    <row r="162" spans="1:22" x14ac:dyDescent="0.25">
      <c r="A162" s="85">
        <v>45451</v>
      </c>
      <c r="B162" s="84" t="str">
        <v>net sales:product 3</v>
      </c>
      <c r="C162" s="84" t="str">
        <v>net sales</v>
      </c>
      <c r="D162" s="84">
        <v>12.49</v>
      </c>
      <c r="E162" s="84">
        <v>2024</v>
      </c>
      <c r="F162" s="84">
        <v>8</v>
      </c>
      <c r="G162" s="84">
        <v>6</v>
      </c>
      <c r="H162" s="84" t="str">
        <v>product 3</v>
      </c>
      <c r="I162" s="84">
        <v>74</v>
      </c>
      <c r="K162" s="85">
        <v>45451</v>
      </c>
      <c r="L162" s="84" t="str">
        <v>net sales:product 3</v>
      </c>
      <c r="M162" s="84" t="str">
        <v>net sales</v>
      </c>
      <c r="N162" s="84">
        <v>12.49</v>
      </c>
      <c r="O162" s="84">
        <v>2024</v>
      </c>
      <c r="P162" s="84">
        <v>8</v>
      </c>
      <c r="Q162" s="84">
        <v>6</v>
      </c>
      <c r="R162" s="84" t="str">
        <v>product 3</v>
      </c>
      <c r="S162" s="84">
        <v>74</v>
      </c>
      <c r="V162" s="84">
        <v>74</v>
      </c>
    </row>
    <row r="163" spans="1:22" x14ac:dyDescent="0.25">
      <c r="A163" s="85">
        <v>45452</v>
      </c>
      <c r="B163" s="84" t="str">
        <v>net sales:product 3</v>
      </c>
      <c r="C163" s="84" t="str">
        <v>net sales</v>
      </c>
      <c r="D163" s="84">
        <v>12.49</v>
      </c>
      <c r="E163" s="84">
        <v>2024</v>
      </c>
      <c r="F163" s="84">
        <v>9</v>
      </c>
      <c r="G163" s="84">
        <v>6</v>
      </c>
      <c r="H163" s="84" t="str">
        <v>product 3</v>
      </c>
      <c r="I163" s="84">
        <v>152</v>
      </c>
      <c r="K163" s="85">
        <v>45452</v>
      </c>
      <c r="L163" s="84" t="str">
        <v>net sales:product 3</v>
      </c>
      <c r="M163" s="84" t="str">
        <v>net sales</v>
      </c>
      <c r="N163" s="84">
        <v>12.49</v>
      </c>
      <c r="O163" s="84">
        <v>2024</v>
      </c>
      <c r="P163" s="84">
        <v>9</v>
      </c>
      <c r="Q163" s="84">
        <v>6</v>
      </c>
      <c r="R163" s="84" t="str">
        <v>product 3</v>
      </c>
      <c r="S163" s="84">
        <v>152</v>
      </c>
      <c r="V163" s="84">
        <v>152</v>
      </c>
    </row>
    <row r="164" spans="1:22" x14ac:dyDescent="0.25">
      <c r="A164" s="85">
        <v>45453</v>
      </c>
      <c r="B164" s="84" t="str">
        <v>net sales:product 3</v>
      </c>
      <c r="C164" s="84" t="str">
        <v>net sales</v>
      </c>
      <c r="D164" s="84">
        <v>12.49</v>
      </c>
      <c r="E164" s="84">
        <v>2024</v>
      </c>
      <c r="F164" s="84">
        <v>10</v>
      </c>
      <c r="G164" s="84">
        <v>6</v>
      </c>
      <c r="H164" s="84" t="str">
        <v>product 3</v>
      </c>
      <c r="I164" s="84">
        <v>20</v>
      </c>
      <c r="K164" s="85">
        <v>45453</v>
      </c>
      <c r="L164" s="84" t="str">
        <v>net sales:product 3</v>
      </c>
      <c r="M164" s="84" t="str">
        <v>net sales</v>
      </c>
      <c r="N164" s="84">
        <v>12.49</v>
      </c>
      <c r="O164" s="84">
        <v>2024</v>
      </c>
      <c r="P164" s="84">
        <v>10</v>
      </c>
      <c r="Q164" s="84">
        <v>6</v>
      </c>
      <c r="R164" s="84" t="str">
        <v>product 3</v>
      </c>
      <c r="S164" s="84">
        <v>20</v>
      </c>
      <c r="V164" s="84">
        <v>20</v>
      </c>
    </row>
    <row r="165" spans="1:22" x14ac:dyDescent="0.25">
      <c r="A165" s="85">
        <v>45454</v>
      </c>
      <c r="B165" s="84" t="str">
        <v>net sales:product 3</v>
      </c>
      <c r="C165" s="84" t="str">
        <v>net sales</v>
      </c>
      <c r="D165" s="84">
        <v>12.49</v>
      </c>
      <c r="E165" s="84">
        <v>2024</v>
      </c>
      <c r="F165" s="84">
        <v>11</v>
      </c>
      <c r="G165" s="84">
        <v>6</v>
      </c>
      <c r="H165" s="84" t="str">
        <v>product 3</v>
      </c>
      <c r="I165" s="84">
        <v>0</v>
      </c>
      <c r="K165" s="85">
        <v>45454</v>
      </c>
      <c r="L165" s="84" t="str">
        <v>net sales:product 3</v>
      </c>
      <c r="M165" s="84" t="str">
        <v>net sales</v>
      </c>
      <c r="N165" s="84">
        <v>12.49</v>
      </c>
      <c r="O165" s="84">
        <v>2024</v>
      </c>
      <c r="P165" s="84">
        <v>11</v>
      </c>
      <c r="Q165" s="84">
        <v>6</v>
      </c>
      <c r="R165" s="84" t="str">
        <v>product 3</v>
      </c>
      <c r="S165" s="84">
        <v>0</v>
      </c>
      <c r="V165" s="84">
        <v>0</v>
      </c>
    </row>
    <row r="166" spans="1:22" x14ac:dyDescent="0.25">
      <c r="A166" s="85">
        <v>45455</v>
      </c>
      <c r="B166" s="84" t="str">
        <v>net sales:product 3</v>
      </c>
      <c r="C166" s="84" t="str">
        <v>net sales</v>
      </c>
      <c r="D166" s="84">
        <v>12.49</v>
      </c>
      <c r="E166" s="84">
        <v>2024</v>
      </c>
      <c r="F166" s="84">
        <v>12</v>
      </c>
      <c r="G166" s="84">
        <v>6</v>
      </c>
      <c r="H166" s="84" t="str">
        <v>product 3</v>
      </c>
      <c r="I166" s="84">
        <v>200</v>
      </c>
      <c r="K166" s="85">
        <v>45455</v>
      </c>
      <c r="L166" s="84" t="str">
        <v>net sales:product 3</v>
      </c>
      <c r="M166" s="84" t="str">
        <v>net sales</v>
      </c>
      <c r="N166" s="84">
        <v>12.49</v>
      </c>
      <c r="O166" s="84">
        <v>2024</v>
      </c>
      <c r="P166" s="84">
        <v>12</v>
      </c>
      <c r="Q166" s="84">
        <v>6</v>
      </c>
      <c r="R166" s="84" t="str">
        <v>product 3</v>
      </c>
      <c r="S166" s="84">
        <v>200</v>
      </c>
      <c r="V166" s="84">
        <v>200</v>
      </c>
    </row>
    <row r="167" spans="1:22" x14ac:dyDescent="0.25">
      <c r="A167" s="85">
        <v>45456</v>
      </c>
      <c r="B167" s="84" t="str">
        <v>net sales:product 3</v>
      </c>
      <c r="C167" s="84" t="str">
        <v>net sales</v>
      </c>
      <c r="D167" s="84">
        <v>12.49</v>
      </c>
      <c r="E167" s="84">
        <v>2024</v>
      </c>
      <c r="F167" s="84">
        <v>13</v>
      </c>
      <c r="G167" s="84">
        <v>6</v>
      </c>
      <c r="H167" s="84" t="str">
        <v>product 3</v>
      </c>
      <c r="I167" s="84">
        <v>50</v>
      </c>
      <c r="K167" s="85">
        <v>45456</v>
      </c>
      <c r="L167" s="84" t="str">
        <v>net sales:product 3</v>
      </c>
      <c r="M167" s="84" t="str">
        <v>net sales</v>
      </c>
      <c r="N167" s="84">
        <v>12.49</v>
      </c>
      <c r="O167" s="84">
        <v>2024</v>
      </c>
      <c r="P167" s="84">
        <v>13</v>
      </c>
      <c r="Q167" s="84">
        <v>6</v>
      </c>
      <c r="R167" s="84" t="str">
        <v>product 3</v>
      </c>
      <c r="S167" s="84">
        <v>50</v>
      </c>
      <c r="V167" s="84">
        <v>50</v>
      </c>
    </row>
    <row r="168" spans="1:22" x14ac:dyDescent="0.25">
      <c r="A168" s="85">
        <v>45457</v>
      </c>
      <c r="B168" s="84" t="str">
        <v>net sales:product 3</v>
      </c>
      <c r="C168" s="84" t="str">
        <v>net sales</v>
      </c>
      <c r="D168" s="84">
        <v>12.49</v>
      </c>
      <c r="E168" s="84">
        <v>2024</v>
      </c>
      <c r="F168" s="84">
        <v>14</v>
      </c>
      <c r="G168" s="84">
        <v>6</v>
      </c>
      <c r="H168" s="84" t="str">
        <v>product 3</v>
      </c>
      <c r="I168" s="84">
        <v>202</v>
      </c>
      <c r="K168" s="85">
        <v>45457</v>
      </c>
      <c r="L168" s="84" t="str">
        <v>net sales:product 3</v>
      </c>
      <c r="M168" s="84" t="str">
        <v>net sales</v>
      </c>
      <c r="N168" s="84">
        <v>12.49</v>
      </c>
      <c r="O168" s="84">
        <v>2024</v>
      </c>
      <c r="P168" s="84">
        <v>14</v>
      </c>
      <c r="Q168" s="84">
        <v>6</v>
      </c>
      <c r="R168" s="84" t="str">
        <v>product 3</v>
      </c>
      <c r="S168" s="84">
        <v>202</v>
      </c>
      <c r="V168" s="84">
        <v>202</v>
      </c>
    </row>
    <row r="169" spans="1:22" x14ac:dyDescent="0.25">
      <c r="A169" s="85">
        <v>45458</v>
      </c>
      <c r="B169" s="84" t="str">
        <v>net sales:product 3</v>
      </c>
      <c r="C169" s="84" t="str">
        <v>net sales</v>
      </c>
      <c r="D169" s="84">
        <v>12.49</v>
      </c>
      <c r="E169" s="84">
        <v>2024</v>
      </c>
      <c r="F169" s="84">
        <v>15</v>
      </c>
      <c r="G169" s="84">
        <v>6</v>
      </c>
      <c r="H169" s="84" t="str">
        <v>product 3</v>
      </c>
      <c r="I169" s="84">
        <v>190</v>
      </c>
      <c r="K169" s="85">
        <v>45458</v>
      </c>
      <c r="L169" s="84" t="str">
        <v>net sales:product 3</v>
      </c>
      <c r="M169" s="84" t="str">
        <v>net sales</v>
      </c>
      <c r="N169" s="84">
        <v>12.49</v>
      </c>
      <c r="O169" s="84">
        <v>2024</v>
      </c>
      <c r="P169" s="84">
        <v>15</v>
      </c>
      <c r="Q169" s="84">
        <v>6</v>
      </c>
      <c r="R169" s="84" t="str">
        <v>product 3</v>
      </c>
      <c r="S169" s="84">
        <v>190</v>
      </c>
      <c r="V169" s="84">
        <v>190</v>
      </c>
    </row>
    <row r="170" spans="1:22" x14ac:dyDescent="0.25">
      <c r="A170" s="85">
        <v>45459</v>
      </c>
      <c r="B170" s="84" t="str">
        <v>net sales:product 3</v>
      </c>
      <c r="C170" s="84" t="str">
        <v>net sales</v>
      </c>
      <c r="D170" s="84">
        <v>12.49</v>
      </c>
      <c r="E170" s="84">
        <v>2024</v>
      </c>
      <c r="F170" s="84">
        <v>16</v>
      </c>
      <c r="G170" s="84">
        <v>6</v>
      </c>
      <c r="H170" s="84" t="str">
        <v>product 3</v>
      </c>
      <c r="I170" s="84">
        <v>44</v>
      </c>
      <c r="K170" s="85">
        <v>45459</v>
      </c>
      <c r="L170" s="84" t="str">
        <v>net sales:product 3</v>
      </c>
      <c r="M170" s="84" t="str">
        <v>net sales</v>
      </c>
      <c r="N170" s="84">
        <v>12.49</v>
      </c>
      <c r="O170" s="84">
        <v>2024</v>
      </c>
      <c r="P170" s="84">
        <v>16</v>
      </c>
      <c r="Q170" s="84">
        <v>6</v>
      </c>
      <c r="R170" s="84" t="str">
        <v>product 3</v>
      </c>
      <c r="S170" s="84">
        <v>44</v>
      </c>
      <c r="V170" s="84">
        <v>44</v>
      </c>
    </row>
    <row r="171" spans="1:22" x14ac:dyDescent="0.25">
      <c r="A171" s="85">
        <v>45460</v>
      </c>
      <c r="B171" s="84" t="str">
        <v>net sales:product 3</v>
      </c>
      <c r="C171" s="84" t="str">
        <v>net sales</v>
      </c>
      <c r="D171" s="84">
        <v>12.49</v>
      </c>
      <c r="E171" s="84">
        <v>2024</v>
      </c>
      <c r="F171" s="84">
        <v>17</v>
      </c>
      <c r="G171" s="84">
        <v>6</v>
      </c>
      <c r="H171" s="84" t="str">
        <v>product 3</v>
      </c>
      <c r="I171" s="84">
        <v>208</v>
      </c>
      <c r="K171" s="85">
        <v>45460</v>
      </c>
      <c r="L171" s="84" t="str">
        <v>net sales:product 3</v>
      </c>
      <c r="M171" s="84" t="str">
        <v>net sales</v>
      </c>
      <c r="N171" s="84">
        <v>12.49</v>
      </c>
      <c r="O171" s="84">
        <v>2024</v>
      </c>
      <c r="P171" s="84">
        <v>17</v>
      </c>
      <c r="Q171" s="84">
        <v>6</v>
      </c>
      <c r="R171" s="84" t="str">
        <v>product 3</v>
      </c>
      <c r="S171" s="84">
        <v>208</v>
      </c>
      <c r="V171" s="84">
        <v>208</v>
      </c>
    </row>
    <row r="172" spans="1:22" x14ac:dyDescent="0.25">
      <c r="A172" s="85">
        <v>45461</v>
      </c>
      <c r="B172" s="84" t="str">
        <v>net sales:product 3</v>
      </c>
      <c r="C172" s="84" t="str">
        <v>net sales</v>
      </c>
      <c r="D172" s="84">
        <v>12.49</v>
      </c>
      <c r="E172" s="84">
        <v>2024</v>
      </c>
      <c r="F172" s="84">
        <v>18</v>
      </c>
      <c r="G172" s="84">
        <v>6</v>
      </c>
      <c r="H172" s="84" t="str">
        <v>product 3</v>
      </c>
      <c r="I172" s="84">
        <v>194</v>
      </c>
      <c r="K172" s="85">
        <v>45461</v>
      </c>
      <c r="L172" s="84" t="str">
        <v>net sales:product 3</v>
      </c>
      <c r="M172" s="84" t="str">
        <v>net sales</v>
      </c>
      <c r="N172" s="84">
        <v>12.49</v>
      </c>
      <c r="O172" s="84">
        <v>2024</v>
      </c>
      <c r="P172" s="84">
        <v>18</v>
      </c>
      <c r="Q172" s="84">
        <v>6</v>
      </c>
      <c r="R172" s="84" t="str">
        <v>product 3</v>
      </c>
      <c r="S172" s="84">
        <v>194</v>
      </c>
      <c r="V172" s="84">
        <v>194</v>
      </c>
    </row>
    <row r="173" spans="1:22" x14ac:dyDescent="0.25">
      <c r="A173" s="85">
        <v>45462</v>
      </c>
      <c r="B173" s="84" t="str">
        <v>net sales:product 3</v>
      </c>
      <c r="C173" s="84" t="str">
        <v>net sales</v>
      </c>
      <c r="D173" s="84">
        <v>12.49</v>
      </c>
      <c r="E173" s="84">
        <v>2024</v>
      </c>
      <c r="F173" s="84">
        <v>19</v>
      </c>
      <c r="G173" s="84">
        <v>6</v>
      </c>
      <c r="H173" s="84" t="str">
        <v>product 3</v>
      </c>
      <c r="I173" s="84">
        <v>130</v>
      </c>
      <c r="K173" s="85">
        <v>45462</v>
      </c>
      <c r="L173" s="84" t="str">
        <v>net sales:product 3</v>
      </c>
      <c r="M173" s="84" t="str">
        <v>net sales</v>
      </c>
      <c r="N173" s="84">
        <v>12.49</v>
      </c>
      <c r="O173" s="84">
        <v>2024</v>
      </c>
      <c r="P173" s="84">
        <v>19</v>
      </c>
      <c r="Q173" s="84">
        <v>6</v>
      </c>
      <c r="R173" s="84" t="str">
        <v>product 3</v>
      </c>
      <c r="S173" s="84">
        <v>130</v>
      </c>
      <c r="V173" s="84">
        <v>130</v>
      </c>
    </row>
    <row r="174" spans="1:22" x14ac:dyDescent="0.25">
      <c r="A174" s="85">
        <v>45463</v>
      </c>
      <c r="B174" s="84" t="str">
        <v>net sales:product 3</v>
      </c>
      <c r="C174" s="84" t="str">
        <v>net sales</v>
      </c>
      <c r="D174" s="84">
        <v>12.49</v>
      </c>
      <c r="E174" s="84">
        <v>2024</v>
      </c>
      <c r="F174" s="84">
        <v>20</v>
      </c>
      <c r="G174" s="84">
        <v>6</v>
      </c>
      <c r="H174" s="84" t="str">
        <v>product 3</v>
      </c>
      <c r="I174" s="84">
        <v>208</v>
      </c>
      <c r="K174" s="85">
        <v>45463</v>
      </c>
      <c r="L174" s="84" t="str">
        <v>net sales:product 3</v>
      </c>
      <c r="M174" s="84" t="str">
        <v>net sales</v>
      </c>
      <c r="N174" s="84">
        <v>12.49</v>
      </c>
      <c r="O174" s="84">
        <v>2024</v>
      </c>
      <c r="P174" s="84">
        <v>20</v>
      </c>
      <c r="Q174" s="84">
        <v>6</v>
      </c>
      <c r="R174" s="84" t="str">
        <v>product 3</v>
      </c>
      <c r="S174" s="84">
        <v>208</v>
      </c>
      <c r="V174" s="84">
        <v>208</v>
      </c>
    </row>
    <row r="175" spans="1:22" x14ac:dyDescent="0.25">
      <c r="A175" s="85">
        <v>45464</v>
      </c>
      <c r="B175" s="84" t="str">
        <v>net sales:product 3</v>
      </c>
      <c r="C175" s="84" t="str">
        <v>net sales</v>
      </c>
      <c r="D175" s="84">
        <v>12.49</v>
      </c>
      <c r="E175" s="84">
        <v>2024</v>
      </c>
      <c r="F175" s="84">
        <v>21</v>
      </c>
      <c r="G175" s="84">
        <v>6</v>
      </c>
      <c r="H175" s="84" t="str">
        <v>product 3</v>
      </c>
      <c r="I175" s="84">
        <v>0</v>
      </c>
      <c r="K175" s="85">
        <v>45464</v>
      </c>
      <c r="L175" s="84" t="str">
        <v>net sales:product 3</v>
      </c>
      <c r="M175" s="84" t="str">
        <v>net sales</v>
      </c>
      <c r="N175" s="84">
        <v>12.49</v>
      </c>
      <c r="O175" s="84">
        <v>2024</v>
      </c>
      <c r="P175" s="84">
        <v>21</v>
      </c>
      <c r="Q175" s="84">
        <v>6</v>
      </c>
      <c r="R175" s="84" t="str">
        <v>product 3</v>
      </c>
      <c r="S175" s="84">
        <v>0</v>
      </c>
      <c r="V175" s="84">
        <v>0</v>
      </c>
    </row>
    <row r="176" spans="1:22" x14ac:dyDescent="0.25">
      <c r="A176" s="85">
        <v>45465</v>
      </c>
      <c r="B176" s="84" t="str">
        <v>net sales:product 3</v>
      </c>
      <c r="C176" s="84" t="str">
        <v>net sales</v>
      </c>
      <c r="D176" s="84">
        <v>12.49</v>
      </c>
      <c r="E176" s="84">
        <v>2024</v>
      </c>
      <c r="F176" s="84">
        <v>22</v>
      </c>
      <c r="G176" s="84">
        <v>6</v>
      </c>
      <c r="H176" s="84" t="str">
        <v>product 3</v>
      </c>
      <c r="I176" s="84">
        <v>138</v>
      </c>
      <c r="K176" s="85">
        <v>45465</v>
      </c>
      <c r="L176" s="84" t="str">
        <v>net sales:product 3</v>
      </c>
      <c r="M176" s="84" t="str">
        <v>net sales</v>
      </c>
      <c r="N176" s="84">
        <v>12.49</v>
      </c>
      <c r="O176" s="84">
        <v>2024</v>
      </c>
      <c r="P176" s="84">
        <v>22</v>
      </c>
      <c r="Q176" s="84">
        <v>6</v>
      </c>
      <c r="R176" s="84" t="str">
        <v>product 3</v>
      </c>
      <c r="S176" s="84">
        <v>138</v>
      </c>
      <c r="V176" s="84">
        <v>138</v>
      </c>
    </row>
    <row r="177" spans="1:22" x14ac:dyDescent="0.25">
      <c r="A177" s="85">
        <v>45466</v>
      </c>
      <c r="B177" s="84" t="str">
        <v>net sales:product 3</v>
      </c>
      <c r="C177" s="84" t="str">
        <v>net sales</v>
      </c>
      <c r="D177" s="84">
        <v>12.49</v>
      </c>
      <c r="E177" s="84">
        <v>2024</v>
      </c>
      <c r="F177" s="84">
        <v>23</v>
      </c>
      <c r="G177" s="84">
        <v>6</v>
      </c>
      <c r="H177" s="84" t="str">
        <v>product 3</v>
      </c>
      <c r="I177" s="84">
        <v>47</v>
      </c>
      <c r="K177" s="85">
        <v>45466</v>
      </c>
      <c r="L177" s="84" t="str">
        <v>net sales:product 3</v>
      </c>
      <c r="M177" s="84" t="str">
        <v>net sales</v>
      </c>
      <c r="N177" s="84">
        <v>12.49</v>
      </c>
      <c r="O177" s="84">
        <v>2024</v>
      </c>
      <c r="P177" s="84">
        <v>23</v>
      </c>
      <c r="Q177" s="84">
        <v>6</v>
      </c>
      <c r="R177" s="84" t="str">
        <v>product 3</v>
      </c>
      <c r="S177" s="84">
        <v>47</v>
      </c>
      <c r="V177" s="84">
        <v>47</v>
      </c>
    </row>
    <row r="178" spans="1:22" x14ac:dyDescent="0.25">
      <c r="A178" s="85">
        <v>45467</v>
      </c>
      <c r="B178" s="84" t="str">
        <v>net sales:product 3</v>
      </c>
      <c r="C178" s="84" t="str">
        <v>net sales</v>
      </c>
      <c r="D178" s="84">
        <v>12.49</v>
      </c>
      <c r="E178" s="84">
        <v>2024</v>
      </c>
      <c r="F178" s="84">
        <v>24</v>
      </c>
      <c r="G178" s="84">
        <v>6</v>
      </c>
      <c r="H178" s="84" t="str">
        <v>product 3</v>
      </c>
      <c r="I178" s="84">
        <v>121</v>
      </c>
      <c r="K178" s="85">
        <v>45467</v>
      </c>
      <c r="L178" s="84" t="str">
        <v>net sales:product 3</v>
      </c>
      <c r="M178" s="84" t="str">
        <v>net sales</v>
      </c>
      <c r="N178" s="84">
        <v>12.49</v>
      </c>
      <c r="O178" s="84">
        <v>2024</v>
      </c>
      <c r="P178" s="84">
        <v>24</v>
      </c>
      <c r="Q178" s="84">
        <v>6</v>
      </c>
      <c r="R178" s="84" t="str">
        <v>product 3</v>
      </c>
      <c r="S178" s="84">
        <v>121</v>
      </c>
      <c r="V178" s="84">
        <v>121</v>
      </c>
    </row>
    <row r="179" spans="1:22" x14ac:dyDescent="0.25">
      <c r="A179" s="85">
        <v>45468</v>
      </c>
      <c r="B179" s="84" t="str">
        <v>net sales:product 3</v>
      </c>
      <c r="C179" s="84" t="str">
        <v>net sales</v>
      </c>
      <c r="D179" s="84">
        <v>12.49</v>
      </c>
      <c r="E179" s="84">
        <v>2024</v>
      </c>
      <c r="F179" s="84">
        <v>25</v>
      </c>
      <c r="G179" s="84">
        <v>6</v>
      </c>
      <c r="H179" s="84" t="str">
        <v>product 3</v>
      </c>
      <c r="I179" s="84">
        <v>123</v>
      </c>
      <c r="K179" s="85">
        <v>45468</v>
      </c>
      <c r="L179" s="84" t="str">
        <v>net sales:product 3</v>
      </c>
      <c r="M179" s="84" t="str">
        <v>net sales</v>
      </c>
      <c r="N179" s="84">
        <v>12.49</v>
      </c>
      <c r="O179" s="84">
        <v>2024</v>
      </c>
      <c r="P179" s="84">
        <v>25</v>
      </c>
      <c r="Q179" s="84">
        <v>6</v>
      </c>
      <c r="R179" s="84" t="str">
        <v>product 3</v>
      </c>
      <c r="S179" s="84">
        <v>123</v>
      </c>
      <c r="V179" s="84">
        <v>123</v>
      </c>
    </row>
    <row r="180" spans="1:22" x14ac:dyDescent="0.25">
      <c r="A180" s="85">
        <v>45469</v>
      </c>
      <c r="B180" s="84" t="str">
        <v>net sales:product 3</v>
      </c>
      <c r="C180" s="84" t="str">
        <v>net sales</v>
      </c>
      <c r="D180" s="84">
        <v>12.49</v>
      </c>
      <c r="E180" s="84">
        <v>2024</v>
      </c>
      <c r="F180" s="84">
        <v>26</v>
      </c>
      <c r="G180" s="84">
        <v>6</v>
      </c>
      <c r="H180" s="84" t="str">
        <v>product 3</v>
      </c>
      <c r="I180" s="84">
        <v>171</v>
      </c>
      <c r="K180" s="85">
        <v>45469</v>
      </c>
      <c r="L180" s="84" t="str">
        <v>net sales:product 3</v>
      </c>
      <c r="M180" s="84" t="str">
        <v>net sales</v>
      </c>
      <c r="N180" s="84">
        <v>12.49</v>
      </c>
      <c r="O180" s="84">
        <v>2024</v>
      </c>
      <c r="P180" s="84">
        <v>26</v>
      </c>
      <c r="Q180" s="84">
        <v>6</v>
      </c>
      <c r="R180" s="84" t="str">
        <v>product 3</v>
      </c>
      <c r="S180" s="84">
        <v>171</v>
      </c>
      <c r="V180" s="84">
        <v>171</v>
      </c>
    </row>
    <row r="181" spans="1:22" x14ac:dyDescent="0.25">
      <c r="A181" s="85">
        <v>45470</v>
      </c>
      <c r="B181" s="84" t="str">
        <v>net sales:product 3</v>
      </c>
      <c r="C181" s="84" t="str">
        <v>net sales</v>
      </c>
      <c r="D181" s="84">
        <v>12.49</v>
      </c>
      <c r="E181" s="84">
        <v>2024</v>
      </c>
      <c r="F181" s="84">
        <v>27</v>
      </c>
      <c r="G181" s="84">
        <v>6</v>
      </c>
      <c r="H181" s="84" t="str">
        <v>product 3</v>
      </c>
      <c r="I181" s="84">
        <v>157</v>
      </c>
      <c r="K181" s="85">
        <v>45470</v>
      </c>
      <c r="L181" s="84" t="str">
        <v>net sales:product 3</v>
      </c>
      <c r="M181" s="84" t="str">
        <v>net sales</v>
      </c>
      <c r="N181" s="84">
        <v>12.49</v>
      </c>
      <c r="O181" s="84">
        <v>2024</v>
      </c>
      <c r="P181" s="84">
        <v>27</v>
      </c>
      <c r="Q181" s="84">
        <v>6</v>
      </c>
      <c r="R181" s="84" t="str">
        <v>product 3</v>
      </c>
      <c r="S181" s="84">
        <v>157</v>
      </c>
      <c r="V181" s="84">
        <v>157</v>
      </c>
    </row>
    <row r="182" spans="1:22" x14ac:dyDescent="0.25">
      <c r="A182" s="85">
        <v>45471</v>
      </c>
      <c r="B182" s="84" t="str">
        <v>net sales:product 3</v>
      </c>
      <c r="C182" s="84" t="str">
        <v>net sales</v>
      </c>
      <c r="D182" s="84">
        <v>12.49</v>
      </c>
      <c r="E182" s="84">
        <v>2024</v>
      </c>
      <c r="F182" s="84">
        <v>28</v>
      </c>
      <c r="G182" s="84">
        <v>6</v>
      </c>
      <c r="H182" s="84" t="str">
        <v>product 3</v>
      </c>
      <c r="I182" s="84">
        <v>4</v>
      </c>
      <c r="K182" s="85">
        <v>45471</v>
      </c>
      <c r="L182" s="84" t="str">
        <v>net sales:product 3</v>
      </c>
      <c r="M182" s="84" t="str">
        <v>net sales</v>
      </c>
      <c r="N182" s="84">
        <v>12.49</v>
      </c>
      <c r="O182" s="84">
        <v>2024</v>
      </c>
      <c r="P182" s="84">
        <v>28</v>
      </c>
      <c r="Q182" s="84">
        <v>6</v>
      </c>
      <c r="R182" s="84" t="str">
        <v>product 3</v>
      </c>
      <c r="S182" s="84">
        <v>4</v>
      </c>
      <c r="V182" s="84">
        <v>4</v>
      </c>
    </row>
    <row r="183" spans="1:22" x14ac:dyDescent="0.25">
      <c r="A183" s="85">
        <v>45472</v>
      </c>
      <c r="B183" s="84" t="str">
        <v>net sales:product 3</v>
      </c>
      <c r="C183" s="84" t="str">
        <v>net sales</v>
      </c>
      <c r="D183" s="84">
        <v>12.49</v>
      </c>
      <c r="E183" s="84">
        <v>2024</v>
      </c>
      <c r="F183" s="84">
        <v>29</v>
      </c>
      <c r="G183" s="84">
        <v>6</v>
      </c>
      <c r="H183" s="84" t="str">
        <v>product 3</v>
      </c>
      <c r="I183" s="84">
        <v>0</v>
      </c>
      <c r="K183" s="85">
        <v>45472</v>
      </c>
      <c r="L183" s="84" t="str">
        <v>net sales:product 3</v>
      </c>
      <c r="M183" s="84" t="str">
        <v>net sales</v>
      </c>
      <c r="N183" s="84">
        <v>12.49</v>
      </c>
      <c r="O183" s="84">
        <v>2024</v>
      </c>
      <c r="P183" s="84">
        <v>29</v>
      </c>
      <c r="Q183" s="84">
        <v>6</v>
      </c>
      <c r="R183" s="84" t="str">
        <v>product 3</v>
      </c>
      <c r="S183" s="84">
        <v>0</v>
      </c>
      <c r="V183" s="84">
        <v>0</v>
      </c>
    </row>
    <row r="184" spans="1:22" x14ac:dyDescent="0.25">
      <c r="A184" s="85">
        <v>45473</v>
      </c>
      <c r="B184" s="84" t="str">
        <v>net sales:product 3</v>
      </c>
      <c r="C184" s="84" t="str">
        <v>net sales</v>
      </c>
      <c r="D184" s="84">
        <v>12.49</v>
      </c>
      <c r="E184" s="84">
        <v>2024</v>
      </c>
      <c r="F184" s="84">
        <v>30</v>
      </c>
      <c r="G184" s="84">
        <v>6</v>
      </c>
      <c r="H184" s="84" t="str">
        <v>product 3</v>
      </c>
      <c r="I184" s="84">
        <v>127</v>
      </c>
      <c r="K184" s="85">
        <v>45473</v>
      </c>
      <c r="L184" s="84" t="str">
        <v>net sales:product 3</v>
      </c>
      <c r="M184" s="84" t="str">
        <v>net sales</v>
      </c>
      <c r="N184" s="84">
        <v>12.49</v>
      </c>
      <c r="O184" s="84">
        <v>2024</v>
      </c>
      <c r="P184" s="84">
        <v>30</v>
      </c>
      <c r="Q184" s="84">
        <v>6</v>
      </c>
      <c r="R184" s="84" t="str">
        <v>product 3</v>
      </c>
      <c r="S184" s="84">
        <v>127</v>
      </c>
      <c r="V184" s="84">
        <v>127</v>
      </c>
    </row>
    <row r="185" spans="1:22" x14ac:dyDescent="0.25">
      <c r="A185" s="85">
        <v>45474</v>
      </c>
      <c r="B185" s="84" t="str">
        <v>net sales:product 3</v>
      </c>
      <c r="C185" s="84" t="str">
        <v>net sales</v>
      </c>
      <c r="D185" s="84">
        <v>12.49</v>
      </c>
      <c r="E185" s="84">
        <v>2024</v>
      </c>
      <c r="F185" s="84">
        <v>1</v>
      </c>
      <c r="G185" s="84">
        <v>7</v>
      </c>
      <c r="H185" s="84" t="str">
        <v>product 3</v>
      </c>
      <c r="I185" s="84">
        <v>19</v>
      </c>
      <c r="K185" s="85">
        <v>45474</v>
      </c>
      <c r="L185" s="84" t="str">
        <v>net sales:product 3</v>
      </c>
      <c r="M185" s="84" t="str">
        <v>net sales</v>
      </c>
      <c r="N185" s="84">
        <v>12.49</v>
      </c>
      <c r="O185" s="84">
        <v>2024</v>
      </c>
      <c r="P185" s="84">
        <v>1</v>
      </c>
      <c r="Q185" s="84">
        <v>7</v>
      </c>
      <c r="R185" s="84" t="str">
        <v>product 3</v>
      </c>
      <c r="S185" s="84">
        <v>19</v>
      </c>
      <c r="V185" s="84">
        <v>19</v>
      </c>
    </row>
    <row r="186" spans="1:22" x14ac:dyDescent="0.25">
      <c r="A186" s="85">
        <v>45475</v>
      </c>
      <c r="B186" s="84" t="str">
        <v>net sales:product 3</v>
      </c>
      <c r="C186" s="84" t="str">
        <v>net sales</v>
      </c>
      <c r="D186" s="84">
        <v>12.49</v>
      </c>
      <c r="E186" s="84">
        <v>2024</v>
      </c>
      <c r="F186" s="84">
        <v>2</v>
      </c>
      <c r="G186" s="84">
        <v>7</v>
      </c>
      <c r="H186" s="84" t="str">
        <v>product 3</v>
      </c>
      <c r="I186" s="84">
        <v>161</v>
      </c>
      <c r="K186" s="85">
        <v>45475</v>
      </c>
      <c r="L186" s="84" t="str">
        <v>net sales:product 3</v>
      </c>
      <c r="M186" s="84" t="str">
        <v>net sales</v>
      </c>
      <c r="N186" s="84">
        <v>12.49</v>
      </c>
      <c r="O186" s="84">
        <v>2024</v>
      </c>
      <c r="P186" s="84">
        <v>2</v>
      </c>
      <c r="Q186" s="84">
        <v>7</v>
      </c>
      <c r="R186" s="84" t="str">
        <v>product 3</v>
      </c>
      <c r="S186" s="84">
        <v>161</v>
      </c>
      <c r="V186" s="84">
        <v>161</v>
      </c>
    </row>
    <row r="187" spans="1:22" x14ac:dyDescent="0.25">
      <c r="A187" s="85">
        <v>45476</v>
      </c>
      <c r="B187" s="84" t="str">
        <v>net sales:product 3</v>
      </c>
      <c r="C187" s="84" t="str">
        <v>net sales</v>
      </c>
      <c r="D187" s="84">
        <v>12.49</v>
      </c>
      <c r="E187" s="84">
        <v>2024</v>
      </c>
      <c r="F187" s="84">
        <v>3</v>
      </c>
      <c r="G187" s="84">
        <v>7</v>
      </c>
      <c r="H187" s="84" t="str">
        <v>product 3</v>
      </c>
      <c r="I187" s="84">
        <v>181</v>
      </c>
      <c r="K187" s="85">
        <v>45476</v>
      </c>
      <c r="L187" s="84" t="str">
        <v>net sales:product 3</v>
      </c>
      <c r="M187" s="84" t="str">
        <v>net sales</v>
      </c>
      <c r="N187" s="84">
        <v>12.49</v>
      </c>
      <c r="O187" s="84">
        <v>2024</v>
      </c>
      <c r="P187" s="84">
        <v>3</v>
      </c>
      <c r="Q187" s="84">
        <v>7</v>
      </c>
      <c r="R187" s="84" t="str">
        <v>product 3</v>
      </c>
      <c r="S187" s="84">
        <v>181</v>
      </c>
      <c r="V187" s="84">
        <v>181</v>
      </c>
    </row>
    <row r="188" spans="1:22" x14ac:dyDescent="0.25">
      <c r="A188" s="85">
        <v>45477</v>
      </c>
      <c r="B188" s="84" t="str">
        <v>net sales:product 3</v>
      </c>
      <c r="C188" s="84" t="str">
        <v>net sales</v>
      </c>
      <c r="D188" s="84">
        <v>12.49</v>
      </c>
      <c r="E188" s="84">
        <v>2024</v>
      </c>
      <c r="F188" s="84">
        <v>4</v>
      </c>
      <c r="G188" s="84">
        <v>7</v>
      </c>
      <c r="H188" s="84" t="str">
        <v>product 3</v>
      </c>
      <c r="I188" s="84">
        <v>120</v>
      </c>
      <c r="K188" s="85">
        <v>45477</v>
      </c>
      <c r="L188" s="84" t="str">
        <v>net sales:product 3</v>
      </c>
      <c r="M188" s="84" t="str">
        <v>net sales</v>
      </c>
      <c r="N188" s="84">
        <v>12.49</v>
      </c>
      <c r="O188" s="84">
        <v>2024</v>
      </c>
      <c r="P188" s="84">
        <v>4</v>
      </c>
      <c r="Q188" s="84">
        <v>7</v>
      </c>
      <c r="R188" s="84" t="str">
        <v>product 3</v>
      </c>
      <c r="S188" s="84">
        <v>120</v>
      </c>
      <c r="V188" s="84">
        <v>120</v>
      </c>
    </row>
    <row r="189" spans="1:22" x14ac:dyDescent="0.25">
      <c r="A189" s="85">
        <v>45478</v>
      </c>
      <c r="B189" s="84" t="str">
        <v>net sales:product 3</v>
      </c>
      <c r="C189" s="84" t="str">
        <v>net sales</v>
      </c>
      <c r="D189" s="84">
        <v>12.49</v>
      </c>
      <c r="E189" s="84">
        <v>2024</v>
      </c>
      <c r="F189" s="84">
        <v>5</v>
      </c>
      <c r="G189" s="84">
        <v>7</v>
      </c>
      <c r="H189" s="84" t="str">
        <v>product 3</v>
      </c>
      <c r="I189" s="84">
        <v>5</v>
      </c>
      <c r="K189" s="85">
        <v>45478</v>
      </c>
      <c r="L189" s="84" t="str">
        <v>net sales:product 3</v>
      </c>
      <c r="M189" s="84" t="str">
        <v>net sales</v>
      </c>
      <c r="N189" s="84">
        <v>12.49</v>
      </c>
      <c r="O189" s="84">
        <v>2024</v>
      </c>
      <c r="P189" s="84">
        <v>5</v>
      </c>
      <c r="Q189" s="84">
        <v>7</v>
      </c>
      <c r="R189" s="84" t="str">
        <v>product 3</v>
      </c>
      <c r="S189" s="84">
        <v>5</v>
      </c>
      <c r="V189" s="84">
        <v>5</v>
      </c>
    </row>
    <row r="190" spans="1:22" x14ac:dyDescent="0.25">
      <c r="A190" s="85">
        <v>45479</v>
      </c>
      <c r="B190" s="84" t="str">
        <v>net sales:product 3</v>
      </c>
      <c r="C190" s="84" t="str">
        <v>net sales</v>
      </c>
      <c r="D190" s="84">
        <v>12.49</v>
      </c>
      <c r="E190" s="84">
        <v>2024</v>
      </c>
      <c r="F190" s="84">
        <v>6</v>
      </c>
      <c r="G190" s="84">
        <v>7</v>
      </c>
      <c r="H190" s="84" t="str">
        <v>product 3</v>
      </c>
      <c r="I190" s="84">
        <v>228</v>
      </c>
      <c r="K190" s="85">
        <v>45479</v>
      </c>
      <c r="L190" s="84" t="str">
        <v>net sales:product 3</v>
      </c>
      <c r="M190" s="84" t="str">
        <v>net sales</v>
      </c>
      <c r="N190" s="84">
        <v>12.49</v>
      </c>
      <c r="O190" s="84">
        <v>2024</v>
      </c>
      <c r="P190" s="84">
        <v>6</v>
      </c>
      <c r="Q190" s="84">
        <v>7</v>
      </c>
      <c r="R190" s="84" t="str">
        <v>product 3</v>
      </c>
      <c r="S190" s="84">
        <v>228</v>
      </c>
      <c r="V190" s="84">
        <v>228</v>
      </c>
    </row>
    <row r="191" spans="1:22" x14ac:dyDescent="0.25">
      <c r="A191" s="85">
        <v>45480</v>
      </c>
      <c r="B191" s="84" t="str">
        <v>net sales:product 3</v>
      </c>
      <c r="C191" s="84" t="str">
        <v>net sales</v>
      </c>
      <c r="D191" s="84">
        <v>12.49</v>
      </c>
      <c r="E191" s="84">
        <v>2024</v>
      </c>
      <c r="F191" s="84">
        <v>7</v>
      </c>
      <c r="G191" s="84">
        <v>7</v>
      </c>
      <c r="H191" s="84" t="str">
        <v>product 3</v>
      </c>
      <c r="I191" s="84">
        <v>4</v>
      </c>
      <c r="K191" s="85">
        <v>45480</v>
      </c>
      <c r="L191" s="84" t="str">
        <v>net sales:product 3</v>
      </c>
      <c r="M191" s="84" t="str">
        <v>net sales</v>
      </c>
      <c r="N191" s="84">
        <v>12.49</v>
      </c>
      <c r="O191" s="84">
        <v>2024</v>
      </c>
      <c r="P191" s="84">
        <v>7</v>
      </c>
      <c r="Q191" s="84">
        <v>7</v>
      </c>
      <c r="R191" s="84" t="str">
        <v>product 3</v>
      </c>
      <c r="S191" s="84">
        <v>4</v>
      </c>
      <c r="V191" s="84">
        <v>4</v>
      </c>
    </row>
    <row r="192" spans="1:22" x14ac:dyDescent="0.25">
      <c r="A192" s="85">
        <v>45481</v>
      </c>
      <c r="B192" s="84" t="str">
        <v>net sales:product 3</v>
      </c>
      <c r="C192" s="84" t="str">
        <v>net sales</v>
      </c>
      <c r="D192" s="84">
        <v>12.49</v>
      </c>
      <c r="E192" s="84">
        <v>2024</v>
      </c>
      <c r="F192" s="84">
        <v>8</v>
      </c>
      <c r="G192" s="84">
        <v>7</v>
      </c>
      <c r="H192" s="84" t="str">
        <v>product 3</v>
      </c>
      <c r="I192" s="84">
        <v>72</v>
      </c>
      <c r="K192" s="85">
        <v>45481</v>
      </c>
      <c r="L192" s="84" t="str">
        <v>net sales:product 3</v>
      </c>
      <c r="M192" s="84" t="str">
        <v>net sales</v>
      </c>
      <c r="N192" s="84">
        <v>12.49</v>
      </c>
      <c r="O192" s="84">
        <v>2024</v>
      </c>
      <c r="P192" s="84">
        <v>8</v>
      </c>
      <c r="Q192" s="84">
        <v>7</v>
      </c>
      <c r="R192" s="84" t="str">
        <v>product 3</v>
      </c>
      <c r="S192" s="84">
        <v>72</v>
      </c>
      <c r="V192" s="84">
        <v>72</v>
      </c>
    </row>
    <row r="193" spans="1:22" x14ac:dyDescent="0.25">
      <c r="A193" s="85">
        <v>45482</v>
      </c>
      <c r="B193" s="84" t="str">
        <v>net sales:product 3</v>
      </c>
      <c r="C193" s="84" t="str">
        <v>net sales</v>
      </c>
      <c r="D193" s="84">
        <v>12.49</v>
      </c>
      <c r="E193" s="84">
        <v>2024</v>
      </c>
      <c r="F193" s="84">
        <v>9</v>
      </c>
      <c r="G193" s="84">
        <v>7</v>
      </c>
      <c r="H193" s="84" t="str">
        <v>product 3</v>
      </c>
      <c r="I193" s="84">
        <v>21</v>
      </c>
      <c r="K193" s="85">
        <v>45482</v>
      </c>
      <c r="L193" s="84" t="str">
        <v>net sales:product 3</v>
      </c>
      <c r="M193" s="84" t="str">
        <v>net sales</v>
      </c>
      <c r="N193" s="84">
        <v>12.49</v>
      </c>
      <c r="O193" s="84">
        <v>2024</v>
      </c>
      <c r="P193" s="84">
        <v>9</v>
      </c>
      <c r="Q193" s="84">
        <v>7</v>
      </c>
      <c r="R193" s="84" t="str">
        <v>product 3</v>
      </c>
      <c r="S193" s="84">
        <v>21</v>
      </c>
      <c r="V193" s="84">
        <v>21</v>
      </c>
    </row>
    <row r="194" spans="1:22" x14ac:dyDescent="0.25">
      <c r="A194" s="85">
        <v>45483</v>
      </c>
      <c r="B194" s="84" t="str">
        <v>net sales:product 3</v>
      </c>
      <c r="C194" s="84" t="str">
        <v>net sales</v>
      </c>
      <c r="D194" s="84">
        <v>12.49</v>
      </c>
      <c r="E194" s="84">
        <v>2024</v>
      </c>
      <c r="F194" s="84">
        <v>10</v>
      </c>
      <c r="G194" s="84">
        <v>7</v>
      </c>
      <c r="H194" s="84" t="str">
        <v>product 3</v>
      </c>
      <c r="I194" s="84">
        <v>192</v>
      </c>
      <c r="K194" s="85">
        <v>45483</v>
      </c>
      <c r="L194" s="84" t="str">
        <v>net sales:product 3</v>
      </c>
      <c r="M194" s="84" t="str">
        <v>net sales</v>
      </c>
      <c r="N194" s="84">
        <v>12.49</v>
      </c>
      <c r="O194" s="84">
        <v>2024</v>
      </c>
      <c r="P194" s="84">
        <v>10</v>
      </c>
      <c r="Q194" s="84">
        <v>7</v>
      </c>
      <c r="R194" s="84" t="str">
        <v>product 3</v>
      </c>
      <c r="S194" s="84">
        <v>192</v>
      </c>
      <c r="V194" s="84">
        <v>192</v>
      </c>
    </row>
    <row r="195" spans="1:22" x14ac:dyDescent="0.25">
      <c r="A195" s="85">
        <v>45484</v>
      </c>
      <c r="B195" s="84" t="str">
        <v>net sales:product 3</v>
      </c>
      <c r="C195" s="84" t="str">
        <v>net sales</v>
      </c>
      <c r="D195" s="84">
        <v>12.49</v>
      </c>
      <c r="E195" s="84">
        <v>2024</v>
      </c>
      <c r="F195" s="84">
        <v>11</v>
      </c>
      <c r="G195" s="84">
        <v>7</v>
      </c>
      <c r="H195" s="84" t="str">
        <v>product 3</v>
      </c>
      <c r="I195" s="84">
        <v>232</v>
      </c>
      <c r="K195" s="85">
        <v>45484</v>
      </c>
      <c r="L195" s="84" t="str">
        <v>net sales:product 3</v>
      </c>
      <c r="M195" s="84" t="str">
        <v>net sales</v>
      </c>
      <c r="N195" s="84">
        <v>12.49</v>
      </c>
      <c r="O195" s="84">
        <v>2024</v>
      </c>
      <c r="P195" s="84">
        <v>11</v>
      </c>
      <c r="Q195" s="84">
        <v>7</v>
      </c>
      <c r="R195" s="84" t="str">
        <v>product 3</v>
      </c>
      <c r="S195" s="84">
        <v>232</v>
      </c>
      <c r="V195" s="84">
        <v>232</v>
      </c>
    </row>
    <row r="196" spans="1:22" x14ac:dyDescent="0.25">
      <c r="A196" s="85">
        <v>45485</v>
      </c>
      <c r="B196" s="84" t="str">
        <v>net sales:product 3</v>
      </c>
      <c r="C196" s="84" t="str">
        <v>net sales</v>
      </c>
      <c r="D196" s="84">
        <v>12.49</v>
      </c>
      <c r="E196" s="84">
        <v>2024</v>
      </c>
      <c r="F196" s="84">
        <v>12</v>
      </c>
      <c r="G196" s="84">
        <v>7</v>
      </c>
      <c r="H196" s="84" t="str">
        <v>product 3</v>
      </c>
      <c r="I196" s="84">
        <v>48</v>
      </c>
      <c r="K196" s="85">
        <v>45485</v>
      </c>
      <c r="L196" s="84" t="str">
        <v>net sales:product 3</v>
      </c>
      <c r="M196" s="84" t="str">
        <v>net sales</v>
      </c>
      <c r="N196" s="84">
        <v>12.49</v>
      </c>
      <c r="O196" s="84">
        <v>2024</v>
      </c>
      <c r="P196" s="84">
        <v>12</v>
      </c>
      <c r="Q196" s="84">
        <v>7</v>
      </c>
      <c r="R196" s="84" t="str">
        <v>product 3</v>
      </c>
      <c r="S196" s="84">
        <v>48</v>
      </c>
      <c r="V196" s="84">
        <v>48</v>
      </c>
    </row>
    <row r="197" spans="1:22" x14ac:dyDescent="0.25">
      <c r="A197" s="85">
        <v>45486</v>
      </c>
      <c r="B197" s="84" t="str">
        <v>net sales:product 3</v>
      </c>
      <c r="C197" s="84" t="str">
        <v>net sales</v>
      </c>
      <c r="D197" s="84">
        <v>12.49</v>
      </c>
      <c r="E197" s="84">
        <v>2024</v>
      </c>
      <c r="F197" s="84">
        <v>13</v>
      </c>
      <c r="G197" s="84">
        <v>7</v>
      </c>
      <c r="H197" s="84" t="str">
        <v>product 3</v>
      </c>
      <c r="I197" s="84">
        <v>83</v>
      </c>
      <c r="K197" s="85">
        <v>45486</v>
      </c>
      <c r="L197" s="84" t="str">
        <v>net sales:product 3</v>
      </c>
      <c r="M197" s="84" t="str">
        <v>net sales</v>
      </c>
      <c r="N197" s="84">
        <v>12.49</v>
      </c>
      <c r="O197" s="84">
        <v>2024</v>
      </c>
      <c r="P197" s="84">
        <v>13</v>
      </c>
      <c r="Q197" s="84">
        <v>7</v>
      </c>
      <c r="R197" s="84" t="str">
        <v>product 3</v>
      </c>
      <c r="S197" s="84">
        <v>83</v>
      </c>
      <c r="V197" s="84">
        <v>83</v>
      </c>
    </row>
    <row r="198" spans="1:22" x14ac:dyDescent="0.25">
      <c r="A198" s="85">
        <v>45487</v>
      </c>
      <c r="B198" s="84" t="str">
        <v>net sales:product 3</v>
      </c>
      <c r="C198" s="84" t="str">
        <v>net sales</v>
      </c>
      <c r="D198" s="84">
        <v>12.49</v>
      </c>
      <c r="E198" s="84">
        <v>2024</v>
      </c>
      <c r="F198" s="84">
        <v>14</v>
      </c>
      <c r="G198" s="84">
        <v>7</v>
      </c>
      <c r="H198" s="84" t="str">
        <v>product 3</v>
      </c>
      <c r="I198" s="84">
        <v>131</v>
      </c>
      <c r="K198" s="85">
        <v>45487</v>
      </c>
      <c r="L198" s="84" t="str">
        <v>net sales:product 3</v>
      </c>
      <c r="M198" s="84" t="str">
        <v>net sales</v>
      </c>
      <c r="N198" s="84">
        <v>12.49</v>
      </c>
      <c r="O198" s="84">
        <v>2024</v>
      </c>
      <c r="P198" s="84">
        <v>14</v>
      </c>
      <c r="Q198" s="84">
        <v>7</v>
      </c>
      <c r="R198" s="84" t="str">
        <v>product 3</v>
      </c>
      <c r="S198" s="84">
        <v>131</v>
      </c>
      <c r="V198" s="84">
        <v>131</v>
      </c>
    </row>
    <row r="199" spans="1:22" x14ac:dyDescent="0.25">
      <c r="A199" s="85">
        <v>45488</v>
      </c>
      <c r="B199" s="84" t="str">
        <v>net sales:product 3</v>
      </c>
      <c r="C199" s="84" t="str">
        <v>net sales</v>
      </c>
      <c r="D199" s="84">
        <v>12.49</v>
      </c>
      <c r="E199" s="84">
        <v>2024</v>
      </c>
      <c r="F199" s="84">
        <v>15</v>
      </c>
      <c r="G199" s="84">
        <v>7</v>
      </c>
      <c r="H199" s="84" t="str">
        <v>product 3</v>
      </c>
      <c r="I199" s="84">
        <v>58</v>
      </c>
      <c r="K199" s="85">
        <v>45488</v>
      </c>
      <c r="L199" s="84" t="str">
        <v>net sales:product 3</v>
      </c>
      <c r="M199" s="84" t="str">
        <v>net sales</v>
      </c>
      <c r="N199" s="84">
        <v>12.49</v>
      </c>
      <c r="O199" s="84">
        <v>2024</v>
      </c>
      <c r="P199" s="84">
        <v>15</v>
      </c>
      <c r="Q199" s="84">
        <v>7</v>
      </c>
      <c r="R199" s="84" t="str">
        <v>product 3</v>
      </c>
      <c r="S199" s="84">
        <v>58</v>
      </c>
      <c r="V199" s="84">
        <v>58</v>
      </c>
    </row>
    <row r="200" spans="1:22" x14ac:dyDescent="0.25">
      <c r="A200" s="85">
        <v>45489</v>
      </c>
      <c r="B200" s="84" t="str">
        <v>net sales:product 3</v>
      </c>
      <c r="C200" s="84" t="str">
        <v>net sales</v>
      </c>
      <c r="D200" s="84">
        <v>12.49</v>
      </c>
      <c r="E200" s="84">
        <v>2024</v>
      </c>
      <c r="F200" s="84">
        <v>16</v>
      </c>
      <c r="G200" s="84">
        <v>7</v>
      </c>
      <c r="H200" s="84" t="str">
        <v>product 3</v>
      </c>
      <c r="I200" s="84">
        <v>24</v>
      </c>
      <c r="K200" s="85">
        <v>45489</v>
      </c>
      <c r="L200" s="84" t="str">
        <v>net sales:product 3</v>
      </c>
      <c r="M200" s="84" t="str">
        <v>net sales</v>
      </c>
      <c r="N200" s="84">
        <v>12.49</v>
      </c>
      <c r="O200" s="84">
        <v>2024</v>
      </c>
      <c r="P200" s="84">
        <v>16</v>
      </c>
      <c r="Q200" s="84">
        <v>7</v>
      </c>
      <c r="R200" s="84" t="str">
        <v>product 3</v>
      </c>
      <c r="S200" s="84">
        <v>24</v>
      </c>
      <c r="V200" s="84">
        <v>24</v>
      </c>
    </row>
    <row r="201" spans="1:22" x14ac:dyDescent="0.25">
      <c r="A201" s="85">
        <v>45490</v>
      </c>
      <c r="B201" s="84" t="str">
        <v>net sales:product 3</v>
      </c>
      <c r="C201" s="84" t="str">
        <v>net sales</v>
      </c>
      <c r="D201" s="84">
        <v>12.49</v>
      </c>
      <c r="E201" s="84">
        <v>2024</v>
      </c>
      <c r="F201" s="84">
        <v>17</v>
      </c>
      <c r="G201" s="84">
        <v>7</v>
      </c>
      <c r="H201" s="84" t="str">
        <v>product 3</v>
      </c>
      <c r="I201" s="84">
        <v>166</v>
      </c>
      <c r="K201" s="85">
        <v>45490</v>
      </c>
      <c r="L201" s="84" t="str">
        <v>net sales:product 3</v>
      </c>
      <c r="M201" s="84" t="str">
        <v>net sales</v>
      </c>
      <c r="N201" s="84">
        <v>12.49</v>
      </c>
      <c r="O201" s="84">
        <v>2024</v>
      </c>
      <c r="P201" s="84">
        <v>17</v>
      </c>
      <c r="Q201" s="84">
        <v>7</v>
      </c>
      <c r="R201" s="84" t="str">
        <v>product 3</v>
      </c>
      <c r="S201" s="84">
        <v>166</v>
      </c>
      <c r="V201" s="84">
        <v>166</v>
      </c>
    </row>
    <row r="202" spans="1:22" x14ac:dyDescent="0.25">
      <c r="A202" s="85">
        <v>45491</v>
      </c>
      <c r="B202" s="84" t="str">
        <v>net sales:product 3</v>
      </c>
      <c r="C202" s="84" t="str">
        <v>net sales</v>
      </c>
      <c r="D202" s="84">
        <v>12.49</v>
      </c>
      <c r="E202" s="84">
        <v>2024</v>
      </c>
      <c r="F202" s="84">
        <v>18</v>
      </c>
      <c r="G202" s="84">
        <v>7</v>
      </c>
      <c r="H202" s="84" t="str">
        <v>product 3</v>
      </c>
      <c r="I202" s="84">
        <v>217</v>
      </c>
      <c r="K202" s="85">
        <v>45491</v>
      </c>
      <c r="L202" s="84" t="str">
        <v>net sales:product 3</v>
      </c>
      <c r="M202" s="84" t="str">
        <v>net sales</v>
      </c>
      <c r="N202" s="84">
        <v>12.49</v>
      </c>
      <c r="O202" s="84">
        <v>2024</v>
      </c>
      <c r="P202" s="84">
        <v>18</v>
      </c>
      <c r="Q202" s="84">
        <v>7</v>
      </c>
      <c r="R202" s="84" t="str">
        <v>product 3</v>
      </c>
      <c r="S202" s="84">
        <v>217</v>
      </c>
      <c r="V202" s="84">
        <v>217</v>
      </c>
    </row>
    <row r="203" spans="1:22" x14ac:dyDescent="0.25">
      <c r="A203" s="85">
        <v>45492</v>
      </c>
      <c r="B203" s="84" t="str">
        <v>net sales:product 3</v>
      </c>
      <c r="C203" s="84" t="str">
        <v>net sales</v>
      </c>
      <c r="D203" s="84">
        <v>12.49</v>
      </c>
      <c r="E203" s="84">
        <v>2024</v>
      </c>
      <c r="F203" s="84">
        <v>19</v>
      </c>
      <c r="G203" s="84">
        <v>7</v>
      </c>
      <c r="H203" s="84" t="str">
        <v>product 3</v>
      </c>
      <c r="I203" s="84">
        <v>113</v>
      </c>
      <c r="K203" s="85">
        <v>45492</v>
      </c>
      <c r="L203" s="84" t="str">
        <v>net sales:product 3</v>
      </c>
      <c r="M203" s="84" t="str">
        <v>net sales</v>
      </c>
      <c r="N203" s="84">
        <v>12.49</v>
      </c>
      <c r="O203" s="84">
        <v>2024</v>
      </c>
      <c r="P203" s="84">
        <v>19</v>
      </c>
      <c r="Q203" s="84">
        <v>7</v>
      </c>
      <c r="R203" s="84" t="str">
        <v>product 3</v>
      </c>
      <c r="S203" s="84">
        <v>113</v>
      </c>
      <c r="V203" s="84">
        <v>113</v>
      </c>
    </row>
    <row r="204" spans="1:22" x14ac:dyDescent="0.25">
      <c r="A204" s="85">
        <v>45493</v>
      </c>
      <c r="B204" s="84" t="str">
        <v>net sales:product 3</v>
      </c>
      <c r="C204" s="84" t="str">
        <v>net sales</v>
      </c>
      <c r="D204" s="84">
        <v>12.49</v>
      </c>
      <c r="E204" s="84">
        <v>2024</v>
      </c>
      <c r="F204" s="84">
        <v>20</v>
      </c>
      <c r="G204" s="84">
        <v>7</v>
      </c>
      <c r="H204" s="84" t="str">
        <v>product 3</v>
      </c>
      <c r="I204" s="84">
        <v>17</v>
      </c>
      <c r="K204" s="85">
        <v>45493</v>
      </c>
      <c r="L204" s="84" t="str">
        <v>net sales:product 3</v>
      </c>
      <c r="M204" s="84" t="str">
        <v>net sales</v>
      </c>
      <c r="N204" s="84">
        <v>12.49</v>
      </c>
      <c r="O204" s="84">
        <v>2024</v>
      </c>
      <c r="P204" s="84">
        <v>20</v>
      </c>
      <c r="Q204" s="84">
        <v>7</v>
      </c>
      <c r="R204" s="84" t="str">
        <v>product 3</v>
      </c>
      <c r="S204" s="84">
        <v>17</v>
      </c>
      <c r="V204" s="84">
        <v>17</v>
      </c>
    </row>
    <row r="205" spans="1:22" x14ac:dyDescent="0.25">
      <c r="A205" s="85">
        <v>45494</v>
      </c>
      <c r="B205" s="84" t="str">
        <v>net sales:product 3</v>
      </c>
      <c r="C205" s="84" t="str">
        <v>net sales</v>
      </c>
      <c r="D205" s="84">
        <v>12.49</v>
      </c>
      <c r="E205" s="84">
        <v>2024</v>
      </c>
      <c r="F205" s="84">
        <v>21</v>
      </c>
      <c r="G205" s="84">
        <v>7</v>
      </c>
      <c r="H205" s="84" t="str">
        <v>product 3</v>
      </c>
      <c r="I205" s="84">
        <v>238</v>
      </c>
      <c r="K205" s="85">
        <v>45494</v>
      </c>
      <c r="L205" s="84" t="str">
        <v>net sales:product 3</v>
      </c>
      <c r="M205" s="84" t="str">
        <v>net sales</v>
      </c>
      <c r="N205" s="84">
        <v>12.49</v>
      </c>
      <c r="O205" s="84">
        <v>2024</v>
      </c>
      <c r="P205" s="84">
        <v>21</v>
      </c>
      <c r="Q205" s="84">
        <v>7</v>
      </c>
      <c r="R205" s="84" t="str">
        <v>product 3</v>
      </c>
      <c r="S205" s="84">
        <v>238</v>
      </c>
      <c r="V205" s="84">
        <v>238</v>
      </c>
    </row>
    <row r="206" spans="1:22" x14ac:dyDescent="0.25">
      <c r="A206" s="85">
        <v>45495</v>
      </c>
      <c r="B206" s="84" t="str">
        <v>net sales:product 3</v>
      </c>
      <c r="C206" s="84" t="str">
        <v>net sales</v>
      </c>
      <c r="D206" s="84">
        <v>12.49</v>
      </c>
      <c r="E206" s="84">
        <v>2024</v>
      </c>
      <c r="F206" s="84">
        <v>22</v>
      </c>
      <c r="G206" s="84">
        <v>7</v>
      </c>
      <c r="H206" s="84" t="str">
        <v>product 3</v>
      </c>
      <c r="I206" s="84">
        <v>125</v>
      </c>
      <c r="K206" s="85">
        <v>45495</v>
      </c>
      <c r="L206" s="84" t="str">
        <v>net sales:product 3</v>
      </c>
      <c r="M206" s="84" t="str">
        <v>net sales</v>
      </c>
      <c r="N206" s="84">
        <v>12.49</v>
      </c>
      <c r="O206" s="84">
        <v>2024</v>
      </c>
      <c r="P206" s="84">
        <v>22</v>
      </c>
      <c r="Q206" s="84">
        <v>7</v>
      </c>
      <c r="R206" s="84" t="str">
        <v>product 3</v>
      </c>
      <c r="S206" s="84">
        <v>125</v>
      </c>
      <c r="V206" s="84">
        <v>125</v>
      </c>
    </row>
    <row r="207" spans="1:22" x14ac:dyDescent="0.25">
      <c r="A207" s="85">
        <v>45496</v>
      </c>
      <c r="B207" s="84" t="str">
        <v>net sales:product 3</v>
      </c>
      <c r="C207" s="84" t="str">
        <v>net sales</v>
      </c>
      <c r="D207" s="84">
        <v>12.49</v>
      </c>
      <c r="E207" s="84">
        <v>2024</v>
      </c>
      <c r="F207" s="84">
        <v>23</v>
      </c>
      <c r="G207" s="84">
        <v>7</v>
      </c>
      <c r="H207" s="84" t="str">
        <v>product 3</v>
      </c>
      <c r="I207" s="84">
        <v>108</v>
      </c>
      <c r="K207" s="85">
        <v>45496</v>
      </c>
      <c r="L207" s="84" t="str">
        <v>net sales:product 3</v>
      </c>
      <c r="M207" s="84" t="str">
        <v>net sales</v>
      </c>
      <c r="N207" s="84">
        <v>12.49</v>
      </c>
      <c r="O207" s="84">
        <v>2024</v>
      </c>
      <c r="P207" s="84">
        <v>23</v>
      </c>
      <c r="Q207" s="84">
        <v>7</v>
      </c>
      <c r="R207" s="84" t="str">
        <v>product 3</v>
      </c>
      <c r="S207" s="84">
        <v>108</v>
      </c>
      <c r="V207" s="84">
        <v>108</v>
      </c>
    </row>
    <row r="208" spans="1:22" x14ac:dyDescent="0.25">
      <c r="A208" s="85">
        <v>45497</v>
      </c>
      <c r="B208" s="84" t="str">
        <v>net sales:product 3</v>
      </c>
      <c r="C208" s="84" t="str">
        <v>net sales</v>
      </c>
      <c r="D208" s="84">
        <v>12.49</v>
      </c>
      <c r="E208" s="84">
        <v>2024</v>
      </c>
      <c r="F208" s="84">
        <v>24</v>
      </c>
      <c r="G208" s="84">
        <v>7</v>
      </c>
      <c r="H208" s="84" t="str">
        <v>product 3</v>
      </c>
      <c r="I208" s="84">
        <v>0</v>
      </c>
      <c r="K208" s="85">
        <v>45497</v>
      </c>
      <c r="L208" s="84" t="str">
        <v>net sales:product 3</v>
      </c>
      <c r="M208" s="84" t="str">
        <v>net sales</v>
      </c>
      <c r="N208" s="84">
        <v>12.49</v>
      </c>
      <c r="O208" s="84">
        <v>2024</v>
      </c>
      <c r="P208" s="84">
        <v>24</v>
      </c>
      <c r="Q208" s="84">
        <v>7</v>
      </c>
      <c r="R208" s="84" t="str">
        <v>product 3</v>
      </c>
      <c r="S208" s="84">
        <v>0</v>
      </c>
      <c r="V208" s="84">
        <v>0</v>
      </c>
    </row>
    <row r="209" spans="1:22" x14ac:dyDescent="0.25">
      <c r="A209" s="85">
        <v>45498</v>
      </c>
      <c r="B209" s="84" t="str">
        <v>net sales:product 3</v>
      </c>
      <c r="C209" s="84" t="str">
        <v>net sales</v>
      </c>
      <c r="D209" s="84">
        <v>12.49</v>
      </c>
      <c r="E209" s="84">
        <v>2024</v>
      </c>
      <c r="F209" s="84">
        <v>25</v>
      </c>
      <c r="G209" s="84">
        <v>7</v>
      </c>
      <c r="H209" s="84" t="str">
        <v>product 3</v>
      </c>
      <c r="I209" s="84">
        <v>2</v>
      </c>
      <c r="K209" s="85">
        <v>45498</v>
      </c>
      <c r="L209" s="84" t="str">
        <v>net sales:product 3</v>
      </c>
      <c r="M209" s="84" t="str">
        <v>net sales</v>
      </c>
      <c r="N209" s="84">
        <v>12.49</v>
      </c>
      <c r="O209" s="84">
        <v>2024</v>
      </c>
      <c r="P209" s="84">
        <v>25</v>
      </c>
      <c r="Q209" s="84">
        <v>7</v>
      </c>
      <c r="R209" s="84" t="str">
        <v>product 3</v>
      </c>
      <c r="S209" s="84">
        <v>2</v>
      </c>
      <c r="V209" s="84">
        <v>2</v>
      </c>
    </row>
    <row r="210" spans="1:22" x14ac:dyDescent="0.25">
      <c r="A210" s="85">
        <v>45499</v>
      </c>
      <c r="B210" s="84" t="str">
        <v>net sales:product 3</v>
      </c>
      <c r="C210" s="84" t="str">
        <v>net sales</v>
      </c>
      <c r="D210" s="84">
        <v>12.49</v>
      </c>
      <c r="E210" s="84">
        <v>2024</v>
      </c>
      <c r="F210" s="84">
        <v>26</v>
      </c>
      <c r="G210" s="84">
        <v>7</v>
      </c>
      <c r="H210" s="84" t="str">
        <v>product 3</v>
      </c>
      <c r="I210" s="84">
        <v>50</v>
      </c>
      <c r="K210" s="85">
        <v>45499</v>
      </c>
      <c r="L210" s="84" t="str">
        <v>net sales:product 3</v>
      </c>
      <c r="M210" s="84" t="str">
        <v>net sales</v>
      </c>
      <c r="N210" s="84">
        <v>12.49</v>
      </c>
      <c r="O210" s="84">
        <v>2024</v>
      </c>
      <c r="P210" s="84">
        <v>26</v>
      </c>
      <c r="Q210" s="84">
        <v>7</v>
      </c>
      <c r="R210" s="84" t="str">
        <v>product 3</v>
      </c>
      <c r="S210" s="84">
        <v>50</v>
      </c>
      <c r="V210" s="84">
        <v>50</v>
      </c>
    </row>
    <row r="211" spans="1:22" x14ac:dyDescent="0.25">
      <c r="A211" s="85">
        <v>45500</v>
      </c>
      <c r="B211" s="84" t="str">
        <v>net sales:product 3</v>
      </c>
      <c r="C211" s="84" t="str">
        <v>net sales</v>
      </c>
      <c r="D211" s="84">
        <v>12.49</v>
      </c>
      <c r="E211" s="84">
        <v>2024</v>
      </c>
      <c r="F211" s="84">
        <v>27</v>
      </c>
      <c r="G211" s="84">
        <v>7</v>
      </c>
      <c r="H211" s="84" t="str">
        <v>product 3</v>
      </c>
      <c r="I211" s="84">
        <v>200</v>
      </c>
      <c r="K211" s="85">
        <v>45500</v>
      </c>
      <c r="L211" s="84" t="str">
        <v>net sales:product 3</v>
      </c>
      <c r="M211" s="84" t="str">
        <v>net sales</v>
      </c>
      <c r="N211" s="84">
        <v>12.49</v>
      </c>
      <c r="O211" s="84">
        <v>2024</v>
      </c>
      <c r="P211" s="84">
        <v>27</v>
      </c>
      <c r="Q211" s="84">
        <v>7</v>
      </c>
      <c r="R211" s="84" t="str">
        <v>product 3</v>
      </c>
      <c r="S211" s="84">
        <v>200</v>
      </c>
      <c r="V211" s="84">
        <v>200</v>
      </c>
    </row>
    <row r="212" spans="1:22" x14ac:dyDescent="0.25">
      <c r="A212" s="85">
        <v>45501</v>
      </c>
      <c r="B212" s="84" t="str">
        <v>net sales:product 3</v>
      </c>
      <c r="C212" s="84" t="str">
        <v>net sales</v>
      </c>
      <c r="D212" s="84">
        <v>12.49</v>
      </c>
      <c r="E212" s="84">
        <v>2024</v>
      </c>
      <c r="F212" s="84">
        <v>28</v>
      </c>
      <c r="G212" s="84">
        <v>7</v>
      </c>
      <c r="H212" s="84" t="str">
        <v>product 3</v>
      </c>
      <c r="I212" s="84">
        <v>76</v>
      </c>
      <c r="K212" s="85">
        <v>45501</v>
      </c>
      <c r="L212" s="84" t="str">
        <v>net sales:product 3</v>
      </c>
      <c r="M212" s="84" t="str">
        <v>net sales</v>
      </c>
      <c r="N212" s="84">
        <v>12.49</v>
      </c>
      <c r="O212" s="84">
        <v>2024</v>
      </c>
      <c r="P212" s="84">
        <v>28</v>
      </c>
      <c r="Q212" s="84">
        <v>7</v>
      </c>
      <c r="R212" s="84" t="str">
        <v>product 3</v>
      </c>
      <c r="S212" s="84">
        <v>76</v>
      </c>
      <c r="V212" s="84">
        <v>76</v>
      </c>
    </row>
    <row r="213" spans="1:22" x14ac:dyDescent="0.25">
      <c r="A213" s="85">
        <v>45502</v>
      </c>
      <c r="B213" s="84" t="str">
        <v>net sales:product 3</v>
      </c>
      <c r="C213" s="84" t="str">
        <v>net sales</v>
      </c>
      <c r="D213" s="84">
        <v>12.49</v>
      </c>
      <c r="E213" s="84">
        <v>2024</v>
      </c>
      <c r="F213" s="84">
        <v>29</v>
      </c>
      <c r="G213" s="84">
        <v>7</v>
      </c>
      <c r="H213" s="84" t="str">
        <v>product 3</v>
      </c>
      <c r="I213" s="84">
        <v>205</v>
      </c>
      <c r="K213" s="85">
        <v>45502</v>
      </c>
      <c r="L213" s="84" t="str">
        <v>net sales:product 3</v>
      </c>
      <c r="M213" s="84" t="str">
        <v>net sales</v>
      </c>
      <c r="N213" s="84">
        <v>12.49</v>
      </c>
      <c r="O213" s="84">
        <v>2024</v>
      </c>
      <c r="P213" s="84">
        <v>29</v>
      </c>
      <c r="Q213" s="84">
        <v>7</v>
      </c>
      <c r="R213" s="84" t="str">
        <v>product 3</v>
      </c>
      <c r="S213" s="84">
        <v>205</v>
      </c>
      <c r="V213" s="84">
        <v>205</v>
      </c>
    </row>
    <row r="214" spans="1:22" x14ac:dyDescent="0.25">
      <c r="A214" s="85">
        <v>45503</v>
      </c>
      <c r="B214" s="84" t="str">
        <v>net sales:product 3</v>
      </c>
      <c r="C214" s="84" t="str">
        <v>net sales</v>
      </c>
      <c r="D214" s="84">
        <v>12.49</v>
      </c>
      <c r="E214" s="84">
        <v>2024</v>
      </c>
      <c r="F214" s="84">
        <v>30</v>
      </c>
      <c r="G214" s="84">
        <v>7</v>
      </c>
      <c r="H214" s="84" t="str">
        <v>product 3</v>
      </c>
      <c r="I214" s="84">
        <v>80</v>
      </c>
      <c r="K214" s="85">
        <v>45503</v>
      </c>
      <c r="L214" s="84" t="str">
        <v>net sales:product 3</v>
      </c>
      <c r="M214" s="84" t="str">
        <v>net sales</v>
      </c>
      <c r="N214" s="84">
        <v>12.49</v>
      </c>
      <c r="O214" s="84">
        <v>2024</v>
      </c>
      <c r="P214" s="84">
        <v>30</v>
      </c>
      <c r="Q214" s="84">
        <v>7</v>
      </c>
      <c r="R214" s="84" t="str">
        <v>product 3</v>
      </c>
      <c r="S214" s="84">
        <v>80</v>
      </c>
      <c r="V214" s="84">
        <v>80</v>
      </c>
    </row>
    <row r="215" spans="1:22" x14ac:dyDescent="0.25">
      <c r="A215" s="85">
        <v>45504</v>
      </c>
      <c r="B215" s="84" t="str">
        <v>net sales:product 3</v>
      </c>
      <c r="C215" s="84" t="str">
        <v>net sales</v>
      </c>
      <c r="D215" s="84">
        <v>12.49</v>
      </c>
      <c r="E215" s="84">
        <v>2024</v>
      </c>
      <c r="F215" s="84">
        <v>31</v>
      </c>
      <c r="G215" s="84">
        <v>7</v>
      </c>
      <c r="H215" s="84" t="str">
        <v>product 3</v>
      </c>
      <c r="I215" s="84">
        <v>1</v>
      </c>
      <c r="K215" s="85">
        <v>45504</v>
      </c>
      <c r="L215" s="84" t="str">
        <v>net sales:product 3</v>
      </c>
      <c r="M215" s="84" t="str">
        <v>net sales</v>
      </c>
      <c r="N215" s="84">
        <v>12.49</v>
      </c>
      <c r="O215" s="84">
        <v>2024</v>
      </c>
      <c r="P215" s="84">
        <v>31</v>
      </c>
      <c r="Q215" s="84">
        <v>7</v>
      </c>
      <c r="R215" s="84" t="str">
        <v>product 3</v>
      </c>
      <c r="S215" s="84">
        <v>1</v>
      </c>
      <c r="V215" s="84">
        <v>1</v>
      </c>
    </row>
    <row r="216" spans="1:22" x14ac:dyDescent="0.25">
      <c r="A216" s="85">
        <v>45505</v>
      </c>
      <c r="B216" s="84" t="str">
        <v>net sales:product 3</v>
      </c>
      <c r="C216" s="84" t="str">
        <v>net sales</v>
      </c>
      <c r="D216" s="84">
        <v>12.49</v>
      </c>
      <c r="E216" s="84">
        <v>2024</v>
      </c>
      <c r="F216" s="84">
        <v>1</v>
      </c>
      <c r="G216" s="84">
        <v>8</v>
      </c>
      <c r="H216" s="84" t="str">
        <v>product 3</v>
      </c>
      <c r="I216" s="84">
        <v>138</v>
      </c>
      <c r="K216" s="85">
        <v>45505</v>
      </c>
      <c r="L216" s="84" t="str">
        <v>net sales:product 3</v>
      </c>
      <c r="M216" s="84" t="str">
        <v>net sales</v>
      </c>
      <c r="N216" s="84">
        <v>12.49</v>
      </c>
      <c r="O216" s="84">
        <v>2024</v>
      </c>
      <c r="P216" s="84">
        <v>1</v>
      </c>
      <c r="Q216" s="84">
        <v>8</v>
      </c>
      <c r="R216" s="84" t="str">
        <v>product 3</v>
      </c>
      <c r="S216" s="84">
        <v>138</v>
      </c>
      <c r="V216" s="84">
        <v>138</v>
      </c>
    </row>
    <row r="217" spans="1:22" x14ac:dyDescent="0.25">
      <c r="A217" s="85">
        <v>45506</v>
      </c>
      <c r="B217" s="84" t="str">
        <v>net sales:product 3</v>
      </c>
      <c r="C217" s="84" t="str">
        <v>net sales</v>
      </c>
      <c r="D217" s="84">
        <v>12.49</v>
      </c>
      <c r="E217" s="84">
        <v>2024</v>
      </c>
      <c r="F217" s="84">
        <v>2</v>
      </c>
      <c r="G217" s="84">
        <v>8</v>
      </c>
      <c r="H217" s="84" t="str">
        <v>product 3</v>
      </c>
      <c r="I217" s="84">
        <v>66</v>
      </c>
      <c r="K217" s="85">
        <v>45506</v>
      </c>
      <c r="L217" s="84" t="str">
        <v>net sales:product 3</v>
      </c>
      <c r="M217" s="84" t="str">
        <v>net sales</v>
      </c>
      <c r="N217" s="84">
        <v>12.49</v>
      </c>
      <c r="O217" s="84">
        <v>2024</v>
      </c>
      <c r="P217" s="84">
        <v>2</v>
      </c>
      <c r="Q217" s="84">
        <v>8</v>
      </c>
      <c r="R217" s="84" t="str">
        <v>product 3</v>
      </c>
      <c r="S217" s="84">
        <v>66</v>
      </c>
      <c r="V217" s="84">
        <v>66</v>
      </c>
    </row>
    <row r="218" spans="1:22" x14ac:dyDescent="0.25">
      <c r="A218" s="85">
        <v>45507</v>
      </c>
      <c r="B218" s="84" t="str">
        <v>net sales:product 3</v>
      </c>
      <c r="C218" s="84" t="str">
        <v>net sales</v>
      </c>
      <c r="D218" s="84">
        <v>12.49</v>
      </c>
      <c r="E218" s="84">
        <v>2024</v>
      </c>
      <c r="F218" s="84">
        <v>3</v>
      </c>
      <c r="G218" s="84">
        <v>8</v>
      </c>
      <c r="H218" s="84" t="str">
        <v>product 3</v>
      </c>
      <c r="I218" s="84">
        <v>181</v>
      </c>
      <c r="K218" s="85">
        <v>45507</v>
      </c>
      <c r="L218" s="84" t="str">
        <v>net sales:product 3</v>
      </c>
      <c r="M218" s="84" t="str">
        <v>net sales</v>
      </c>
      <c r="N218" s="84">
        <v>12.49</v>
      </c>
      <c r="O218" s="84">
        <v>2024</v>
      </c>
      <c r="P218" s="84">
        <v>3</v>
      </c>
      <c r="Q218" s="84">
        <v>8</v>
      </c>
      <c r="R218" s="84" t="str">
        <v>product 3</v>
      </c>
      <c r="S218" s="84">
        <v>181</v>
      </c>
      <c r="V218" s="84">
        <v>181</v>
      </c>
    </row>
    <row r="219" spans="1:22" x14ac:dyDescent="0.25">
      <c r="A219" s="85">
        <v>45508</v>
      </c>
      <c r="B219" s="84" t="str">
        <v>net sales:product 3</v>
      </c>
      <c r="C219" s="84" t="str">
        <v>net sales</v>
      </c>
      <c r="D219" s="84">
        <v>12.49</v>
      </c>
      <c r="E219" s="84">
        <v>2024</v>
      </c>
      <c r="F219" s="84">
        <v>4</v>
      </c>
      <c r="G219" s="84">
        <v>8</v>
      </c>
      <c r="H219" s="84" t="str">
        <v>product 3</v>
      </c>
      <c r="I219" s="84">
        <v>103</v>
      </c>
      <c r="K219" s="85">
        <v>45508</v>
      </c>
      <c r="L219" s="84" t="str">
        <v>net sales:product 3</v>
      </c>
      <c r="M219" s="84" t="str">
        <v>net sales</v>
      </c>
      <c r="N219" s="84">
        <v>12.49</v>
      </c>
      <c r="O219" s="84">
        <v>2024</v>
      </c>
      <c r="P219" s="84">
        <v>4</v>
      </c>
      <c r="Q219" s="84">
        <v>8</v>
      </c>
      <c r="R219" s="84" t="str">
        <v>product 3</v>
      </c>
      <c r="S219" s="84">
        <v>103</v>
      </c>
      <c r="V219" s="84">
        <v>103</v>
      </c>
    </row>
    <row r="220" spans="1:22" x14ac:dyDescent="0.25">
      <c r="A220" s="85">
        <v>45509</v>
      </c>
      <c r="B220" s="84" t="str">
        <v>net sales:product 3</v>
      </c>
      <c r="C220" s="84" t="str">
        <v>net sales</v>
      </c>
      <c r="D220" s="84">
        <v>12.49</v>
      </c>
      <c r="E220" s="84">
        <v>2024</v>
      </c>
      <c r="F220" s="84">
        <v>5</v>
      </c>
      <c r="G220" s="84">
        <v>8</v>
      </c>
      <c r="H220" s="84" t="str">
        <v>product 3</v>
      </c>
      <c r="I220" s="84">
        <v>138</v>
      </c>
      <c r="K220" s="85">
        <v>45509</v>
      </c>
      <c r="L220" s="84" t="str">
        <v>net sales:product 3</v>
      </c>
      <c r="M220" s="84" t="str">
        <v>net sales</v>
      </c>
      <c r="N220" s="84">
        <v>12.49</v>
      </c>
      <c r="O220" s="84">
        <v>2024</v>
      </c>
      <c r="P220" s="84">
        <v>5</v>
      </c>
      <c r="Q220" s="84">
        <v>8</v>
      </c>
      <c r="R220" s="84" t="str">
        <v>product 3</v>
      </c>
      <c r="S220" s="84">
        <v>138</v>
      </c>
      <c r="V220" s="84">
        <v>138</v>
      </c>
    </row>
    <row r="221" spans="1:22" x14ac:dyDescent="0.25">
      <c r="A221" s="85">
        <v>45510</v>
      </c>
      <c r="B221" s="84" t="str">
        <v>net sales:product 3</v>
      </c>
      <c r="C221" s="84" t="str">
        <v>net sales</v>
      </c>
      <c r="D221" s="84">
        <v>12.49</v>
      </c>
      <c r="E221" s="84">
        <v>2024</v>
      </c>
      <c r="F221" s="84">
        <v>6</v>
      </c>
      <c r="G221" s="84">
        <v>8</v>
      </c>
      <c r="H221" s="84" t="str">
        <v>product 3</v>
      </c>
      <c r="I221" s="84">
        <v>18</v>
      </c>
      <c r="K221" s="85">
        <v>45510</v>
      </c>
      <c r="L221" s="84" t="str">
        <v>net sales:product 3</v>
      </c>
      <c r="M221" s="84" t="str">
        <v>net sales</v>
      </c>
      <c r="N221" s="84">
        <v>12.49</v>
      </c>
      <c r="O221" s="84">
        <v>2024</v>
      </c>
      <c r="P221" s="84">
        <v>6</v>
      </c>
      <c r="Q221" s="84">
        <v>8</v>
      </c>
      <c r="R221" s="84" t="str">
        <v>product 3</v>
      </c>
      <c r="S221" s="84">
        <v>18</v>
      </c>
      <c r="V221" s="84">
        <v>18</v>
      </c>
    </row>
    <row r="222" spans="1:22" x14ac:dyDescent="0.25">
      <c r="A222" s="85">
        <v>45511</v>
      </c>
      <c r="B222" s="84" t="str">
        <v>net sales:product 3</v>
      </c>
      <c r="C222" s="84" t="str">
        <v>net sales</v>
      </c>
      <c r="D222" s="84">
        <v>12.49</v>
      </c>
      <c r="E222" s="84">
        <v>2024</v>
      </c>
      <c r="F222" s="84">
        <v>7</v>
      </c>
      <c r="G222" s="84">
        <v>8</v>
      </c>
      <c r="H222" s="84" t="str">
        <v>product 3</v>
      </c>
      <c r="I222" s="84">
        <v>47</v>
      </c>
      <c r="K222" s="85">
        <v>45511</v>
      </c>
      <c r="L222" s="84" t="str">
        <v>net sales:product 3</v>
      </c>
      <c r="M222" s="84" t="str">
        <v>net sales</v>
      </c>
      <c r="N222" s="84">
        <v>12.49</v>
      </c>
      <c r="O222" s="84">
        <v>2024</v>
      </c>
      <c r="P222" s="84">
        <v>7</v>
      </c>
      <c r="Q222" s="84">
        <v>8</v>
      </c>
      <c r="R222" s="84" t="str">
        <v>product 3</v>
      </c>
      <c r="S222" s="84">
        <v>47</v>
      </c>
      <c r="V222" s="84">
        <v>47</v>
      </c>
    </row>
    <row r="223" spans="1:22" x14ac:dyDescent="0.25">
      <c r="A223" s="85">
        <v>45512</v>
      </c>
      <c r="B223" s="84" t="str">
        <v>net sales:product 3</v>
      </c>
      <c r="C223" s="84" t="str">
        <v>net sales</v>
      </c>
      <c r="D223" s="84">
        <v>12.49</v>
      </c>
      <c r="E223" s="84">
        <v>2024</v>
      </c>
      <c r="F223" s="84">
        <v>8</v>
      </c>
      <c r="G223" s="84">
        <v>8</v>
      </c>
      <c r="H223" s="84" t="str">
        <v>product 3</v>
      </c>
      <c r="I223" s="84">
        <v>118</v>
      </c>
      <c r="K223" s="85">
        <v>45512</v>
      </c>
      <c r="L223" s="84" t="str">
        <v>net sales:product 3</v>
      </c>
      <c r="M223" s="84" t="str">
        <v>net sales</v>
      </c>
      <c r="N223" s="84">
        <v>12.49</v>
      </c>
      <c r="O223" s="84">
        <v>2024</v>
      </c>
      <c r="P223" s="84">
        <v>8</v>
      </c>
      <c r="Q223" s="84">
        <v>8</v>
      </c>
      <c r="R223" s="84" t="str">
        <v>product 3</v>
      </c>
      <c r="S223" s="84">
        <v>118</v>
      </c>
      <c r="V223" s="84">
        <v>118</v>
      </c>
    </row>
    <row r="224" spans="1:22" x14ac:dyDescent="0.25">
      <c r="A224" s="85">
        <v>45513</v>
      </c>
      <c r="B224" s="84" t="str">
        <v>net sales:product 3</v>
      </c>
      <c r="C224" s="84" t="str">
        <v>net sales</v>
      </c>
      <c r="D224" s="84">
        <v>12.49</v>
      </c>
      <c r="E224" s="84">
        <v>2024</v>
      </c>
      <c r="F224" s="84">
        <v>9</v>
      </c>
      <c r="G224" s="84">
        <v>8</v>
      </c>
      <c r="H224" s="84" t="str">
        <v>product 3</v>
      </c>
      <c r="I224" s="84">
        <v>0</v>
      </c>
      <c r="K224" s="85">
        <v>45513</v>
      </c>
      <c r="L224" s="84" t="str">
        <v>net sales:product 3</v>
      </c>
      <c r="M224" s="84" t="str">
        <v>net sales</v>
      </c>
      <c r="N224" s="84">
        <v>12.49</v>
      </c>
      <c r="O224" s="84">
        <v>2024</v>
      </c>
      <c r="P224" s="84">
        <v>9</v>
      </c>
      <c r="Q224" s="84">
        <v>8</v>
      </c>
      <c r="R224" s="84" t="str">
        <v>product 3</v>
      </c>
      <c r="S224" s="84">
        <v>0</v>
      </c>
      <c r="V224" s="84">
        <v>0</v>
      </c>
    </row>
    <row r="225" spans="1:22" x14ac:dyDescent="0.25">
      <c r="A225" s="85">
        <v>45514</v>
      </c>
      <c r="B225" s="84" t="str">
        <v>net sales:product 3</v>
      </c>
      <c r="C225" s="84" t="str">
        <v>net sales</v>
      </c>
      <c r="D225" s="84">
        <v>12.49</v>
      </c>
      <c r="E225" s="84">
        <v>2024</v>
      </c>
      <c r="F225" s="84">
        <v>10</v>
      </c>
      <c r="G225" s="84">
        <v>8</v>
      </c>
      <c r="H225" s="84" t="str">
        <v>product 3</v>
      </c>
      <c r="I225" s="84">
        <v>249</v>
      </c>
      <c r="K225" s="85">
        <v>45514</v>
      </c>
      <c r="L225" s="84" t="str">
        <v>net sales:product 3</v>
      </c>
      <c r="M225" s="84" t="str">
        <v>net sales</v>
      </c>
      <c r="N225" s="84">
        <v>12.49</v>
      </c>
      <c r="O225" s="84">
        <v>2024</v>
      </c>
      <c r="P225" s="84">
        <v>10</v>
      </c>
      <c r="Q225" s="84">
        <v>8</v>
      </c>
      <c r="R225" s="84" t="str">
        <v>product 3</v>
      </c>
      <c r="S225" s="84">
        <v>249</v>
      </c>
      <c r="V225" s="84">
        <v>249</v>
      </c>
    </row>
    <row r="226" spans="1:22" x14ac:dyDescent="0.25">
      <c r="A226" s="85">
        <v>45515</v>
      </c>
      <c r="B226" s="84" t="str">
        <v>net sales:product 3</v>
      </c>
      <c r="C226" s="84" t="str">
        <v>net sales</v>
      </c>
      <c r="D226" s="84">
        <v>12.49</v>
      </c>
      <c r="E226" s="84">
        <v>2024</v>
      </c>
      <c r="F226" s="84">
        <v>11</v>
      </c>
      <c r="G226" s="84">
        <v>8</v>
      </c>
      <c r="H226" s="84" t="str">
        <v>product 3</v>
      </c>
      <c r="I226" s="84">
        <v>41</v>
      </c>
      <c r="K226" s="85">
        <v>45515</v>
      </c>
      <c r="L226" s="84" t="str">
        <v>net sales:product 3</v>
      </c>
      <c r="M226" s="84" t="str">
        <v>net sales</v>
      </c>
      <c r="N226" s="84">
        <v>12.49</v>
      </c>
      <c r="O226" s="84">
        <v>2024</v>
      </c>
      <c r="P226" s="84">
        <v>11</v>
      </c>
      <c r="Q226" s="84">
        <v>8</v>
      </c>
      <c r="R226" s="84" t="str">
        <v>product 3</v>
      </c>
      <c r="S226" s="84">
        <v>41</v>
      </c>
      <c r="V226" s="84">
        <v>41</v>
      </c>
    </row>
    <row r="227" spans="1:22" x14ac:dyDescent="0.25">
      <c r="A227" s="85">
        <v>45516</v>
      </c>
      <c r="B227" s="84" t="str">
        <v>net sales:product 3</v>
      </c>
      <c r="C227" s="84" t="str">
        <v>net sales</v>
      </c>
      <c r="D227" s="84">
        <v>12.49</v>
      </c>
      <c r="E227" s="84">
        <v>2024</v>
      </c>
      <c r="F227" s="84">
        <v>12</v>
      </c>
      <c r="G227" s="84">
        <v>8</v>
      </c>
      <c r="H227" s="84" t="str">
        <v>product 3</v>
      </c>
      <c r="I227" s="84">
        <v>248</v>
      </c>
      <c r="K227" s="85">
        <v>45516</v>
      </c>
      <c r="L227" s="84" t="str">
        <v>net sales:product 3</v>
      </c>
      <c r="M227" s="84" t="str">
        <v>net sales</v>
      </c>
      <c r="N227" s="84">
        <v>12.49</v>
      </c>
      <c r="O227" s="84">
        <v>2024</v>
      </c>
      <c r="P227" s="84">
        <v>12</v>
      </c>
      <c r="Q227" s="84">
        <v>8</v>
      </c>
      <c r="R227" s="84" t="str">
        <v>product 3</v>
      </c>
      <c r="S227" s="84">
        <v>248</v>
      </c>
      <c r="V227" s="84">
        <v>248</v>
      </c>
    </row>
    <row r="228" spans="1:22" x14ac:dyDescent="0.25">
      <c r="A228" s="85">
        <v>45517</v>
      </c>
      <c r="B228" s="84" t="str">
        <v>net sales:product 3</v>
      </c>
      <c r="C228" s="84" t="str">
        <v>net sales</v>
      </c>
      <c r="D228" s="84">
        <v>12.49</v>
      </c>
      <c r="E228" s="84">
        <v>2024</v>
      </c>
      <c r="F228" s="84">
        <v>13</v>
      </c>
      <c r="G228" s="84">
        <v>8</v>
      </c>
      <c r="H228" s="84" t="str">
        <v>product 3</v>
      </c>
      <c r="I228" s="84">
        <v>94</v>
      </c>
      <c r="K228" s="85">
        <v>45517</v>
      </c>
      <c r="L228" s="84" t="str">
        <v>net sales:product 3</v>
      </c>
      <c r="M228" s="84" t="str">
        <v>net sales</v>
      </c>
      <c r="N228" s="84">
        <v>12.49</v>
      </c>
      <c r="O228" s="84">
        <v>2024</v>
      </c>
      <c r="P228" s="84">
        <v>13</v>
      </c>
      <c r="Q228" s="84">
        <v>8</v>
      </c>
      <c r="R228" s="84" t="str">
        <v>product 3</v>
      </c>
      <c r="S228" s="84">
        <v>94</v>
      </c>
      <c r="V228" s="84">
        <v>94</v>
      </c>
    </row>
    <row r="229" spans="1:22" x14ac:dyDescent="0.25">
      <c r="A229" s="85">
        <v>45518</v>
      </c>
      <c r="B229" s="84" t="str">
        <v>net sales:product 3</v>
      </c>
      <c r="C229" s="84" t="str">
        <v>net sales</v>
      </c>
      <c r="D229" s="84">
        <v>12.49</v>
      </c>
      <c r="E229" s="84">
        <v>2024</v>
      </c>
      <c r="F229" s="84">
        <v>14</v>
      </c>
      <c r="G229" s="84">
        <v>8</v>
      </c>
      <c r="H229" s="84" t="str">
        <v>product 3</v>
      </c>
      <c r="I229" s="84">
        <v>4</v>
      </c>
      <c r="K229" s="85">
        <v>45518</v>
      </c>
      <c r="L229" s="84" t="str">
        <v>net sales:product 3</v>
      </c>
      <c r="M229" s="84" t="str">
        <v>net sales</v>
      </c>
      <c r="N229" s="84">
        <v>12.49</v>
      </c>
      <c r="O229" s="84">
        <v>2024</v>
      </c>
      <c r="P229" s="84">
        <v>14</v>
      </c>
      <c r="Q229" s="84">
        <v>8</v>
      </c>
      <c r="R229" s="84" t="str">
        <v>product 3</v>
      </c>
      <c r="S229" s="84">
        <v>4</v>
      </c>
      <c r="V229" s="84">
        <v>4</v>
      </c>
    </row>
    <row r="230" spans="1:22" x14ac:dyDescent="0.25">
      <c r="A230" s="85">
        <v>45519</v>
      </c>
      <c r="B230" s="84" t="str">
        <v>net sales:product 3</v>
      </c>
      <c r="C230" s="84" t="str">
        <v>net sales</v>
      </c>
      <c r="D230" s="84">
        <v>12.49</v>
      </c>
      <c r="E230" s="84">
        <v>2024</v>
      </c>
      <c r="F230" s="84">
        <v>15</v>
      </c>
      <c r="G230" s="84">
        <v>8</v>
      </c>
      <c r="H230" s="84" t="str">
        <v>product 3</v>
      </c>
      <c r="I230" s="84">
        <v>152</v>
      </c>
      <c r="K230" s="85">
        <v>45519</v>
      </c>
      <c r="L230" s="84" t="str">
        <v>net sales:product 3</v>
      </c>
      <c r="M230" s="84" t="str">
        <v>net sales</v>
      </c>
      <c r="N230" s="84">
        <v>12.49</v>
      </c>
      <c r="O230" s="84">
        <v>2024</v>
      </c>
      <c r="P230" s="84">
        <v>15</v>
      </c>
      <c r="Q230" s="84">
        <v>8</v>
      </c>
      <c r="R230" s="84" t="str">
        <v>product 3</v>
      </c>
      <c r="S230" s="84">
        <v>152</v>
      </c>
      <c r="V230" s="84">
        <v>152</v>
      </c>
    </row>
    <row r="231" spans="1:22" x14ac:dyDescent="0.25">
      <c r="A231" s="85">
        <v>45520</v>
      </c>
      <c r="B231" s="84" t="str">
        <v>net sales:product 3</v>
      </c>
      <c r="C231" s="84" t="str">
        <v>net sales</v>
      </c>
      <c r="D231" s="84">
        <v>12.49</v>
      </c>
      <c r="E231" s="84">
        <v>2024</v>
      </c>
      <c r="F231" s="84">
        <v>16</v>
      </c>
      <c r="G231" s="84">
        <v>8</v>
      </c>
      <c r="H231" s="84" t="str">
        <v>product 3</v>
      </c>
      <c r="I231" s="84">
        <v>124</v>
      </c>
      <c r="K231" s="85">
        <v>45520</v>
      </c>
      <c r="L231" s="84" t="str">
        <v>net sales:product 3</v>
      </c>
      <c r="M231" s="84" t="str">
        <v>net sales</v>
      </c>
      <c r="N231" s="84">
        <v>12.49</v>
      </c>
      <c r="O231" s="84">
        <v>2024</v>
      </c>
      <c r="P231" s="84">
        <v>16</v>
      </c>
      <c r="Q231" s="84">
        <v>8</v>
      </c>
      <c r="R231" s="84" t="str">
        <v>product 3</v>
      </c>
      <c r="S231" s="84">
        <v>124</v>
      </c>
      <c r="V231" s="84">
        <v>124</v>
      </c>
    </row>
    <row r="232" spans="1:22" x14ac:dyDescent="0.25">
      <c r="A232" s="85">
        <v>45521</v>
      </c>
      <c r="B232" s="84" t="str">
        <v>net sales:product 3</v>
      </c>
      <c r="C232" s="84" t="str">
        <v>net sales</v>
      </c>
      <c r="D232" s="84">
        <v>12.49</v>
      </c>
      <c r="E232" s="84">
        <v>2024</v>
      </c>
      <c r="F232" s="84">
        <v>17</v>
      </c>
      <c r="G232" s="84">
        <v>8</v>
      </c>
      <c r="H232" s="84" t="str">
        <v>product 3</v>
      </c>
      <c r="I232" s="84">
        <v>56</v>
      </c>
      <c r="K232" s="85">
        <v>45521</v>
      </c>
      <c r="L232" s="84" t="str">
        <v>net sales:product 3</v>
      </c>
      <c r="M232" s="84" t="str">
        <v>net sales</v>
      </c>
      <c r="N232" s="84">
        <v>12.49</v>
      </c>
      <c r="O232" s="84">
        <v>2024</v>
      </c>
      <c r="P232" s="84">
        <v>17</v>
      </c>
      <c r="Q232" s="84">
        <v>8</v>
      </c>
      <c r="R232" s="84" t="str">
        <v>product 3</v>
      </c>
      <c r="S232" s="84">
        <v>56</v>
      </c>
      <c r="V232" s="84">
        <v>56</v>
      </c>
    </row>
    <row r="233" spans="1:22" x14ac:dyDescent="0.25">
      <c r="A233" s="85">
        <v>45522</v>
      </c>
      <c r="B233" s="84" t="str">
        <v>net sales:product 3</v>
      </c>
      <c r="C233" s="84" t="str">
        <v>net sales</v>
      </c>
      <c r="D233" s="84">
        <v>12.49</v>
      </c>
      <c r="E233" s="84">
        <v>2024</v>
      </c>
      <c r="F233" s="84">
        <v>18</v>
      </c>
      <c r="G233" s="84">
        <v>8</v>
      </c>
      <c r="H233" s="84" t="str">
        <v>product 3</v>
      </c>
      <c r="I233" s="84">
        <v>205</v>
      </c>
      <c r="K233" s="85">
        <v>45522</v>
      </c>
      <c r="L233" s="84" t="str">
        <v>net sales:product 3</v>
      </c>
      <c r="M233" s="84" t="str">
        <v>net sales</v>
      </c>
      <c r="N233" s="84">
        <v>12.49</v>
      </c>
      <c r="O233" s="84">
        <v>2024</v>
      </c>
      <c r="P233" s="84">
        <v>18</v>
      </c>
      <c r="Q233" s="84">
        <v>8</v>
      </c>
      <c r="R233" s="84" t="str">
        <v>product 3</v>
      </c>
      <c r="S233" s="84">
        <v>205</v>
      </c>
      <c r="V233" s="84">
        <v>205</v>
      </c>
    </row>
    <row r="234" spans="1:22" x14ac:dyDescent="0.25">
      <c r="A234" s="85">
        <v>45523</v>
      </c>
      <c r="B234" s="84" t="str">
        <v>net sales:product 3</v>
      </c>
      <c r="C234" s="84" t="str">
        <v>net sales</v>
      </c>
      <c r="D234" s="84">
        <v>12.49</v>
      </c>
      <c r="E234" s="84">
        <v>2024</v>
      </c>
      <c r="F234" s="84">
        <v>19</v>
      </c>
      <c r="G234" s="84">
        <v>8</v>
      </c>
      <c r="H234" s="84" t="str">
        <v>product 3</v>
      </c>
      <c r="I234" s="84">
        <v>48</v>
      </c>
      <c r="K234" s="85">
        <v>45523</v>
      </c>
      <c r="L234" s="84" t="str">
        <v>net sales:product 3</v>
      </c>
      <c r="M234" s="84" t="str">
        <v>net sales</v>
      </c>
      <c r="N234" s="84">
        <v>12.49</v>
      </c>
      <c r="O234" s="84">
        <v>2024</v>
      </c>
      <c r="P234" s="84">
        <v>19</v>
      </c>
      <c r="Q234" s="84">
        <v>8</v>
      </c>
      <c r="R234" s="84" t="str">
        <v>product 3</v>
      </c>
      <c r="S234" s="84">
        <v>48</v>
      </c>
      <c r="V234" s="84">
        <v>48</v>
      </c>
    </row>
    <row r="235" spans="1:22" x14ac:dyDescent="0.25">
      <c r="A235" s="85">
        <v>45524</v>
      </c>
      <c r="B235" s="84" t="str">
        <v>net sales:product 3</v>
      </c>
      <c r="C235" s="84" t="str">
        <v>net sales</v>
      </c>
      <c r="D235" s="84">
        <v>12.49</v>
      </c>
      <c r="E235" s="84">
        <v>2024</v>
      </c>
      <c r="F235" s="84">
        <v>20</v>
      </c>
      <c r="G235" s="84">
        <v>8</v>
      </c>
      <c r="H235" s="84" t="str">
        <v>product 3</v>
      </c>
      <c r="I235" s="84">
        <v>0</v>
      </c>
      <c r="K235" s="85">
        <v>45524</v>
      </c>
      <c r="L235" s="84" t="str">
        <v>net sales:product 3</v>
      </c>
      <c r="M235" s="84" t="str">
        <v>net sales</v>
      </c>
      <c r="N235" s="84">
        <v>12.49</v>
      </c>
      <c r="O235" s="84">
        <v>2024</v>
      </c>
      <c r="P235" s="84">
        <v>20</v>
      </c>
      <c r="Q235" s="84">
        <v>8</v>
      </c>
      <c r="R235" s="84" t="str">
        <v>product 3</v>
      </c>
      <c r="S235" s="84">
        <v>0</v>
      </c>
      <c r="V235" s="84">
        <v>0</v>
      </c>
    </row>
    <row r="236" spans="1:22" x14ac:dyDescent="0.25">
      <c r="A236" s="85">
        <v>45525</v>
      </c>
      <c r="B236" s="84" t="str">
        <v>net sales:product 3</v>
      </c>
      <c r="C236" s="84" t="str">
        <v>net sales</v>
      </c>
      <c r="D236" s="84">
        <v>12.49</v>
      </c>
      <c r="E236" s="84">
        <v>2024</v>
      </c>
      <c r="F236" s="84">
        <v>21</v>
      </c>
      <c r="G236" s="84">
        <v>8</v>
      </c>
      <c r="H236" s="84" t="str">
        <v>product 3</v>
      </c>
      <c r="I236" s="84">
        <v>26</v>
      </c>
      <c r="K236" s="85">
        <v>45525</v>
      </c>
      <c r="L236" s="84" t="str">
        <v>net sales:product 3</v>
      </c>
      <c r="M236" s="84" t="str">
        <v>net sales</v>
      </c>
      <c r="N236" s="84">
        <v>12.49</v>
      </c>
      <c r="O236" s="84">
        <v>2024</v>
      </c>
      <c r="P236" s="84">
        <v>21</v>
      </c>
      <c r="Q236" s="84">
        <v>8</v>
      </c>
      <c r="R236" s="84" t="str">
        <v>product 3</v>
      </c>
      <c r="S236" s="84">
        <v>26</v>
      </c>
      <c r="V236" s="84">
        <v>26</v>
      </c>
    </row>
    <row r="237" spans="1:22" x14ac:dyDescent="0.25">
      <c r="A237" s="85">
        <v>45526</v>
      </c>
      <c r="B237" s="84" t="str">
        <v>net sales:product 3</v>
      </c>
      <c r="C237" s="84" t="str">
        <v>net sales</v>
      </c>
      <c r="D237" s="84">
        <v>12.49</v>
      </c>
      <c r="E237" s="84">
        <v>2024</v>
      </c>
      <c r="F237" s="84">
        <v>22</v>
      </c>
      <c r="G237" s="84">
        <v>8</v>
      </c>
      <c r="H237" s="84" t="str">
        <v>product 3</v>
      </c>
      <c r="I237" s="84">
        <v>17</v>
      </c>
      <c r="K237" s="85">
        <v>45526</v>
      </c>
      <c r="L237" s="84" t="str">
        <v>net sales:product 3</v>
      </c>
      <c r="M237" s="84" t="str">
        <v>net sales</v>
      </c>
      <c r="N237" s="84">
        <v>12.49</v>
      </c>
      <c r="O237" s="84">
        <v>2024</v>
      </c>
      <c r="P237" s="84">
        <v>22</v>
      </c>
      <c r="Q237" s="84">
        <v>8</v>
      </c>
      <c r="R237" s="84" t="str">
        <v>product 3</v>
      </c>
      <c r="S237" s="84">
        <v>17</v>
      </c>
      <c r="V237" s="84">
        <v>17</v>
      </c>
    </row>
    <row r="238" spans="1:22" x14ac:dyDescent="0.25">
      <c r="A238" s="85">
        <v>45527</v>
      </c>
      <c r="B238" s="84" t="str">
        <v>net sales:product 3</v>
      </c>
      <c r="C238" s="84" t="str">
        <v>net sales</v>
      </c>
      <c r="D238" s="84">
        <v>12.49</v>
      </c>
      <c r="E238" s="84">
        <v>2024</v>
      </c>
      <c r="F238" s="84">
        <v>23</v>
      </c>
      <c r="G238" s="84">
        <v>8</v>
      </c>
      <c r="H238" s="84" t="str">
        <v>product 3</v>
      </c>
      <c r="I238" s="84">
        <v>232</v>
      </c>
      <c r="K238" s="85">
        <v>45527</v>
      </c>
      <c r="L238" s="84" t="str">
        <v>net sales:product 3</v>
      </c>
      <c r="M238" s="84" t="str">
        <v>net sales</v>
      </c>
      <c r="N238" s="84">
        <v>12.49</v>
      </c>
      <c r="O238" s="84">
        <v>2024</v>
      </c>
      <c r="P238" s="84">
        <v>23</v>
      </c>
      <c r="Q238" s="84">
        <v>8</v>
      </c>
      <c r="R238" s="84" t="str">
        <v>product 3</v>
      </c>
      <c r="S238" s="84">
        <v>232</v>
      </c>
      <c r="V238" s="84">
        <v>232</v>
      </c>
    </row>
    <row r="239" spans="1:22" x14ac:dyDescent="0.25">
      <c r="A239" s="85">
        <v>45528</v>
      </c>
      <c r="B239" s="84" t="str">
        <v>net sales:product 3</v>
      </c>
      <c r="C239" s="84" t="str">
        <v>net sales</v>
      </c>
      <c r="D239" s="84">
        <v>12.49</v>
      </c>
      <c r="E239" s="84">
        <v>2024</v>
      </c>
      <c r="F239" s="84">
        <v>24</v>
      </c>
      <c r="G239" s="84">
        <v>8</v>
      </c>
      <c r="H239" s="84" t="str">
        <v>product 3</v>
      </c>
      <c r="I239" s="84">
        <v>83</v>
      </c>
      <c r="K239" s="85">
        <v>45528</v>
      </c>
      <c r="L239" s="84" t="str">
        <v>net sales:product 3</v>
      </c>
      <c r="M239" s="84" t="str">
        <v>net sales</v>
      </c>
      <c r="N239" s="84">
        <v>12.49</v>
      </c>
      <c r="O239" s="84">
        <v>2024</v>
      </c>
      <c r="P239" s="84">
        <v>24</v>
      </c>
      <c r="Q239" s="84">
        <v>8</v>
      </c>
      <c r="R239" s="84" t="str">
        <v>product 3</v>
      </c>
      <c r="S239" s="84">
        <v>83</v>
      </c>
      <c r="V239" s="84">
        <v>83</v>
      </c>
    </row>
    <row r="240" spans="1:22" x14ac:dyDescent="0.25">
      <c r="A240" s="85">
        <v>45529</v>
      </c>
      <c r="B240" s="84" t="str">
        <v>net sales:product 3</v>
      </c>
      <c r="C240" s="84" t="str">
        <v>net sales</v>
      </c>
      <c r="D240" s="84">
        <v>12.49</v>
      </c>
      <c r="E240" s="84">
        <v>2024</v>
      </c>
      <c r="F240" s="84">
        <v>25</v>
      </c>
      <c r="G240" s="84">
        <v>8</v>
      </c>
      <c r="H240" s="84" t="str">
        <v>product 3</v>
      </c>
      <c r="I240" s="84">
        <v>117</v>
      </c>
      <c r="K240" s="85">
        <v>45529</v>
      </c>
      <c r="L240" s="84" t="str">
        <v>net sales:product 3</v>
      </c>
      <c r="M240" s="84" t="str">
        <v>net sales</v>
      </c>
      <c r="N240" s="84">
        <v>12.49</v>
      </c>
      <c r="O240" s="84">
        <v>2024</v>
      </c>
      <c r="P240" s="84">
        <v>25</v>
      </c>
      <c r="Q240" s="84">
        <v>8</v>
      </c>
      <c r="R240" s="84" t="str">
        <v>product 3</v>
      </c>
      <c r="S240" s="84">
        <v>117</v>
      </c>
      <c r="V240" s="84">
        <v>117</v>
      </c>
    </row>
    <row r="241" spans="1:22" x14ac:dyDescent="0.25">
      <c r="A241" s="85">
        <v>45530</v>
      </c>
      <c r="B241" s="84" t="str">
        <v>net sales:product 3</v>
      </c>
      <c r="C241" s="84" t="str">
        <v>net sales</v>
      </c>
      <c r="D241" s="84">
        <v>12.49</v>
      </c>
      <c r="E241" s="84">
        <v>2024</v>
      </c>
      <c r="F241" s="84">
        <v>26</v>
      </c>
      <c r="G241" s="84">
        <v>8</v>
      </c>
      <c r="H241" s="84" t="str">
        <v>product 3</v>
      </c>
      <c r="I241" s="84">
        <v>164</v>
      </c>
      <c r="K241" s="85">
        <v>45530</v>
      </c>
      <c r="L241" s="84" t="str">
        <v>net sales:product 3</v>
      </c>
      <c r="M241" s="84" t="str">
        <v>net sales</v>
      </c>
      <c r="N241" s="84">
        <v>12.49</v>
      </c>
      <c r="O241" s="84">
        <v>2024</v>
      </c>
      <c r="P241" s="84">
        <v>26</v>
      </c>
      <c r="Q241" s="84">
        <v>8</v>
      </c>
      <c r="R241" s="84" t="str">
        <v>product 3</v>
      </c>
      <c r="S241" s="84">
        <v>164</v>
      </c>
      <c r="V241" s="84">
        <v>164</v>
      </c>
    </row>
    <row r="242" spans="1:22" x14ac:dyDescent="0.25">
      <c r="A242" s="85">
        <v>45531</v>
      </c>
      <c r="B242" s="84" t="str">
        <v>net sales:product 3</v>
      </c>
      <c r="C242" s="84" t="str">
        <v>net sales</v>
      </c>
      <c r="D242" s="84">
        <v>12.49</v>
      </c>
      <c r="E242" s="84">
        <v>2024</v>
      </c>
      <c r="F242" s="84">
        <v>27</v>
      </c>
      <c r="G242" s="84">
        <v>8</v>
      </c>
      <c r="H242" s="84" t="str">
        <v>product 3</v>
      </c>
      <c r="I242" s="84">
        <v>163</v>
      </c>
      <c r="K242" s="85">
        <v>45531</v>
      </c>
      <c r="L242" s="84" t="str">
        <v>net sales:product 3</v>
      </c>
      <c r="M242" s="84" t="str">
        <v>net sales</v>
      </c>
      <c r="N242" s="84">
        <v>12.49</v>
      </c>
      <c r="O242" s="84">
        <v>2024</v>
      </c>
      <c r="P242" s="84">
        <v>27</v>
      </c>
      <c r="Q242" s="84">
        <v>8</v>
      </c>
      <c r="R242" s="84" t="str">
        <v>product 3</v>
      </c>
      <c r="S242" s="84">
        <v>163</v>
      </c>
      <c r="V242" s="84">
        <v>163</v>
      </c>
    </row>
    <row r="243" spans="1:22" x14ac:dyDescent="0.25">
      <c r="A243" s="85">
        <v>45532</v>
      </c>
      <c r="B243" s="84" t="str">
        <v>net sales:product 3</v>
      </c>
      <c r="C243" s="84" t="str">
        <v>net sales</v>
      </c>
      <c r="D243" s="84">
        <v>12.49</v>
      </c>
      <c r="E243" s="84">
        <v>2024</v>
      </c>
      <c r="F243" s="84">
        <v>28</v>
      </c>
      <c r="G243" s="84">
        <v>8</v>
      </c>
      <c r="H243" s="84" t="str">
        <v>product 3</v>
      </c>
      <c r="I243" s="84">
        <v>99</v>
      </c>
      <c r="K243" s="85">
        <v>45532</v>
      </c>
      <c r="L243" s="84" t="str">
        <v>net sales:product 3</v>
      </c>
      <c r="M243" s="84" t="str">
        <v>net sales</v>
      </c>
      <c r="N243" s="84">
        <v>12.49</v>
      </c>
      <c r="O243" s="84">
        <v>2024</v>
      </c>
      <c r="P243" s="84">
        <v>28</v>
      </c>
      <c r="Q243" s="84">
        <v>8</v>
      </c>
      <c r="R243" s="84" t="str">
        <v>product 3</v>
      </c>
      <c r="S243" s="84">
        <v>99</v>
      </c>
      <c r="V243" s="84">
        <v>99</v>
      </c>
    </row>
    <row r="244" spans="1:22" x14ac:dyDescent="0.25">
      <c r="A244" s="85">
        <v>45533</v>
      </c>
      <c r="B244" s="84" t="str">
        <v>net sales:product 3</v>
      </c>
      <c r="C244" s="84" t="str">
        <v>net sales</v>
      </c>
      <c r="D244" s="84">
        <v>12.49</v>
      </c>
      <c r="E244" s="84">
        <v>2024</v>
      </c>
      <c r="F244" s="84">
        <v>29</v>
      </c>
      <c r="G244" s="84">
        <v>8</v>
      </c>
      <c r="H244" s="84" t="str">
        <v>product 3</v>
      </c>
      <c r="I244" s="84">
        <v>183</v>
      </c>
      <c r="K244" s="85">
        <v>45533</v>
      </c>
      <c r="L244" s="84" t="str">
        <v>net sales:product 3</v>
      </c>
      <c r="M244" s="84" t="str">
        <v>net sales</v>
      </c>
      <c r="N244" s="84">
        <v>12.49</v>
      </c>
      <c r="O244" s="84">
        <v>2024</v>
      </c>
      <c r="P244" s="84">
        <v>29</v>
      </c>
      <c r="Q244" s="84">
        <v>8</v>
      </c>
      <c r="R244" s="84" t="str">
        <v>product 3</v>
      </c>
      <c r="S244" s="84">
        <v>183</v>
      </c>
      <c r="V244" s="84">
        <v>183</v>
      </c>
    </row>
    <row r="245" spans="1:22" x14ac:dyDescent="0.25">
      <c r="A245" s="85">
        <v>45534</v>
      </c>
      <c r="B245" s="84" t="str">
        <v>net sales:product 3</v>
      </c>
      <c r="C245" s="84" t="str">
        <v>net sales</v>
      </c>
      <c r="D245" s="84">
        <v>12.49</v>
      </c>
      <c r="E245" s="84">
        <v>2024</v>
      </c>
      <c r="F245" s="84">
        <v>30</v>
      </c>
      <c r="G245" s="84">
        <v>8</v>
      </c>
      <c r="H245" s="84" t="str">
        <v>product 3</v>
      </c>
      <c r="I245" s="84">
        <v>177</v>
      </c>
      <c r="K245" s="85">
        <v>45534</v>
      </c>
      <c r="L245" s="84" t="str">
        <v>net sales:product 3</v>
      </c>
      <c r="M245" s="84" t="str">
        <v>net sales</v>
      </c>
      <c r="N245" s="84">
        <v>12.49</v>
      </c>
      <c r="O245" s="84">
        <v>2024</v>
      </c>
      <c r="P245" s="84">
        <v>30</v>
      </c>
      <c r="Q245" s="84">
        <v>8</v>
      </c>
      <c r="R245" s="84" t="str">
        <v>product 3</v>
      </c>
      <c r="S245" s="84">
        <v>177</v>
      </c>
      <c r="V245" s="84">
        <v>177</v>
      </c>
    </row>
    <row r="246" spans="1:22" x14ac:dyDescent="0.25">
      <c r="A246" s="85">
        <v>45535</v>
      </c>
      <c r="B246" s="84" t="str">
        <v>net sales:product 3</v>
      </c>
      <c r="C246" s="84" t="str">
        <v>net sales</v>
      </c>
      <c r="D246" s="84">
        <v>12.49</v>
      </c>
      <c r="E246" s="84">
        <v>2024</v>
      </c>
      <c r="F246" s="84">
        <v>31</v>
      </c>
      <c r="G246" s="84">
        <v>8</v>
      </c>
      <c r="H246" s="84" t="str">
        <v>product 3</v>
      </c>
      <c r="I246" s="84">
        <v>67</v>
      </c>
      <c r="K246" s="85">
        <v>45535</v>
      </c>
      <c r="L246" s="84" t="str">
        <v>net sales:product 3</v>
      </c>
      <c r="M246" s="84" t="str">
        <v>net sales</v>
      </c>
      <c r="N246" s="84">
        <v>12.49</v>
      </c>
      <c r="O246" s="84">
        <v>2024</v>
      </c>
      <c r="P246" s="84">
        <v>31</v>
      </c>
      <c r="Q246" s="84">
        <v>8</v>
      </c>
      <c r="R246" s="84" t="str">
        <v>product 3</v>
      </c>
      <c r="S246" s="84">
        <v>67</v>
      </c>
      <c r="V246" s="84">
        <v>67</v>
      </c>
    </row>
    <row r="247" spans="1:22" x14ac:dyDescent="0.25">
      <c r="A247" s="85">
        <v>45536</v>
      </c>
      <c r="B247" s="84" t="str">
        <v>net sales:product 3</v>
      </c>
      <c r="C247" s="84" t="str">
        <v>net sales</v>
      </c>
      <c r="D247" s="84">
        <v>12.49</v>
      </c>
      <c r="E247" s="84">
        <v>2024</v>
      </c>
      <c r="F247" s="84">
        <v>1</v>
      </c>
      <c r="G247" s="84">
        <v>9</v>
      </c>
      <c r="H247" s="84" t="str">
        <v>product 3</v>
      </c>
      <c r="I247" s="84">
        <v>245</v>
      </c>
      <c r="K247" s="85">
        <v>45536</v>
      </c>
      <c r="L247" s="84" t="str">
        <v>net sales:product 3</v>
      </c>
      <c r="M247" s="84" t="str">
        <v>net sales</v>
      </c>
      <c r="N247" s="84">
        <v>12.49</v>
      </c>
      <c r="O247" s="84">
        <v>2024</v>
      </c>
      <c r="P247" s="84">
        <v>1</v>
      </c>
      <c r="Q247" s="84">
        <v>9</v>
      </c>
      <c r="R247" s="84" t="str">
        <v>product 3</v>
      </c>
      <c r="S247" s="84">
        <v>245</v>
      </c>
      <c r="V247" s="84">
        <v>245</v>
      </c>
    </row>
    <row r="248" spans="1:22" x14ac:dyDescent="0.25">
      <c r="A248" s="85">
        <v>45537</v>
      </c>
      <c r="B248" s="84" t="str">
        <v>net sales:product 3</v>
      </c>
      <c r="C248" s="84" t="str">
        <v>net sales</v>
      </c>
      <c r="D248" s="84">
        <v>12.49</v>
      </c>
      <c r="E248" s="84">
        <v>2024</v>
      </c>
      <c r="F248" s="84">
        <v>2</v>
      </c>
      <c r="G248" s="84">
        <v>9</v>
      </c>
      <c r="H248" s="84" t="str">
        <v>product 3</v>
      </c>
      <c r="I248" s="84">
        <v>48</v>
      </c>
      <c r="K248" s="85">
        <v>45537</v>
      </c>
      <c r="L248" s="84" t="str">
        <v>net sales:product 3</v>
      </c>
      <c r="M248" s="84" t="str">
        <v>net sales</v>
      </c>
      <c r="N248" s="84">
        <v>12.49</v>
      </c>
      <c r="O248" s="84">
        <v>2024</v>
      </c>
      <c r="P248" s="84">
        <v>2</v>
      </c>
      <c r="Q248" s="84">
        <v>9</v>
      </c>
      <c r="R248" s="84" t="str">
        <v>product 3</v>
      </c>
      <c r="S248" s="84">
        <v>48</v>
      </c>
      <c r="V248" s="84">
        <v>48</v>
      </c>
    </row>
    <row r="249" spans="1:22" x14ac:dyDescent="0.25">
      <c r="A249" s="85">
        <v>45538</v>
      </c>
      <c r="B249" s="84" t="str">
        <v>net sales:product 3</v>
      </c>
      <c r="C249" s="84" t="str">
        <v>net sales</v>
      </c>
      <c r="D249" s="84">
        <v>12.49</v>
      </c>
      <c r="E249" s="84">
        <v>2024</v>
      </c>
      <c r="F249" s="84">
        <v>3</v>
      </c>
      <c r="G249" s="84">
        <v>9</v>
      </c>
      <c r="H249" s="84" t="str">
        <v>product 3</v>
      </c>
      <c r="I249" s="84">
        <v>40</v>
      </c>
      <c r="K249" s="85">
        <v>45538</v>
      </c>
      <c r="L249" s="84" t="str">
        <v>net sales:product 3</v>
      </c>
      <c r="M249" s="84" t="str">
        <v>net sales</v>
      </c>
      <c r="N249" s="84">
        <v>12.49</v>
      </c>
      <c r="O249" s="84">
        <v>2024</v>
      </c>
      <c r="P249" s="84">
        <v>3</v>
      </c>
      <c r="Q249" s="84">
        <v>9</v>
      </c>
      <c r="R249" s="84" t="str">
        <v>product 3</v>
      </c>
      <c r="S249" s="84">
        <v>40</v>
      </c>
      <c r="V249" s="84">
        <v>40</v>
      </c>
    </row>
    <row r="250" spans="1:22" x14ac:dyDescent="0.25">
      <c r="A250" s="85">
        <v>45539</v>
      </c>
      <c r="B250" s="84" t="str">
        <v>net sales:product 3</v>
      </c>
      <c r="C250" s="84" t="str">
        <v>net sales</v>
      </c>
      <c r="D250" s="84">
        <v>12.49</v>
      </c>
      <c r="E250" s="84">
        <v>2024</v>
      </c>
      <c r="F250" s="84">
        <v>4</v>
      </c>
      <c r="G250" s="84">
        <v>9</v>
      </c>
      <c r="H250" s="84" t="str">
        <v>product 3</v>
      </c>
      <c r="I250" s="84">
        <v>232</v>
      </c>
      <c r="K250" s="85">
        <v>45539</v>
      </c>
      <c r="L250" s="84" t="str">
        <v>net sales:product 3</v>
      </c>
      <c r="M250" s="84" t="str">
        <v>net sales</v>
      </c>
      <c r="N250" s="84">
        <v>12.49</v>
      </c>
      <c r="O250" s="84">
        <v>2024</v>
      </c>
      <c r="P250" s="84">
        <v>4</v>
      </c>
      <c r="Q250" s="84">
        <v>9</v>
      </c>
      <c r="R250" s="84" t="str">
        <v>product 3</v>
      </c>
      <c r="S250" s="84">
        <v>232</v>
      </c>
      <c r="V250" s="84">
        <v>232</v>
      </c>
    </row>
    <row r="251" spans="1:22" x14ac:dyDescent="0.25">
      <c r="A251" s="85">
        <v>45540</v>
      </c>
      <c r="B251" s="84" t="str">
        <v>net sales:product 3</v>
      </c>
      <c r="C251" s="84" t="str">
        <v>net sales</v>
      </c>
      <c r="D251" s="84">
        <v>12.49</v>
      </c>
      <c r="E251" s="84">
        <v>2024</v>
      </c>
      <c r="F251" s="84">
        <v>5</v>
      </c>
      <c r="G251" s="84">
        <v>9</v>
      </c>
      <c r="H251" s="84" t="str">
        <v>product 3</v>
      </c>
      <c r="I251" s="84">
        <v>221</v>
      </c>
      <c r="K251" s="85">
        <v>45540</v>
      </c>
      <c r="L251" s="84" t="str">
        <v>net sales:product 3</v>
      </c>
      <c r="M251" s="84" t="str">
        <v>net sales</v>
      </c>
      <c r="N251" s="84">
        <v>12.49</v>
      </c>
      <c r="O251" s="84">
        <v>2024</v>
      </c>
      <c r="P251" s="84">
        <v>5</v>
      </c>
      <c r="Q251" s="84">
        <v>9</v>
      </c>
      <c r="R251" s="84" t="str">
        <v>product 3</v>
      </c>
      <c r="S251" s="84">
        <v>221</v>
      </c>
      <c r="V251" s="84">
        <v>221</v>
      </c>
    </row>
    <row r="252" spans="1:22" x14ac:dyDescent="0.25">
      <c r="A252" s="85">
        <v>45541</v>
      </c>
      <c r="B252" s="84" t="str">
        <v>net sales:product 3</v>
      </c>
      <c r="C252" s="84" t="str">
        <v>net sales</v>
      </c>
      <c r="D252" s="84">
        <v>12.49</v>
      </c>
      <c r="E252" s="84">
        <v>2024</v>
      </c>
      <c r="F252" s="84">
        <v>6</v>
      </c>
      <c r="G252" s="84">
        <v>9</v>
      </c>
      <c r="H252" s="84" t="str">
        <v>product 3</v>
      </c>
      <c r="I252" s="84">
        <v>205</v>
      </c>
      <c r="K252" s="85">
        <v>45541</v>
      </c>
      <c r="L252" s="84" t="str">
        <v>net sales:product 3</v>
      </c>
      <c r="M252" s="84" t="str">
        <v>net sales</v>
      </c>
      <c r="N252" s="84">
        <v>12.49</v>
      </c>
      <c r="O252" s="84">
        <v>2024</v>
      </c>
      <c r="P252" s="84">
        <v>6</v>
      </c>
      <c r="Q252" s="84">
        <v>9</v>
      </c>
      <c r="R252" s="84" t="str">
        <v>product 3</v>
      </c>
      <c r="S252" s="84">
        <v>205</v>
      </c>
      <c r="V252" s="84">
        <v>205</v>
      </c>
    </row>
    <row r="253" spans="1:22" x14ac:dyDescent="0.25">
      <c r="A253" s="85">
        <v>45542</v>
      </c>
      <c r="B253" s="84" t="str">
        <v>net sales:product 3</v>
      </c>
      <c r="C253" s="84" t="str">
        <v>net sales</v>
      </c>
      <c r="D253" s="84">
        <v>12.49</v>
      </c>
      <c r="E253" s="84">
        <v>2024</v>
      </c>
      <c r="F253" s="84">
        <v>7</v>
      </c>
      <c r="G253" s="84">
        <v>9</v>
      </c>
      <c r="H253" s="84" t="str">
        <v>product 3</v>
      </c>
      <c r="I253" s="84">
        <v>0</v>
      </c>
      <c r="K253" s="85">
        <v>45542</v>
      </c>
      <c r="L253" s="84" t="str">
        <v>net sales:product 3</v>
      </c>
      <c r="M253" s="84" t="str">
        <v>net sales</v>
      </c>
      <c r="N253" s="84">
        <v>12.49</v>
      </c>
      <c r="O253" s="84">
        <v>2024</v>
      </c>
      <c r="P253" s="84">
        <v>7</v>
      </c>
      <c r="Q253" s="84">
        <v>9</v>
      </c>
      <c r="R253" s="84" t="str">
        <v>product 3</v>
      </c>
      <c r="S253" s="84">
        <v>0</v>
      </c>
      <c r="V253" s="84">
        <v>0</v>
      </c>
    </row>
    <row r="254" spans="1:22" x14ac:dyDescent="0.25">
      <c r="A254" s="85">
        <v>45543</v>
      </c>
      <c r="B254" s="84" t="str">
        <v>net sales:product 3</v>
      </c>
      <c r="C254" s="84" t="str">
        <v>net sales</v>
      </c>
      <c r="D254" s="84">
        <v>12.49</v>
      </c>
      <c r="E254" s="84">
        <v>2024</v>
      </c>
      <c r="F254" s="84">
        <v>8</v>
      </c>
      <c r="G254" s="84">
        <v>9</v>
      </c>
      <c r="H254" s="84" t="str">
        <v>product 3</v>
      </c>
      <c r="I254" s="84">
        <v>159</v>
      </c>
      <c r="K254" s="85">
        <v>45543</v>
      </c>
      <c r="L254" s="84" t="str">
        <v>net sales:product 3</v>
      </c>
      <c r="M254" s="84" t="str">
        <v>net sales</v>
      </c>
      <c r="N254" s="84">
        <v>12.49</v>
      </c>
      <c r="O254" s="84">
        <v>2024</v>
      </c>
      <c r="P254" s="84">
        <v>8</v>
      </c>
      <c r="Q254" s="84">
        <v>9</v>
      </c>
      <c r="R254" s="84" t="str">
        <v>product 3</v>
      </c>
      <c r="S254" s="84">
        <v>159</v>
      </c>
      <c r="V254" s="84">
        <v>159</v>
      </c>
    </row>
    <row r="255" spans="1:22" x14ac:dyDescent="0.25">
      <c r="A255" s="85">
        <v>45544</v>
      </c>
      <c r="B255" s="84" t="str">
        <v>net sales:product 3</v>
      </c>
      <c r="C255" s="84" t="str">
        <v>net sales</v>
      </c>
      <c r="D255" s="84">
        <v>12.49</v>
      </c>
      <c r="E255" s="84">
        <v>2024</v>
      </c>
      <c r="F255" s="84">
        <v>9</v>
      </c>
      <c r="G255" s="84">
        <v>9</v>
      </c>
      <c r="H255" s="84" t="str">
        <v>product 3</v>
      </c>
      <c r="I255" s="84">
        <v>146</v>
      </c>
      <c r="K255" s="85">
        <v>45544</v>
      </c>
      <c r="L255" s="84" t="str">
        <v>net sales:product 3</v>
      </c>
      <c r="M255" s="84" t="str">
        <v>net sales</v>
      </c>
      <c r="N255" s="84">
        <v>12.49</v>
      </c>
      <c r="O255" s="84">
        <v>2024</v>
      </c>
      <c r="P255" s="84">
        <v>9</v>
      </c>
      <c r="Q255" s="84">
        <v>9</v>
      </c>
      <c r="R255" s="84" t="str">
        <v>product 3</v>
      </c>
      <c r="S255" s="84">
        <v>146</v>
      </c>
      <c r="V255" s="84">
        <v>146</v>
      </c>
    </row>
    <row r="256" spans="1:22" x14ac:dyDescent="0.25">
      <c r="A256" s="85">
        <v>45545</v>
      </c>
      <c r="B256" s="84" t="str">
        <v>net sales:product 3</v>
      </c>
      <c r="C256" s="84" t="str">
        <v>net sales</v>
      </c>
      <c r="D256" s="84">
        <v>12.49</v>
      </c>
      <c r="E256" s="84">
        <v>2024</v>
      </c>
      <c r="F256" s="84">
        <v>10</v>
      </c>
      <c r="G256" s="84">
        <v>9</v>
      </c>
      <c r="H256" s="84" t="str">
        <v>product 3</v>
      </c>
      <c r="I256" s="84">
        <v>45</v>
      </c>
      <c r="K256" s="85">
        <v>45545</v>
      </c>
      <c r="L256" s="84" t="str">
        <v>net sales:product 3</v>
      </c>
      <c r="M256" s="84" t="str">
        <v>net sales</v>
      </c>
      <c r="N256" s="84">
        <v>12.49</v>
      </c>
      <c r="O256" s="84">
        <v>2024</v>
      </c>
      <c r="P256" s="84">
        <v>10</v>
      </c>
      <c r="Q256" s="84">
        <v>9</v>
      </c>
      <c r="R256" s="84" t="str">
        <v>product 3</v>
      </c>
      <c r="S256" s="84">
        <v>45</v>
      </c>
      <c r="V256" s="84">
        <v>45</v>
      </c>
    </row>
    <row r="257" spans="1:22" x14ac:dyDescent="0.25">
      <c r="A257" s="85">
        <v>45546</v>
      </c>
      <c r="B257" s="84" t="str">
        <v>net sales:product 3</v>
      </c>
      <c r="C257" s="84" t="str">
        <v>net sales</v>
      </c>
      <c r="D257" s="84">
        <v>12.49</v>
      </c>
      <c r="E257" s="84">
        <v>2024</v>
      </c>
      <c r="F257" s="84">
        <v>11</v>
      </c>
      <c r="G257" s="84">
        <v>9</v>
      </c>
      <c r="H257" s="84" t="str">
        <v>product 3</v>
      </c>
      <c r="I257" s="84">
        <v>26</v>
      </c>
      <c r="K257" s="85">
        <v>45546</v>
      </c>
      <c r="L257" s="84" t="str">
        <v>net sales:product 3</v>
      </c>
      <c r="M257" s="84" t="str">
        <v>net sales</v>
      </c>
      <c r="N257" s="84">
        <v>12.49</v>
      </c>
      <c r="O257" s="84">
        <v>2024</v>
      </c>
      <c r="P257" s="84">
        <v>11</v>
      </c>
      <c r="Q257" s="84">
        <v>9</v>
      </c>
      <c r="R257" s="84" t="str">
        <v>product 3</v>
      </c>
      <c r="S257" s="84">
        <v>26</v>
      </c>
      <c r="V257" s="84">
        <v>26</v>
      </c>
    </row>
    <row r="258" spans="1:22" x14ac:dyDescent="0.25">
      <c r="A258" s="85">
        <v>45547</v>
      </c>
      <c r="B258" s="84" t="str">
        <v>net sales:product 3</v>
      </c>
      <c r="C258" s="84" t="str">
        <v>net sales</v>
      </c>
      <c r="D258" s="84">
        <v>12.49</v>
      </c>
      <c r="E258" s="84">
        <v>2024</v>
      </c>
      <c r="F258" s="84">
        <v>12</v>
      </c>
      <c r="G258" s="84">
        <v>9</v>
      </c>
      <c r="H258" s="84" t="str">
        <v>product 3</v>
      </c>
      <c r="I258" s="84">
        <v>195</v>
      </c>
      <c r="K258" s="85">
        <v>45547</v>
      </c>
      <c r="L258" s="84" t="str">
        <v>net sales:product 3</v>
      </c>
      <c r="M258" s="84" t="str">
        <v>net sales</v>
      </c>
      <c r="N258" s="84">
        <v>12.49</v>
      </c>
      <c r="O258" s="84">
        <v>2024</v>
      </c>
      <c r="P258" s="84">
        <v>12</v>
      </c>
      <c r="Q258" s="84">
        <v>9</v>
      </c>
      <c r="R258" s="84" t="str">
        <v>product 3</v>
      </c>
      <c r="S258" s="84">
        <v>195</v>
      </c>
      <c r="V258" s="84">
        <v>195</v>
      </c>
    </row>
    <row r="259" spans="1:22" x14ac:dyDescent="0.25">
      <c r="A259" s="85">
        <v>45548</v>
      </c>
      <c r="B259" s="84" t="str">
        <v>net sales:product 3</v>
      </c>
      <c r="C259" s="84" t="str">
        <v>net sales</v>
      </c>
      <c r="D259" s="84">
        <v>12.49</v>
      </c>
      <c r="E259" s="84">
        <v>2024</v>
      </c>
      <c r="F259" s="84">
        <v>13</v>
      </c>
      <c r="G259" s="84">
        <v>9</v>
      </c>
      <c r="H259" s="84" t="str">
        <v>product 3</v>
      </c>
      <c r="I259" s="84">
        <v>165</v>
      </c>
      <c r="K259" s="85">
        <v>45548</v>
      </c>
      <c r="L259" s="84" t="str">
        <v>net sales:product 3</v>
      </c>
      <c r="M259" s="84" t="str">
        <v>net sales</v>
      </c>
      <c r="N259" s="84">
        <v>12.49</v>
      </c>
      <c r="O259" s="84">
        <v>2024</v>
      </c>
      <c r="P259" s="84">
        <v>13</v>
      </c>
      <c r="Q259" s="84">
        <v>9</v>
      </c>
      <c r="R259" s="84" t="str">
        <v>product 3</v>
      </c>
      <c r="S259" s="84">
        <v>165</v>
      </c>
      <c r="V259" s="84">
        <v>165</v>
      </c>
    </row>
    <row r="260" spans="1:22" x14ac:dyDescent="0.25">
      <c r="A260" s="85">
        <v>45549</v>
      </c>
      <c r="B260" s="84" t="str">
        <v>net sales:product 3</v>
      </c>
      <c r="C260" s="84" t="str">
        <v>net sales</v>
      </c>
      <c r="D260" s="84">
        <v>12.49</v>
      </c>
      <c r="E260" s="84">
        <v>2024</v>
      </c>
      <c r="F260" s="84">
        <v>14</v>
      </c>
      <c r="G260" s="84">
        <v>9</v>
      </c>
      <c r="H260" s="84" t="str">
        <v>product 3</v>
      </c>
      <c r="I260" s="84">
        <v>134</v>
      </c>
      <c r="K260" s="85">
        <v>45549</v>
      </c>
      <c r="L260" s="84" t="str">
        <v>net sales:product 3</v>
      </c>
      <c r="M260" s="84" t="str">
        <v>net sales</v>
      </c>
      <c r="N260" s="84">
        <v>12.49</v>
      </c>
      <c r="O260" s="84">
        <v>2024</v>
      </c>
      <c r="P260" s="84">
        <v>14</v>
      </c>
      <c r="Q260" s="84">
        <v>9</v>
      </c>
      <c r="R260" s="84" t="str">
        <v>product 3</v>
      </c>
      <c r="S260" s="84">
        <v>134</v>
      </c>
      <c r="V260" s="84">
        <v>134</v>
      </c>
    </row>
    <row r="261" spans="1:22" x14ac:dyDescent="0.25">
      <c r="A261" s="85">
        <v>45550</v>
      </c>
      <c r="B261" s="84" t="str">
        <v>net sales:product 3</v>
      </c>
      <c r="C261" s="84" t="str">
        <v>net sales</v>
      </c>
      <c r="D261" s="84">
        <v>12.49</v>
      </c>
      <c r="E261" s="84">
        <v>2024</v>
      </c>
      <c r="F261" s="84">
        <v>15</v>
      </c>
      <c r="G261" s="84">
        <v>9</v>
      </c>
      <c r="H261" s="84" t="str">
        <v>product 3</v>
      </c>
      <c r="I261" s="84">
        <v>33</v>
      </c>
      <c r="K261" s="85">
        <v>45550</v>
      </c>
      <c r="L261" s="84" t="str">
        <v>net sales:product 3</v>
      </c>
      <c r="M261" s="84" t="str">
        <v>net sales</v>
      </c>
      <c r="N261" s="84">
        <v>12.49</v>
      </c>
      <c r="O261" s="84">
        <v>2024</v>
      </c>
      <c r="P261" s="84">
        <v>15</v>
      </c>
      <c r="Q261" s="84">
        <v>9</v>
      </c>
      <c r="R261" s="84" t="str">
        <v>product 3</v>
      </c>
      <c r="S261" s="84">
        <v>33</v>
      </c>
      <c r="V261" s="84">
        <v>33</v>
      </c>
    </row>
    <row r="262" spans="1:22" x14ac:dyDescent="0.25">
      <c r="A262" s="85">
        <v>45551</v>
      </c>
      <c r="B262" s="84" t="str">
        <v>net sales:product 3</v>
      </c>
      <c r="C262" s="84" t="str">
        <v>net sales</v>
      </c>
      <c r="D262" s="84">
        <v>12.49</v>
      </c>
      <c r="E262" s="84">
        <v>2024</v>
      </c>
      <c r="F262" s="84">
        <v>16</v>
      </c>
      <c r="G262" s="84">
        <v>9</v>
      </c>
      <c r="H262" s="84" t="str">
        <v>product 3</v>
      </c>
      <c r="I262" s="84">
        <v>47</v>
      </c>
      <c r="K262" s="85">
        <v>45551</v>
      </c>
      <c r="L262" s="84" t="str">
        <v>net sales:product 3</v>
      </c>
      <c r="M262" s="84" t="str">
        <v>net sales</v>
      </c>
      <c r="N262" s="84">
        <v>12.49</v>
      </c>
      <c r="O262" s="84">
        <v>2024</v>
      </c>
      <c r="P262" s="84">
        <v>16</v>
      </c>
      <c r="Q262" s="84">
        <v>9</v>
      </c>
      <c r="R262" s="84" t="str">
        <v>product 3</v>
      </c>
      <c r="S262" s="84">
        <v>47</v>
      </c>
      <c r="V262" s="84">
        <v>47</v>
      </c>
    </row>
    <row r="263" spans="1:22" x14ac:dyDescent="0.25">
      <c r="A263" s="85">
        <v>45552</v>
      </c>
      <c r="B263" s="84" t="str">
        <v>net sales:product 3</v>
      </c>
      <c r="C263" s="84" t="str">
        <v>net sales</v>
      </c>
      <c r="D263" s="84">
        <v>12.49</v>
      </c>
      <c r="E263" s="84">
        <v>2024</v>
      </c>
      <c r="F263" s="84">
        <v>17</v>
      </c>
      <c r="G263" s="84">
        <v>9</v>
      </c>
      <c r="H263" s="84" t="str">
        <v>product 3</v>
      </c>
      <c r="I263" s="84">
        <v>208</v>
      </c>
      <c r="K263" s="85">
        <v>45552</v>
      </c>
      <c r="L263" s="84" t="str">
        <v>net sales:product 3</v>
      </c>
      <c r="M263" s="84" t="str">
        <v>net sales</v>
      </c>
      <c r="N263" s="84">
        <v>12.49</v>
      </c>
      <c r="O263" s="84">
        <v>2024</v>
      </c>
      <c r="P263" s="84">
        <v>17</v>
      </c>
      <c r="Q263" s="84">
        <v>9</v>
      </c>
      <c r="R263" s="84" t="str">
        <v>product 3</v>
      </c>
      <c r="S263" s="84">
        <v>208</v>
      </c>
      <c r="V263" s="84">
        <v>208</v>
      </c>
    </row>
    <row r="264" spans="1:22" x14ac:dyDescent="0.25">
      <c r="A264" s="85">
        <v>45553</v>
      </c>
      <c r="B264" s="84" t="str">
        <v>net sales:product 3</v>
      </c>
      <c r="C264" s="84" t="str">
        <v>net sales</v>
      </c>
      <c r="D264" s="84">
        <v>12.49</v>
      </c>
      <c r="E264" s="84">
        <v>2024</v>
      </c>
      <c r="F264" s="84">
        <v>18</v>
      </c>
      <c r="G264" s="84">
        <v>9</v>
      </c>
      <c r="H264" s="84" t="str">
        <v>product 3</v>
      </c>
      <c r="I264" s="84">
        <v>193</v>
      </c>
      <c r="K264" s="85">
        <v>45553</v>
      </c>
      <c r="L264" s="84" t="str">
        <v>net sales:product 3</v>
      </c>
      <c r="M264" s="84" t="str">
        <v>net sales</v>
      </c>
      <c r="N264" s="84">
        <v>12.49</v>
      </c>
      <c r="O264" s="84">
        <v>2024</v>
      </c>
      <c r="P264" s="84">
        <v>18</v>
      </c>
      <c r="Q264" s="84">
        <v>9</v>
      </c>
      <c r="R264" s="84" t="str">
        <v>product 3</v>
      </c>
      <c r="S264" s="84">
        <v>193</v>
      </c>
      <c r="V264" s="84">
        <v>193</v>
      </c>
    </row>
    <row r="265" spans="1:22" x14ac:dyDescent="0.25">
      <c r="A265" s="85">
        <v>45554</v>
      </c>
      <c r="B265" s="84" t="str">
        <v>net sales:product 3</v>
      </c>
      <c r="C265" s="84" t="str">
        <v>net sales</v>
      </c>
      <c r="D265" s="84">
        <v>12.49</v>
      </c>
      <c r="E265" s="84">
        <v>2024</v>
      </c>
      <c r="F265" s="84">
        <v>19</v>
      </c>
      <c r="G265" s="84">
        <v>9</v>
      </c>
      <c r="H265" s="84" t="str">
        <v>product 3</v>
      </c>
      <c r="I265" s="84">
        <v>219</v>
      </c>
      <c r="K265" s="85">
        <v>45554</v>
      </c>
      <c r="L265" s="84" t="str">
        <v>net sales:product 3</v>
      </c>
      <c r="M265" s="84" t="str">
        <v>net sales</v>
      </c>
      <c r="N265" s="84">
        <v>12.49</v>
      </c>
      <c r="O265" s="84">
        <v>2024</v>
      </c>
      <c r="P265" s="84">
        <v>19</v>
      </c>
      <c r="Q265" s="84">
        <v>9</v>
      </c>
      <c r="R265" s="84" t="str">
        <v>product 3</v>
      </c>
      <c r="S265" s="84">
        <v>219</v>
      </c>
      <c r="V265" s="84">
        <v>219</v>
      </c>
    </row>
    <row r="266" spans="1:22" x14ac:dyDescent="0.25">
      <c r="A266" s="85">
        <v>45555</v>
      </c>
      <c r="B266" s="84" t="str">
        <v>net sales:product 3</v>
      </c>
      <c r="C266" s="84" t="str">
        <v>net sales</v>
      </c>
      <c r="D266" s="84">
        <v>12.49</v>
      </c>
      <c r="E266" s="84">
        <v>2024</v>
      </c>
      <c r="F266" s="84">
        <v>20</v>
      </c>
      <c r="G266" s="84">
        <v>9</v>
      </c>
      <c r="H266" s="84" t="str">
        <v>product 3</v>
      </c>
      <c r="I266" s="84">
        <v>80</v>
      </c>
      <c r="K266" s="85">
        <v>45555</v>
      </c>
      <c r="L266" s="84" t="str">
        <v>net sales:product 3</v>
      </c>
      <c r="M266" s="84" t="str">
        <v>net sales</v>
      </c>
      <c r="N266" s="84">
        <v>12.49</v>
      </c>
      <c r="O266" s="84">
        <v>2024</v>
      </c>
      <c r="P266" s="84">
        <v>20</v>
      </c>
      <c r="Q266" s="84">
        <v>9</v>
      </c>
      <c r="R266" s="84" t="str">
        <v>product 3</v>
      </c>
      <c r="S266" s="84">
        <v>80</v>
      </c>
      <c r="V266" s="84">
        <v>80</v>
      </c>
    </row>
    <row r="267" spans="1:22" x14ac:dyDescent="0.25">
      <c r="A267" s="85">
        <v>45556</v>
      </c>
      <c r="B267" s="84" t="str">
        <v>net sales:product 3</v>
      </c>
      <c r="C267" s="84" t="str">
        <v>net sales</v>
      </c>
      <c r="D267" s="84">
        <v>12.49</v>
      </c>
      <c r="E267" s="84">
        <v>2024</v>
      </c>
      <c r="F267" s="84">
        <v>21</v>
      </c>
      <c r="G267" s="84">
        <v>9</v>
      </c>
      <c r="H267" s="84" t="str">
        <v>product 3</v>
      </c>
      <c r="I267" s="84">
        <v>40</v>
      </c>
      <c r="K267" s="85">
        <v>45556</v>
      </c>
      <c r="L267" s="84" t="str">
        <v>net sales:product 3</v>
      </c>
      <c r="M267" s="84" t="str">
        <v>net sales</v>
      </c>
      <c r="N267" s="84">
        <v>12.49</v>
      </c>
      <c r="O267" s="84">
        <v>2024</v>
      </c>
      <c r="P267" s="84">
        <v>21</v>
      </c>
      <c r="Q267" s="84">
        <v>9</v>
      </c>
      <c r="R267" s="84" t="str">
        <v>product 3</v>
      </c>
      <c r="S267" s="84">
        <v>40</v>
      </c>
      <c r="V267" s="84">
        <v>40</v>
      </c>
    </row>
    <row r="268" spans="1:22" x14ac:dyDescent="0.25">
      <c r="A268" s="85">
        <v>45557</v>
      </c>
      <c r="B268" s="84" t="str">
        <v>net sales:product 3</v>
      </c>
      <c r="C268" s="84" t="str">
        <v>net sales</v>
      </c>
      <c r="D268" s="84">
        <v>12.49</v>
      </c>
      <c r="E268" s="84">
        <v>2024</v>
      </c>
      <c r="F268" s="84">
        <v>22</v>
      </c>
      <c r="G268" s="84">
        <v>9</v>
      </c>
      <c r="H268" s="84" t="str">
        <v>product 3</v>
      </c>
      <c r="I268" s="84">
        <v>73</v>
      </c>
      <c r="K268" s="85">
        <v>45557</v>
      </c>
      <c r="L268" s="84" t="str">
        <v>net sales:product 3</v>
      </c>
      <c r="M268" s="84" t="str">
        <v>net sales</v>
      </c>
      <c r="N268" s="84">
        <v>12.49</v>
      </c>
      <c r="O268" s="84">
        <v>2024</v>
      </c>
      <c r="P268" s="84">
        <v>22</v>
      </c>
      <c r="Q268" s="84">
        <v>9</v>
      </c>
      <c r="R268" s="84" t="str">
        <v>product 3</v>
      </c>
      <c r="S268" s="84">
        <v>73</v>
      </c>
      <c r="V268" s="84">
        <v>73</v>
      </c>
    </row>
    <row r="269" spans="1:22" x14ac:dyDescent="0.25">
      <c r="A269" s="85">
        <v>45558</v>
      </c>
      <c r="B269" s="84" t="str">
        <v>net sales:product 3</v>
      </c>
      <c r="C269" s="84" t="str">
        <v>net sales</v>
      </c>
      <c r="D269" s="84">
        <v>12.49</v>
      </c>
      <c r="E269" s="84">
        <v>2024</v>
      </c>
      <c r="F269" s="84">
        <v>23</v>
      </c>
      <c r="G269" s="84">
        <v>9</v>
      </c>
      <c r="H269" s="84" t="str">
        <v>product 3</v>
      </c>
      <c r="I269" s="84">
        <v>220</v>
      </c>
      <c r="K269" s="85">
        <v>45558</v>
      </c>
      <c r="L269" s="84" t="str">
        <v>net sales:product 3</v>
      </c>
      <c r="M269" s="84" t="str">
        <v>net sales</v>
      </c>
      <c r="N269" s="84">
        <v>12.49</v>
      </c>
      <c r="O269" s="84">
        <v>2024</v>
      </c>
      <c r="P269" s="84">
        <v>23</v>
      </c>
      <c r="Q269" s="84">
        <v>9</v>
      </c>
      <c r="R269" s="84" t="str">
        <v>product 3</v>
      </c>
      <c r="S269" s="84">
        <v>220</v>
      </c>
      <c r="V269" s="84">
        <v>220</v>
      </c>
    </row>
    <row r="270" spans="1:22" x14ac:dyDescent="0.25">
      <c r="A270" s="85">
        <v>45559</v>
      </c>
      <c r="B270" s="84" t="str">
        <v>net sales:product 3</v>
      </c>
      <c r="C270" s="84" t="str">
        <v>net sales</v>
      </c>
      <c r="D270" s="84">
        <v>12.49</v>
      </c>
      <c r="E270" s="84">
        <v>2024</v>
      </c>
      <c r="F270" s="84">
        <v>24</v>
      </c>
      <c r="G270" s="84">
        <v>9</v>
      </c>
      <c r="H270" s="84" t="str">
        <v>product 3</v>
      </c>
      <c r="I270" s="84">
        <v>215</v>
      </c>
      <c r="K270" s="85">
        <v>45559</v>
      </c>
      <c r="L270" s="84" t="str">
        <v>net sales:product 3</v>
      </c>
      <c r="M270" s="84" t="str">
        <v>net sales</v>
      </c>
      <c r="N270" s="84">
        <v>12.49</v>
      </c>
      <c r="O270" s="84">
        <v>2024</v>
      </c>
      <c r="P270" s="84">
        <v>24</v>
      </c>
      <c r="Q270" s="84">
        <v>9</v>
      </c>
      <c r="R270" s="84" t="str">
        <v>product 3</v>
      </c>
      <c r="S270" s="84">
        <v>215</v>
      </c>
      <c r="V270" s="84">
        <v>215</v>
      </c>
    </row>
    <row r="271" spans="1:22" x14ac:dyDescent="0.25">
      <c r="A271" s="85">
        <v>45560</v>
      </c>
      <c r="B271" s="84" t="str">
        <v>net sales:product 3</v>
      </c>
      <c r="C271" s="84" t="str">
        <v>net sales</v>
      </c>
      <c r="D271" s="84">
        <v>12.49</v>
      </c>
      <c r="E271" s="84">
        <v>2024</v>
      </c>
      <c r="F271" s="84">
        <v>25</v>
      </c>
      <c r="G271" s="84">
        <v>9</v>
      </c>
      <c r="H271" s="84" t="str">
        <v>product 3</v>
      </c>
      <c r="I271" s="84">
        <v>91</v>
      </c>
      <c r="K271" s="85">
        <v>45560</v>
      </c>
      <c r="L271" s="84" t="str">
        <v>net sales:product 3</v>
      </c>
      <c r="M271" s="84" t="str">
        <v>net sales</v>
      </c>
      <c r="N271" s="84">
        <v>12.49</v>
      </c>
      <c r="O271" s="84">
        <v>2024</v>
      </c>
      <c r="P271" s="84">
        <v>25</v>
      </c>
      <c r="Q271" s="84">
        <v>9</v>
      </c>
      <c r="R271" s="84" t="str">
        <v>product 3</v>
      </c>
      <c r="S271" s="84">
        <v>91</v>
      </c>
      <c r="V271" s="84">
        <v>91</v>
      </c>
    </row>
    <row r="272" spans="1:22" x14ac:dyDescent="0.25">
      <c r="A272" s="85">
        <v>45561</v>
      </c>
      <c r="B272" s="84" t="str">
        <v>net sales:product 3</v>
      </c>
      <c r="C272" s="84" t="str">
        <v>net sales</v>
      </c>
      <c r="D272" s="84">
        <v>12.49</v>
      </c>
      <c r="E272" s="84">
        <v>2024</v>
      </c>
      <c r="F272" s="84">
        <v>26</v>
      </c>
      <c r="G272" s="84">
        <v>9</v>
      </c>
      <c r="H272" s="84" t="str">
        <v>product 3</v>
      </c>
      <c r="I272" s="84">
        <v>120</v>
      </c>
      <c r="K272" s="85">
        <v>45561</v>
      </c>
      <c r="L272" s="84" t="str">
        <v>net sales:product 3</v>
      </c>
      <c r="M272" s="84" t="str">
        <v>net sales</v>
      </c>
      <c r="N272" s="84">
        <v>12.49</v>
      </c>
      <c r="O272" s="84">
        <v>2024</v>
      </c>
      <c r="P272" s="84">
        <v>26</v>
      </c>
      <c r="Q272" s="84">
        <v>9</v>
      </c>
      <c r="R272" s="84" t="str">
        <v>product 3</v>
      </c>
      <c r="S272" s="84">
        <v>120</v>
      </c>
      <c r="V272" s="84">
        <v>120</v>
      </c>
    </row>
    <row r="273" spans="1:22" x14ac:dyDescent="0.25">
      <c r="A273" s="85">
        <v>45562</v>
      </c>
      <c r="B273" s="84" t="str">
        <v>net sales:product 3</v>
      </c>
      <c r="C273" s="84" t="str">
        <v>net sales</v>
      </c>
      <c r="D273" s="84">
        <v>12.49</v>
      </c>
      <c r="E273" s="84">
        <v>2024</v>
      </c>
      <c r="F273" s="84">
        <v>27</v>
      </c>
      <c r="G273" s="84">
        <v>9</v>
      </c>
      <c r="H273" s="84" t="str">
        <v>product 3</v>
      </c>
      <c r="I273" s="84">
        <v>89</v>
      </c>
      <c r="K273" s="85">
        <v>45562</v>
      </c>
      <c r="L273" s="84" t="str">
        <v>net sales:product 3</v>
      </c>
      <c r="M273" s="84" t="str">
        <v>net sales</v>
      </c>
      <c r="N273" s="84">
        <v>12.49</v>
      </c>
      <c r="O273" s="84">
        <v>2024</v>
      </c>
      <c r="P273" s="84">
        <v>27</v>
      </c>
      <c r="Q273" s="84">
        <v>9</v>
      </c>
      <c r="R273" s="84" t="str">
        <v>product 3</v>
      </c>
      <c r="S273" s="84">
        <v>89</v>
      </c>
      <c r="V273" s="84">
        <v>89</v>
      </c>
    </row>
    <row r="274" spans="1:22" x14ac:dyDescent="0.25">
      <c r="A274" s="85">
        <v>45563</v>
      </c>
      <c r="B274" s="84" t="str">
        <v>net sales:product 3</v>
      </c>
      <c r="C274" s="84" t="str">
        <v>net sales</v>
      </c>
      <c r="D274" s="84">
        <v>12.49</v>
      </c>
      <c r="E274" s="84">
        <v>2024</v>
      </c>
      <c r="F274" s="84">
        <v>28</v>
      </c>
      <c r="G274" s="84">
        <v>9</v>
      </c>
      <c r="H274" s="84" t="str">
        <v>product 3</v>
      </c>
      <c r="I274" s="84">
        <v>242</v>
      </c>
      <c r="K274" s="85">
        <v>45563</v>
      </c>
      <c r="L274" s="84" t="str">
        <v>net sales:product 3</v>
      </c>
      <c r="M274" s="84" t="str">
        <v>net sales</v>
      </c>
      <c r="N274" s="84">
        <v>12.49</v>
      </c>
      <c r="O274" s="84">
        <v>2024</v>
      </c>
      <c r="P274" s="84">
        <v>28</v>
      </c>
      <c r="Q274" s="84">
        <v>9</v>
      </c>
      <c r="R274" s="84" t="str">
        <v>product 3</v>
      </c>
      <c r="S274" s="84">
        <v>242</v>
      </c>
      <c r="V274" s="84">
        <v>242</v>
      </c>
    </row>
    <row r="275" spans="1:22" x14ac:dyDescent="0.25">
      <c r="A275" s="85">
        <v>45564</v>
      </c>
      <c r="B275" s="84" t="str">
        <v>net sales:product 3</v>
      </c>
      <c r="C275" s="84" t="str">
        <v>net sales</v>
      </c>
      <c r="D275" s="84">
        <v>12.49</v>
      </c>
      <c r="E275" s="84">
        <v>2024</v>
      </c>
      <c r="F275" s="84">
        <v>29</v>
      </c>
      <c r="G275" s="84">
        <v>9</v>
      </c>
      <c r="H275" s="84" t="str">
        <v>product 3</v>
      </c>
      <c r="I275" s="84">
        <v>48</v>
      </c>
      <c r="K275" s="85">
        <v>45564</v>
      </c>
      <c r="L275" s="84" t="str">
        <v>net sales:product 3</v>
      </c>
      <c r="M275" s="84" t="str">
        <v>net sales</v>
      </c>
      <c r="N275" s="84">
        <v>12.49</v>
      </c>
      <c r="O275" s="84">
        <v>2024</v>
      </c>
      <c r="P275" s="84">
        <v>29</v>
      </c>
      <c r="Q275" s="84">
        <v>9</v>
      </c>
      <c r="R275" s="84" t="str">
        <v>product 3</v>
      </c>
      <c r="S275" s="84">
        <v>48</v>
      </c>
      <c r="V275" s="84">
        <v>48</v>
      </c>
    </row>
    <row r="276" spans="1:22" x14ac:dyDescent="0.25">
      <c r="A276" s="85">
        <v>45565</v>
      </c>
      <c r="B276" s="84" t="str">
        <v>net sales:product 3</v>
      </c>
      <c r="C276" s="84" t="str">
        <v>net sales</v>
      </c>
      <c r="D276" s="84">
        <v>12.49</v>
      </c>
      <c r="E276" s="84">
        <v>2024</v>
      </c>
      <c r="F276" s="84">
        <v>30</v>
      </c>
      <c r="G276" s="84">
        <v>9</v>
      </c>
      <c r="H276" s="84" t="str">
        <v>product 3</v>
      </c>
      <c r="I276" s="84">
        <v>164</v>
      </c>
      <c r="K276" s="85">
        <v>45565</v>
      </c>
      <c r="L276" s="84" t="str">
        <v>net sales:product 3</v>
      </c>
      <c r="M276" s="84" t="str">
        <v>net sales</v>
      </c>
      <c r="N276" s="84">
        <v>12.49</v>
      </c>
      <c r="O276" s="84">
        <v>2024</v>
      </c>
      <c r="P276" s="84">
        <v>30</v>
      </c>
      <c r="Q276" s="84">
        <v>9</v>
      </c>
      <c r="R276" s="84" t="str">
        <v>product 3</v>
      </c>
      <c r="S276" s="84">
        <v>164</v>
      </c>
      <c r="V276" s="84">
        <v>164</v>
      </c>
    </row>
    <row r="277" spans="1:22" x14ac:dyDescent="0.25">
      <c r="A277" s="85">
        <v>45566</v>
      </c>
      <c r="B277" s="84" t="str">
        <v>net sales:product 3</v>
      </c>
      <c r="C277" s="84" t="str">
        <v>net sales</v>
      </c>
      <c r="D277" s="84">
        <v>12.49</v>
      </c>
      <c r="E277" s="84">
        <v>2024</v>
      </c>
      <c r="F277" s="84">
        <v>1</v>
      </c>
      <c r="G277" s="84">
        <v>10</v>
      </c>
      <c r="H277" s="84" t="str">
        <v>product 3</v>
      </c>
      <c r="I277" s="84">
        <v>146</v>
      </c>
      <c r="K277" s="85">
        <v>45566</v>
      </c>
      <c r="L277" s="84" t="str">
        <v>net sales:product 3</v>
      </c>
      <c r="M277" s="84" t="str">
        <v>net sales</v>
      </c>
      <c r="N277" s="84">
        <v>12.49</v>
      </c>
      <c r="O277" s="84">
        <v>2024</v>
      </c>
      <c r="P277" s="84">
        <v>1</v>
      </c>
      <c r="Q277" s="84">
        <v>10</v>
      </c>
      <c r="R277" s="84" t="str">
        <v>product 3</v>
      </c>
      <c r="S277" s="84">
        <v>146</v>
      </c>
      <c r="V277" s="84">
        <v>146</v>
      </c>
    </row>
    <row r="278" spans="1:22" x14ac:dyDescent="0.25">
      <c r="A278" s="85">
        <v>45567</v>
      </c>
      <c r="B278" s="84" t="str">
        <v>net sales:product 3</v>
      </c>
      <c r="C278" s="84" t="str">
        <v>net sales</v>
      </c>
      <c r="D278" s="84">
        <v>12.49</v>
      </c>
      <c r="E278" s="84">
        <v>2024</v>
      </c>
      <c r="F278" s="84">
        <v>2</v>
      </c>
      <c r="G278" s="84">
        <v>10</v>
      </c>
      <c r="H278" s="84" t="str">
        <v>product 3</v>
      </c>
      <c r="I278" s="84">
        <v>226</v>
      </c>
      <c r="K278" s="85">
        <v>45567</v>
      </c>
      <c r="L278" s="84" t="str">
        <v>net sales:product 3</v>
      </c>
      <c r="M278" s="84" t="str">
        <v>net sales</v>
      </c>
      <c r="N278" s="84">
        <v>12.49</v>
      </c>
      <c r="O278" s="84">
        <v>2024</v>
      </c>
      <c r="P278" s="84">
        <v>2</v>
      </c>
      <c r="Q278" s="84">
        <v>10</v>
      </c>
      <c r="R278" s="84" t="str">
        <v>product 3</v>
      </c>
      <c r="S278" s="84">
        <v>226</v>
      </c>
      <c r="V278" s="84">
        <v>226</v>
      </c>
    </row>
    <row r="279" spans="1:22" x14ac:dyDescent="0.25">
      <c r="A279" s="85">
        <v>45568</v>
      </c>
      <c r="B279" s="84" t="str">
        <v>net sales:product 3</v>
      </c>
      <c r="C279" s="84" t="str">
        <v>net sales</v>
      </c>
      <c r="D279" s="84">
        <v>12.49</v>
      </c>
      <c r="E279" s="84">
        <v>2024</v>
      </c>
      <c r="F279" s="84">
        <v>3</v>
      </c>
      <c r="G279" s="84">
        <v>10</v>
      </c>
      <c r="H279" s="84" t="str">
        <v>product 3</v>
      </c>
      <c r="I279" s="84">
        <v>120</v>
      </c>
      <c r="K279" s="85">
        <v>45568</v>
      </c>
      <c r="L279" s="84" t="str">
        <v>net sales:product 3</v>
      </c>
      <c r="M279" s="84" t="str">
        <v>net sales</v>
      </c>
      <c r="N279" s="84">
        <v>12.49</v>
      </c>
      <c r="O279" s="84">
        <v>2024</v>
      </c>
      <c r="P279" s="84">
        <v>3</v>
      </c>
      <c r="Q279" s="84">
        <v>10</v>
      </c>
      <c r="R279" s="84" t="str">
        <v>product 3</v>
      </c>
      <c r="S279" s="84">
        <v>120</v>
      </c>
      <c r="V279" s="84">
        <v>120</v>
      </c>
    </row>
    <row r="280" spans="1:22" x14ac:dyDescent="0.25">
      <c r="A280" s="85">
        <v>45569</v>
      </c>
      <c r="B280" s="84" t="str">
        <v>net sales:product 3</v>
      </c>
      <c r="C280" s="84" t="str">
        <v>net sales</v>
      </c>
      <c r="D280" s="84">
        <v>12.49</v>
      </c>
      <c r="E280" s="84">
        <v>2024</v>
      </c>
      <c r="F280" s="84">
        <v>4</v>
      </c>
      <c r="G280" s="84">
        <v>10</v>
      </c>
      <c r="H280" s="84" t="str">
        <v>product 3</v>
      </c>
      <c r="I280" s="84">
        <v>164</v>
      </c>
      <c r="K280" s="85">
        <v>45569</v>
      </c>
      <c r="L280" s="84" t="str">
        <v>net sales:product 3</v>
      </c>
      <c r="M280" s="84" t="str">
        <v>net sales</v>
      </c>
      <c r="N280" s="84">
        <v>12.49</v>
      </c>
      <c r="O280" s="84">
        <v>2024</v>
      </c>
      <c r="P280" s="84">
        <v>4</v>
      </c>
      <c r="Q280" s="84">
        <v>10</v>
      </c>
      <c r="R280" s="84" t="str">
        <v>product 3</v>
      </c>
      <c r="S280" s="84">
        <v>164</v>
      </c>
      <c r="V280" s="84">
        <v>164</v>
      </c>
    </row>
    <row r="281" spans="1:22" x14ac:dyDescent="0.25">
      <c r="A281" s="85">
        <v>45570</v>
      </c>
      <c r="B281" s="84" t="str">
        <v>net sales:product 3</v>
      </c>
      <c r="C281" s="84" t="str">
        <v>net sales</v>
      </c>
      <c r="D281" s="84">
        <v>12.49</v>
      </c>
      <c r="E281" s="84">
        <v>2024</v>
      </c>
      <c r="F281" s="84">
        <v>5</v>
      </c>
      <c r="G281" s="84">
        <v>10</v>
      </c>
      <c r="H281" s="84" t="str">
        <v>product 3</v>
      </c>
      <c r="I281" s="84">
        <v>206</v>
      </c>
      <c r="K281" s="85">
        <v>45570</v>
      </c>
      <c r="L281" s="84" t="str">
        <v>net sales:product 3</v>
      </c>
      <c r="M281" s="84" t="str">
        <v>net sales</v>
      </c>
      <c r="N281" s="84">
        <v>12.49</v>
      </c>
      <c r="O281" s="84">
        <v>2024</v>
      </c>
      <c r="P281" s="84">
        <v>5</v>
      </c>
      <c r="Q281" s="84">
        <v>10</v>
      </c>
      <c r="R281" s="84" t="str">
        <v>product 3</v>
      </c>
      <c r="S281" s="84">
        <v>206</v>
      </c>
      <c r="V281" s="84">
        <v>206</v>
      </c>
    </row>
    <row r="282" spans="1:22" x14ac:dyDescent="0.25">
      <c r="A282" s="85">
        <v>45571</v>
      </c>
      <c r="B282" s="84" t="str">
        <v>net sales:product 3</v>
      </c>
      <c r="C282" s="84" t="str">
        <v>net sales</v>
      </c>
      <c r="D282" s="84">
        <v>12.49</v>
      </c>
      <c r="E282" s="84">
        <v>2024</v>
      </c>
      <c r="F282" s="84">
        <v>6</v>
      </c>
      <c r="G282" s="84">
        <v>10</v>
      </c>
      <c r="H282" s="84" t="str">
        <v>product 3</v>
      </c>
      <c r="I282" s="84">
        <v>116</v>
      </c>
      <c r="K282" s="85">
        <v>45571</v>
      </c>
      <c r="L282" s="84" t="str">
        <v>net sales:product 3</v>
      </c>
      <c r="M282" s="84" t="str">
        <v>net sales</v>
      </c>
      <c r="N282" s="84">
        <v>12.49</v>
      </c>
      <c r="O282" s="84">
        <v>2024</v>
      </c>
      <c r="P282" s="84">
        <v>6</v>
      </c>
      <c r="Q282" s="84">
        <v>10</v>
      </c>
      <c r="R282" s="84" t="str">
        <v>product 3</v>
      </c>
      <c r="S282" s="84">
        <v>116</v>
      </c>
      <c r="V282" s="84">
        <v>116</v>
      </c>
    </row>
    <row r="283" spans="1:22" x14ac:dyDescent="0.25">
      <c r="A283" s="85">
        <v>45572</v>
      </c>
      <c r="B283" s="84" t="str">
        <v>net sales:product 3</v>
      </c>
      <c r="C283" s="84" t="str">
        <v>net sales</v>
      </c>
      <c r="D283" s="84">
        <v>12.49</v>
      </c>
      <c r="E283" s="84">
        <v>2024</v>
      </c>
      <c r="F283" s="84">
        <v>7</v>
      </c>
      <c r="G283" s="84">
        <v>10</v>
      </c>
      <c r="H283" s="84" t="str">
        <v>product 3</v>
      </c>
      <c r="I283" s="84">
        <v>198</v>
      </c>
      <c r="K283" s="85">
        <v>45572</v>
      </c>
      <c r="L283" s="84" t="str">
        <v>net sales:product 3</v>
      </c>
      <c r="M283" s="84" t="str">
        <v>net sales</v>
      </c>
      <c r="N283" s="84">
        <v>12.49</v>
      </c>
      <c r="O283" s="84">
        <v>2024</v>
      </c>
      <c r="P283" s="84">
        <v>7</v>
      </c>
      <c r="Q283" s="84">
        <v>10</v>
      </c>
      <c r="R283" s="84" t="str">
        <v>product 3</v>
      </c>
      <c r="S283" s="84">
        <v>198</v>
      </c>
      <c r="V283" s="84">
        <v>198</v>
      </c>
    </row>
    <row r="284" spans="1:22" x14ac:dyDescent="0.25">
      <c r="A284" s="85">
        <v>45573</v>
      </c>
      <c r="B284" s="84" t="str">
        <v>net sales:product 3</v>
      </c>
      <c r="C284" s="84" t="str">
        <v>net sales</v>
      </c>
      <c r="D284" s="84">
        <v>12.49</v>
      </c>
      <c r="E284" s="84">
        <v>2024</v>
      </c>
      <c r="F284" s="84">
        <v>8</v>
      </c>
      <c r="G284" s="84">
        <v>10</v>
      </c>
      <c r="H284" s="84" t="str">
        <v>product 3</v>
      </c>
      <c r="I284" s="84">
        <v>104</v>
      </c>
      <c r="K284" s="85">
        <v>45573</v>
      </c>
      <c r="L284" s="84" t="str">
        <v>net sales:product 3</v>
      </c>
      <c r="M284" s="84" t="str">
        <v>net sales</v>
      </c>
      <c r="N284" s="84">
        <v>12.49</v>
      </c>
      <c r="O284" s="84">
        <v>2024</v>
      </c>
      <c r="P284" s="84">
        <v>8</v>
      </c>
      <c r="Q284" s="84">
        <v>10</v>
      </c>
      <c r="R284" s="84" t="str">
        <v>product 3</v>
      </c>
      <c r="S284" s="84">
        <v>104</v>
      </c>
      <c r="V284" s="84">
        <v>104</v>
      </c>
    </row>
    <row r="285" spans="1:22" x14ac:dyDescent="0.25">
      <c r="A285" s="85">
        <v>45574</v>
      </c>
      <c r="B285" s="84" t="str">
        <v>net sales:product 3</v>
      </c>
      <c r="C285" s="84" t="str">
        <v>net sales</v>
      </c>
      <c r="D285" s="84">
        <v>12.49</v>
      </c>
      <c r="E285" s="84">
        <v>2024</v>
      </c>
      <c r="F285" s="84">
        <v>9</v>
      </c>
      <c r="G285" s="84">
        <v>10</v>
      </c>
      <c r="H285" s="84" t="str">
        <v>product 3</v>
      </c>
      <c r="I285" s="84">
        <v>46</v>
      </c>
      <c r="K285" s="85">
        <v>45574</v>
      </c>
      <c r="L285" s="84" t="str">
        <v>net sales:product 3</v>
      </c>
      <c r="M285" s="84" t="str">
        <v>net sales</v>
      </c>
      <c r="N285" s="84">
        <v>12.49</v>
      </c>
      <c r="O285" s="84">
        <v>2024</v>
      </c>
      <c r="P285" s="84">
        <v>9</v>
      </c>
      <c r="Q285" s="84">
        <v>10</v>
      </c>
      <c r="R285" s="84" t="str">
        <v>product 3</v>
      </c>
      <c r="S285" s="84">
        <v>46</v>
      </c>
      <c r="V285" s="84">
        <v>46</v>
      </c>
    </row>
    <row r="286" spans="1:22" x14ac:dyDescent="0.25">
      <c r="A286" s="85">
        <v>45575</v>
      </c>
      <c r="B286" s="84" t="str">
        <v>net sales:product 3</v>
      </c>
      <c r="C286" s="84" t="str">
        <v>net sales</v>
      </c>
      <c r="D286" s="84">
        <v>12.49</v>
      </c>
      <c r="E286" s="84">
        <v>2024</v>
      </c>
      <c r="F286" s="84">
        <v>10</v>
      </c>
      <c r="G286" s="84">
        <v>10</v>
      </c>
      <c r="H286" s="84" t="str">
        <v>product 3</v>
      </c>
      <c r="I286" s="84">
        <v>4</v>
      </c>
      <c r="K286" s="85">
        <v>45575</v>
      </c>
      <c r="L286" s="84" t="str">
        <v>net sales:product 3</v>
      </c>
      <c r="M286" s="84" t="str">
        <v>net sales</v>
      </c>
      <c r="N286" s="84">
        <v>12.49</v>
      </c>
      <c r="O286" s="84">
        <v>2024</v>
      </c>
      <c r="P286" s="84">
        <v>10</v>
      </c>
      <c r="Q286" s="84">
        <v>10</v>
      </c>
      <c r="R286" s="84" t="str">
        <v>product 3</v>
      </c>
      <c r="S286" s="84">
        <v>4</v>
      </c>
      <c r="V286" s="84">
        <v>4</v>
      </c>
    </row>
    <row r="287" spans="1:22" x14ac:dyDescent="0.25">
      <c r="A287" s="85">
        <v>45576</v>
      </c>
      <c r="B287" s="84" t="str">
        <v>net sales:product 3</v>
      </c>
      <c r="C287" s="84" t="str">
        <v>net sales</v>
      </c>
      <c r="D287" s="84">
        <v>12.49</v>
      </c>
      <c r="E287" s="84">
        <v>2024</v>
      </c>
      <c r="F287" s="84">
        <v>11</v>
      </c>
      <c r="G287" s="84">
        <v>10</v>
      </c>
      <c r="H287" s="84" t="str">
        <v>product 3</v>
      </c>
      <c r="I287" s="84">
        <v>166</v>
      </c>
      <c r="K287" s="85">
        <v>45576</v>
      </c>
      <c r="L287" s="84" t="str">
        <v>net sales:product 3</v>
      </c>
      <c r="M287" s="84" t="str">
        <v>net sales</v>
      </c>
      <c r="N287" s="84">
        <v>12.49</v>
      </c>
      <c r="O287" s="84">
        <v>2024</v>
      </c>
      <c r="P287" s="84">
        <v>11</v>
      </c>
      <c r="Q287" s="84">
        <v>10</v>
      </c>
      <c r="R287" s="84" t="str">
        <v>product 3</v>
      </c>
      <c r="S287" s="84">
        <v>166</v>
      </c>
      <c r="V287" s="84">
        <v>166</v>
      </c>
    </row>
    <row r="288" spans="1:22" x14ac:dyDescent="0.25">
      <c r="A288" s="85">
        <v>45577</v>
      </c>
      <c r="B288" s="84" t="str">
        <v>net sales:product 3</v>
      </c>
      <c r="C288" s="84" t="str">
        <v>net sales</v>
      </c>
      <c r="D288" s="84">
        <v>12.49</v>
      </c>
      <c r="E288" s="84">
        <v>2024</v>
      </c>
      <c r="F288" s="84">
        <v>12</v>
      </c>
      <c r="G288" s="84">
        <v>10</v>
      </c>
      <c r="H288" s="84" t="str">
        <v>product 3</v>
      </c>
      <c r="I288" s="84">
        <v>197</v>
      </c>
      <c r="K288" s="85">
        <v>45577</v>
      </c>
      <c r="L288" s="84" t="str">
        <v>net sales:product 3</v>
      </c>
      <c r="M288" s="84" t="str">
        <v>net sales</v>
      </c>
      <c r="N288" s="84">
        <v>12.49</v>
      </c>
      <c r="O288" s="84">
        <v>2024</v>
      </c>
      <c r="P288" s="84">
        <v>12</v>
      </c>
      <c r="Q288" s="84">
        <v>10</v>
      </c>
      <c r="R288" s="84" t="str">
        <v>product 3</v>
      </c>
      <c r="S288" s="84">
        <v>197</v>
      </c>
      <c r="V288" s="84">
        <v>197</v>
      </c>
    </row>
    <row r="289" spans="1:22" x14ac:dyDescent="0.25">
      <c r="A289" s="85">
        <v>45578</v>
      </c>
      <c r="B289" s="84" t="str">
        <v>net sales:product 3</v>
      </c>
      <c r="C289" s="84" t="str">
        <v>net sales</v>
      </c>
      <c r="D289" s="84">
        <v>12.49</v>
      </c>
      <c r="E289" s="84">
        <v>2024</v>
      </c>
      <c r="F289" s="84">
        <v>13</v>
      </c>
      <c r="G289" s="84">
        <v>10</v>
      </c>
      <c r="H289" s="84" t="str">
        <v>product 3</v>
      </c>
      <c r="I289" s="84">
        <v>159</v>
      </c>
      <c r="K289" s="85">
        <v>45578</v>
      </c>
      <c r="L289" s="84" t="str">
        <v>net sales:product 3</v>
      </c>
      <c r="M289" s="84" t="str">
        <v>net sales</v>
      </c>
      <c r="N289" s="84">
        <v>12.49</v>
      </c>
      <c r="O289" s="84">
        <v>2024</v>
      </c>
      <c r="P289" s="84">
        <v>13</v>
      </c>
      <c r="Q289" s="84">
        <v>10</v>
      </c>
      <c r="R289" s="84" t="str">
        <v>product 3</v>
      </c>
      <c r="S289" s="84">
        <v>159</v>
      </c>
      <c r="V289" s="84">
        <v>159</v>
      </c>
    </row>
    <row r="290" spans="1:22" x14ac:dyDescent="0.25">
      <c r="A290" s="85">
        <v>45579</v>
      </c>
      <c r="B290" s="84" t="str">
        <v>net sales:product 3</v>
      </c>
      <c r="C290" s="84" t="str">
        <v>net sales</v>
      </c>
      <c r="D290" s="84">
        <v>12.49</v>
      </c>
      <c r="E290" s="84">
        <v>2024</v>
      </c>
      <c r="F290" s="84">
        <v>14</v>
      </c>
      <c r="G290" s="84">
        <v>10</v>
      </c>
      <c r="H290" s="84" t="str">
        <v>product 3</v>
      </c>
      <c r="I290" s="84">
        <v>94</v>
      </c>
      <c r="K290" s="85">
        <v>45579</v>
      </c>
      <c r="L290" s="84" t="str">
        <v>net sales:product 3</v>
      </c>
      <c r="M290" s="84" t="str">
        <v>net sales</v>
      </c>
      <c r="N290" s="84">
        <v>12.49</v>
      </c>
      <c r="O290" s="84">
        <v>2024</v>
      </c>
      <c r="P290" s="84">
        <v>14</v>
      </c>
      <c r="Q290" s="84">
        <v>10</v>
      </c>
      <c r="R290" s="84" t="str">
        <v>product 3</v>
      </c>
      <c r="S290" s="84">
        <v>94</v>
      </c>
      <c r="V290" s="84">
        <v>94</v>
      </c>
    </row>
    <row r="291" spans="1:22" x14ac:dyDescent="0.25">
      <c r="A291" s="85">
        <v>45580</v>
      </c>
      <c r="B291" s="84" t="str">
        <v>net sales:product 3</v>
      </c>
      <c r="C291" s="84" t="str">
        <v>net sales</v>
      </c>
      <c r="D291" s="84">
        <v>12.49</v>
      </c>
      <c r="E291" s="84">
        <v>2024</v>
      </c>
      <c r="F291" s="84">
        <v>15</v>
      </c>
      <c r="G291" s="84">
        <v>10</v>
      </c>
      <c r="H291" s="84" t="str">
        <v>product 3</v>
      </c>
      <c r="I291" s="84">
        <v>215</v>
      </c>
      <c r="K291" s="85">
        <v>45580</v>
      </c>
      <c r="L291" s="84" t="str">
        <v>net sales:product 3</v>
      </c>
      <c r="M291" s="84" t="str">
        <v>net sales</v>
      </c>
      <c r="N291" s="84">
        <v>12.49</v>
      </c>
      <c r="O291" s="84">
        <v>2024</v>
      </c>
      <c r="P291" s="84">
        <v>15</v>
      </c>
      <c r="Q291" s="84">
        <v>10</v>
      </c>
      <c r="R291" s="84" t="str">
        <v>product 3</v>
      </c>
      <c r="S291" s="84">
        <v>215</v>
      </c>
      <c r="V291" s="84">
        <v>215</v>
      </c>
    </row>
    <row r="292" spans="1:22" x14ac:dyDescent="0.25">
      <c r="A292" s="85">
        <v>45581</v>
      </c>
      <c r="B292" s="84" t="str">
        <v>net sales:product 3</v>
      </c>
      <c r="C292" s="84" t="str">
        <v>net sales</v>
      </c>
      <c r="D292" s="84">
        <v>12.49</v>
      </c>
      <c r="E292" s="84">
        <v>2024</v>
      </c>
      <c r="F292" s="84">
        <v>16</v>
      </c>
      <c r="G292" s="84">
        <v>10</v>
      </c>
      <c r="H292" s="84" t="str">
        <v>product 3</v>
      </c>
      <c r="I292" s="84">
        <v>14</v>
      </c>
      <c r="K292" s="85">
        <v>45581</v>
      </c>
      <c r="L292" s="84" t="str">
        <v>net sales:product 3</v>
      </c>
      <c r="M292" s="84" t="str">
        <v>net sales</v>
      </c>
      <c r="N292" s="84">
        <v>12.49</v>
      </c>
      <c r="O292" s="84">
        <v>2024</v>
      </c>
      <c r="P292" s="84">
        <v>16</v>
      </c>
      <c r="Q292" s="84">
        <v>10</v>
      </c>
      <c r="R292" s="84" t="str">
        <v>product 3</v>
      </c>
      <c r="S292" s="84">
        <v>14</v>
      </c>
      <c r="V292" s="84">
        <v>14</v>
      </c>
    </row>
    <row r="293" spans="1:22" x14ac:dyDescent="0.25">
      <c r="A293" s="85">
        <v>45582</v>
      </c>
      <c r="B293" s="84" t="str">
        <v>net sales:product 3</v>
      </c>
      <c r="C293" s="84" t="str">
        <v>net sales</v>
      </c>
      <c r="D293" s="84">
        <v>12.49</v>
      </c>
      <c r="E293" s="84">
        <v>2024</v>
      </c>
      <c r="F293" s="84">
        <v>17</v>
      </c>
      <c r="G293" s="84">
        <v>10</v>
      </c>
      <c r="H293" s="84" t="str">
        <v>product 3</v>
      </c>
      <c r="I293" s="84">
        <v>157</v>
      </c>
      <c r="K293" s="85">
        <v>45582</v>
      </c>
      <c r="L293" s="84" t="str">
        <v>net sales:product 3</v>
      </c>
      <c r="M293" s="84" t="str">
        <v>net sales</v>
      </c>
      <c r="N293" s="84">
        <v>12.49</v>
      </c>
      <c r="O293" s="84">
        <v>2024</v>
      </c>
      <c r="P293" s="84">
        <v>17</v>
      </c>
      <c r="Q293" s="84">
        <v>10</v>
      </c>
      <c r="R293" s="84" t="str">
        <v>product 3</v>
      </c>
      <c r="S293" s="84">
        <v>157</v>
      </c>
      <c r="V293" s="84">
        <v>157</v>
      </c>
    </row>
    <row r="294" spans="1:22" x14ac:dyDescent="0.25">
      <c r="A294" s="85">
        <v>45583</v>
      </c>
      <c r="B294" s="84" t="str">
        <v>net sales:product 3</v>
      </c>
      <c r="C294" s="84" t="str">
        <v>net sales</v>
      </c>
      <c r="D294" s="84">
        <v>12.49</v>
      </c>
      <c r="E294" s="84">
        <v>2024</v>
      </c>
      <c r="F294" s="84">
        <v>18</v>
      </c>
      <c r="G294" s="84">
        <v>10</v>
      </c>
      <c r="H294" s="84" t="str">
        <v>product 3</v>
      </c>
      <c r="I294" s="84">
        <v>18</v>
      </c>
      <c r="K294" s="85">
        <v>45583</v>
      </c>
      <c r="L294" s="84" t="str">
        <v>net sales:product 3</v>
      </c>
      <c r="M294" s="84" t="str">
        <v>net sales</v>
      </c>
      <c r="N294" s="84">
        <v>12.49</v>
      </c>
      <c r="O294" s="84">
        <v>2024</v>
      </c>
      <c r="P294" s="84">
        <v>18</v>
      </c>
      <c r="Q294" s="84">
        <v>10</v>
      </c>
      <c r="R294" s="84" t="str">
        <v>product 3</v>
      </c>
      <c r="S294" s="84">
        <v>18</v>
      </c>
      <c r="V294" s="84">
        <v>18</v>
      </c>
    </row>
    <row r="295" spans="1:22" x14ac:dyDescent="0.25">
      <c r="A295" s="85">
        <v>45584</v>
      </c>
      <c r="B295" s="84" t="str">
        <v>net sales:product 3</v>
      </c>
      <c r="C295" s="84" t="str">
        <v>net sales</v>
      </c>
      <c r="D295" s="84">
        <v>12.49</v>
      </c>
      <c r="E295" s="84">
        <v>2024</v>
      </c>
      <c r="F295" s="84">
        <v>19</v>
      </c>
      <c r="G295" s="84">
        <v>10</v>
      </c>
      <c r="H295" s="84" t="str">
        <v>product 3</v>
      </c>
      <c r="I295" s="84">
        <v>171</v>
      </c>
      <c r="K295" s="85">
        <v>45584</v>
      </c>
      <c r="L295" s="84" t="str">
        <v>net sales:product 3</v>
      </c>
      <c r="M295" s="84" t="str">
        <v>net sales</v>
      </c>
      <c r="N295" s="84">
        <v>12.49</v>
      </c>
      <c r="O295" s="84">
        <v>2024</v>
      </c>
      <c r="P295" s="84">
        <v>19</v>
      </c>
      <c r="Q295" s="84">
        <v>10</v>
      </c>
      <c r="R295" s="84" t="str">
        <v>product 3</v>
      </c>
      <c r="S295" s="84">
        <v>171</v>
      </c>
      <c r="V295" s="84">
        <v>171</v>
      </c>
    </row>
    <row r="296" spans="1:22" x14ac:dyDescent="0.25">
      <c r="A296" s="85">
        <v>45585</v>
      </c>
      <c r="B296" s="84" t="str">
        <v>net sales:product 3</v>
      </c>
      <c r="C296" s="84" t="str">
        <v>net sales</v>
      </c>
      <c r="D296" s="84">
        <v>12.49</v>
      </c>
      <c r="E296" s="84">
        <v>2024</v>
      </c>
      <c r="F296" s="84">
        <v>20</v>
      </c>
      <c r="G296" s="84">
        <v>10</v>
      </c>
      <c r="H296" s="84" t="str">
        <v>product 3</v>
      </c>
      <c r="I296" s="84">
        <v>52</v>
      </c>
      <c r="K296" s="85">
        <v>45585</v>
      </c>
      <c r="L296" s="84" t="str">
        <v>net sales:product 3</v>
      </c>
      <c r="M296" s="84" t="str">
        <v>net sales</v>
      </c>
      <c r="N296" s="84">
        <v>12.49</v>
      </c>
      <c r="O296" s="84">
        <v>2024</v>
      </c>
      <c r="P296" s="84">
        <v>20</v>
      </c>
      <c r="Q296" s="84">
        <v>10</v>
      </c>
      <c r="R296" s="84" t="str">
        <v>product 3</v>
      </c>
      <c r="S296" s="84">
        <v>52</v>
      </c>
      <c r="V296" s="84">
        <v>52</v>
      </c>
    </row>
    <row r="297" spans="1:22" x14ac:dyDescent="0.25">
      <c r="A297" s="85">
        <v>45586</v>
      </c>
      <c r="B297" s="84" t="str">
        <v>net sales:product 3</v>
      </c>
      <c r="C297" s="84" t="str">
        <v>net sales</v>
      </c>
      <c r="D297" s="84">
        <v>12.49</v>
      </c>
      <c r="E297" s="84">
        <v>2024</v>
      </c>
      <c r="F297" s="84">
        <v>21</v>
      </c>
      <c r="G297" s="84">
        <v>10</v>
      </c>
      <c r="H297" s="84" t="str">
        <v>product 3</v>
      </c>
      <c r="I297" s="84">
        <v>215</v>
      </c>
      <c r="K297" s="85">
        <v>45586</v>
      </c>
      <c r="L297" s="84" t="str">
        <v>net sales:product 3</v>
      </c>
      <c r="M297" s="84" t="str">
        <v>net sales</v>
      </c>
      <c r="N297" s="84">
        <v>12.49</v>
      </c>
      <c r="O297" s="84">
        <v>2024</v>
      </c>
      <c r="P297" s="84">
        <v>21</v>
      </c>
      <c r="Q297" s="84">
        <v>10</v>
      </c>
      <c r="R297" s="84" t="str">
        <v>product 3</v>
      </c>
      <c r="S297" s="84">
        <v>215</v>
      </c>
      <c r="V297" s="84">
        <v>215</v>
      </c>
    </row>
    <row r="298" spans="1:22" x14ac:dyDescent="0.25">
      <c r="A298" s="85">
        <v>45587</v>
      </c>
      <c r="B298" s="84" t="str">
        <v>net sales:product 3</v>
      </c>
      <c r="C298" s="84" t="str">
        <v>net sales</v>
      </c>
      <c r="D298" s="84">
        <v>12.49</v>
      </c>
      <c r="E298" s="84">
        <v>2024</v>
      </c>
      <c r="F298" s="84">
        <v>22</v>
      </c>
      <c r="G298" s="84">
        <v>10</v>
      </c>
      <c r="H298" s="84" t="str">
        <v>product 3</v>
      </c>
      <c r="I298" s="84">
        <v>158</v>
      </c>
      <c r="K298" s="85">
        <v>45587</v>
      </c>
      <c r="L298" s="84" t="str">
        <v>net sales:product 3</v>
      </c>
      <c r="M298" s="84" t="str">
        <v>net sales</v>
      </c>
      <c r="N298" s="84">
        <v>12.49</v>
      </c>
      <c r="O298" s="84">
        <v>2024</v>
      </c>
      <c r="P298" s="84">
        <v>22</v>
      </c>
      <c r="Q298" s="84">
        <v>10</v>
      </c>
      <c r="R298" s="84" t="str">
        <v>product 3</v>
      </c>
      <c r="S298" s="84">
        <v>158</v>
      </c>
      <c r="V298" s="84">
        <v>158</v>
      </c>
    </row>
    <row r="299" spans="1:22" x14ac:dyDescent="0.25">
      <c r="A299" s="85">
        <v>45588</v>
      </c>
      <c r="B299" s="84" t="str">
        <v>net sales:product 3</v>
      </c>
      <c r="C299" s="84" t="str">
        <v>net sales</v>
      </c>
      <c r="D299" s="84">
        <v>12.49</v>
      </c>
      <c r="E299" s="84">
        <v>2024</v>
      </c>
      <c r="F299" s="84">
        <v>23</v>
      </c>
      <c r="G299" s="84">
        <v>10</v>
      </c>
      <c r="H299" s="84" t="str">
        <v>product 3</v>
      </c>
      <c r="I299" s="84">
        <v>240</v>
      </c>
      <c r="K299" s="85">
        <v>45588</v>
      </c>
      <c r="L299" s="84" t="str">
        <v>net sales:product 3</v>
      </c>
      <c r="M299" s="84" t="str">
        <v>net sales</v>
      </c>
      <c r="N299" s="84">
        <v>12.49</v>
      </c>
      <c r="O299" s="84">
        <v>2024</v>
      </c>
      <c r="P299" s="84">
        <v>23</v>
      </c>
      <c r="Q299" s="84">
        <v>10</v>
      </c>
      <c r="R299" s="84" t="str">
        <v>product 3</v>
      </c>
      <c r="S299" s="84">
        <v>240</v>
      </c>
      <c r="V299" s="84">
        <v>240</v>
      </c>
    </row>
    <row r="300" spans="1:22" x14ac:dyDescent="0.25">
      <c r="A300" s="85">
        <v>45589</v>
      </c>
      <c r="B300" s="84" t="str">
        <v>net sales:product 3</v>
      </c>
      <c r="C300" s="84" t="str">
        <v>net sales</v>
      </c>
      <c r="D300" s="84">
        <v>12.49</v>
      </c>
      <c r="E300" s="84">
        <v>2024</v>
      </c>
      <c r="F300" s="84">
        <v>24</v>
      </c>
      <c r="G300" s="84">
        <v>10</v>
      </c>
      <c r="H300" s="84" t="str">
        <v>product 3</v>
      </c>
      <c r="I300" s="84">
        <v>246</v>
      </c>
      <c r="K300" s="85">
        <v>45589</v>
      </c>
      <c r="L300" s="84" t="str">
        <v>net sales:product 3</v>
      </c>
      <c r="M300" s="84" t="str">
        <v>net sales</v>
      </c>
      <c r="N300" s="84">
        <v>12.49</v>
      </c>
      <c r="O300" s="84">
        <v>2024</v>
      </c>
      <c r="P300" s="84">
        <v>24</v>
      </c>
      <c r="Q300" s="84">
        <v>10</v>
      </c>
      <c r="R300" s="84" t="str">
        <v>product 3</v>
      </c>
      <c r="S300" s="84">
        <v>246</v>
      </c>
      <c r="V300" s="84">
        <v>246</v>
      </c>
    </row>
    <row r="301" spans="1:22" x14ac:dyDescent="0.25">
      <c r="A301" s="85">
        <v>45590</v>
      </c>
      <c r="B301" s="84" t="str">
        <v>net sales:product 3</v>
      </c>
      <c r="C301" s="84" t="str">
        <v>net sales</v>
      </c>
      <c r="D301" s="84">
        <v>12.49</v>
      </c>
      <c r="E301" s="84">
        <v>2024</v>
      </c>
      <c r="F301" s="84">
        <v>25</v>
      </c>
      <c r="G301" s="84">
        <v>10</v>
      </c>
      <c r="H301" s="84" t="str">
        <v>product 3</v>
      </c>
      <c r="I301" s="84">
        <v>83</v>
      </c>
      <c r="K301" s="85">
        <v>45590</v>
      </c>
      <c r="L301" s="84" t="str">
        <v>net sales:product 3</v>
      </c>
      <c r="M301" s="84" t="str">
        <v>net sales</v>
      </c>
      <c r="N301" s="84">
        <v>12.49</v>
      </c>
      <c r="O301" s="84">
        <v>2024</v>
      </c>
      <c r="P301" s="84">
        <v>25</v>
      </c>
      <c r="Q301" s="84">
        <v>10</v>
      </c>
      <c r="R301" s="84" t="str">
        <v>product 3</v>
      </c>
      <c r="S301" s="84">
        <v>83</v>
      </c>
      <c r="V301" s="84">
        <v>83</v>
      </c>
    </row>
    <row r="302" spans="1:22" x14ac:dyDescent="0.25">
      <c r="A302" s="85">
        <v>45591</v>
      </c>
      <c r="B302" s="84" t="str">
        <v>net sales:product 3</v>
      </c>
      <c r="C302" s="84" t="str">
        <v>net sales</v>
      </c>
      <c r="D302" s="84">
        <v>12.49</v>
      </c>
      <c r="E302" s="84">
        <v>2024</v>
      </c>
      <c r="F302" s="84">
        <v>26</v>
      </c>
      <c r="G302" s="84">
        <v>10</v>
      </c>
      <c r="H302" s="84" t="str">
        <v>product 3</v>
      </c>
      <c r="I302" s="84">
        <v>182</v>
      </c>
      <c r="K302" s="85">
        <v>45591</v>
      </c>
      <c r="L302" s="84" t="str">
        <v>net sales:product 3</v>
      </c>
      <c r="M302" s="84" t="str">
        <v>net sales</v>
      </c>
      <c r="N302" s="84">
        <v>12.49</v>
      </c>
      <c r="O302" s="84">
        <v>2024</v>
      </c>
      <c r="P302" s="84">
        <v>26</v>
      </c>
      <c r="Q302" s="84">
        <v>10</v>
      </c>
      <c r="R302" s="84" t="str">
        <v>product 3</v>
      </c>
      <c r="S302" s="84">
        <v>182</v>
      </c>
      <c r="V302" s="84">
        <v>182</v>
      </c>
    </row>
    <row r="303" spans="1:22" x14ac:dyDescent="0.25">
      <c r="A303" s="85">
        <v>45592</v>
      </c>
      <c r="B303" s="84" t="str">
        <v>net sales:product 3</v>
      </c>
      <c r="C303" s="84" t="str">
        <v>net sales</v>
      </c>
      <c r="D303" s="84">
        <v>12.49</v>
      </c>
      <c r="E303" s="84">
        <v>2024</v>
      </c>
      <c r="F303" s="84">
        <v>27</v>
      </c>
      <c r="G303" s="84">
        <v>10</v>
      </c>
      <c r="H303" s="84" t="str">
        <v>product 3</v>
      </c>
      <c r="I303" s="84">
        <v>69</v>
      </c>
      <c r="K303" s="85">
        <v>45592</v>
      </c>
      <c r="L303" s="84" t="str">
        <v>net sales:product 3</v>
      </c>
      <c r="M303" s="84" t="str">
        <v>net sales</v>
      </c>
      <c r="N303" s="84">
        <v>12.49</v>
      </c>
      <c r="O303" s="84">
        <v>2024</v>
      </c>
      <c r="P303" s="84">
        <v>27</v>
      </c>
      <c r="Q303" s="84">
        <v>10</v>
      </c>
      <c r="R303" s="84" t="str">
        <v>product 3</v>
      </c>
      <c r="S303" s="84">
        <v>69</v>
      </c>
      <c r="V303" s="84">
        <v>69</v>
      </c>
    </row>
    <row r="304" spans="1:22" x14ac:dyDescent="0.25">
      <c r="A304" s="85">
        <v>45593</v>
      </c>
      <c r="B304" s="84" t="str">
        <v>net sales:product 3</v>
      </c>
      <c r="C304" s="84" t="str">
        <v>net sales</v>
      </c>
      <c r="D304" s="84">
        <v>12.49</v>
      </c>
      <c r="E304" s="84">
        <v>2024</v>
      </c>
      <c r="F304" s="84">
        <v>28</v>
      </c>
      <c r="G304" s="84">
        <v>10</v>
      </c>
      <c r="H304" s="84" t="str">
        <v>product 3</v>
      </c>
      <c r="I304" s="84">
        <v>72</v>
      </c>
      <c r="K304" s="85">
        <v>45593</v>
      </c>
      <c r="L304" s="84" t="str">
        <v>net sales:product 3</v>
      </c>
      <c r="M304" s="84" t="str">
        <v>net sales</v>
      </c>
      <c r="N304" s="84">
        <v>12.49</v>
      </c>
      <c r="O304" s="84">
        <v>2024</v>
      </c>
      <c r="P304" s="84">
        <v>28</v>
      </c>
      <c r="Q304" s="84">
        <v>10</v>
      </c>
      <c r="R304" s="84" t="str">
        <v>product 3</v>
      </c>
      <c r="S304" s="84">
        <v>72</v>
      </c>
      <c r="V304" s="84">
        <v>72</v>
      </c>
    </row>
    <row r="305" spans="1:22" x14ac:dyDescent="0.25">
      <c r="A305" s="85">
        <v>45594</v>
      </c>
      <c r="B305" s="84" t="str">
        <v>net sales:product 3</v>
      </c>
      <c r="C305" s="84" t="str">
        <v>net sales</v>
      </c>
      <c r="D305" s="84">
        <v>12.49</v>
      </c>
      <c r="E305" s="84">
        <v>2024</v>
      </c>
      <c r="F305" s="84">
        <v>29</v>
      </c>
      <c r="G305" s="84">
        <v>10</v>
      </c>
      <c r="H305" s="84" t="str">
        <v>product 3</v>
      </c>
      <c r="I305" s="84">
        <v>28</v>
      </c>
      <c r="K305" s="85">
        <v>45594</v>
      </c>
      <c r="L305" s="84" t="str">
        <v>net sales:product 3</v>
      </c>
      <c r="M305" s="84" t="str">
        <v>net sales</v>
      </c>
      <c r="N305" s="84">
        <v>12.49</v>
      </c>
      <c r="O305" s="84">
        <v>2024</v>
      </c>
      <c r="P305" s="84">
        <v>29</v>
      </c>
      <c r="Q305" s="84">
        <v>10</v>
      </c>
      <c r="R305" s="84" t="str">
        <v>product 3</v>
      </c>
      <c r="S305" s="84">
        <v>28</v>
      </c>
      <c r="V305" s="84">
        <v>28</v>
      </c>
    </row>
    <row r="306" spans="1:22" x14ac:dyDescent="0.25">
      <c r="A306" s="85">
        <v>45595</v>
      </c>
      <c r="B306" s="84" t="str">
        <v>net sales:product 3</v>
      </c>
      <c r="C306" s="84" t="str">
        <v>net sales</v>
      </c>
      <c r="D306" s="84">
        <v>12.49</v>
      </c>
      <c r="E306" s="84">
        <v>2024</v>
      </c>
      <c r="F306" s="84">
        <v>30</v>
      </c>
      <c r="G306" s="84">
        <v>10</v>
      </c>
      <c r="H306" s="84" t="str">
        <v>product 3</v>
      </c>
      <c r="I306" s="84">
        <v>3</v>
      </c>
      <c r="K306" s="85">
        <v>45595</v>
      </c>
      <c r="L306" s="84" t="str">
        <v>net sales:product 3</v>
      </c>
      <c r="M306" s="84" t="str">
        <v>net sales</v>
      </c>
      <c r="N306" s="84">
        <v>12.49</v>
      </c>
      <c r="O306" s="84">
        <v>2024</v>
      </c>
      <c r="P306" s="84">
        <v>30</v>
      </c>
      <c r="Q306" s="84">
        <v>10</v>
      </c>
      <c r="R306" s="84" t="str">
        <v>product 3</v>
      </c>
      <c r="S306" s="84">
        <v>3</v>
      </c>
      <c r="V306" s="84">
        <v>3</v>
      </c>
    </row>
    <row r="307" spans="1:22" x14ac:dyDescent="0.25">
      <c r="A307" s="85">
        <v>45596</v>
      </c>
      <c r="B307" s="84" t="str">
        <v>net sales:product 3</v>
      </c>
      <c r="C307" s="84" t="str">
        <v>net sales</v>
      </c>
      <c r="D307" s="84">
        <v>12.49</v>
      </c>
      <c r="E307" s="84">
        <v>2024</v>
      </c>
      <c r="F307" s="84">
        <v>31</v>
      </c>
      <c r="G307" s="84">
        <v>10</v>
      </c>
      <c r="H307" s="84" t="str">
        <v>product 3</v>
      </c>
      <c r="I307" s="84">
        <v>246</v>
      </c>
      <c r="K307" s="85">
        <v>45596</v>
      </c>
      <c r="L307" s="84" t="str">
        <v>net sales:product 3</v>
      </c>
      <c r="M307" s="84" t="str">
        <v>net sales</v>
      </c>
      <c r="N307" s="84">
        <v>12.49</v>
      </c>
      <c r="O307" s="84">
        <v>2024</v>
      </c>
      <c r="P307" s="84">
        <v>31</v>
      </c>
      <c r="Q307" s="84">
        <v>10</v>
      </c>
      <c r="R307" s="84" t="str">
        <v>product 3</v>
      </c>
      <c r="S307" s="84">
        <v>246</v>
      </c>
      <c r="V307" s="84">
        <v>246</v>
      </c>
    </row>
    <row r="308" spans="1:22" x14ac:dyDescent="0.25">
      <c r="A308" s="85">
        <v>45597</v>
      </c>
      <c r="B308" s="84" t="str">
        <v>net sales:product 3</v>
      </c>
      <c r="C308" s="84" t="str">
        <v>net sales</v>
      </c>
      <c r="D308" s="84">
        <v>12.49</v>
      </c>
      <c r="E308" s="84">
        <v>2024</v>
      </c>
      <c r="F308" s="84">
        <v>1</v>
      </c>
      <c r="G308" s="84">
        <v>11</v>
      </c>
      <c r="H308" s="84" t="str">
        <v>product 3</v>
      </c>
      <c r="I308" s="84">
        <v>58</v>
      </c>
      <c r="K308" s="85">
        <v>45597</v>
      </c>
      <c r="L308" s="84" t="str">
        <v>net sales:product 3</v>
      </c>
      <c r="M308" s="84" t="str">
        <v>net sales</v>
      </c>
      <c r="N308" s="84">
        <v>12.49</v>
      </c>
      <c r="O308" s="84">
        <v>2024</v>
      </c>
      <c r="P308" s="84">
        <v>1</v>
      </c>
      <c r="Q308" s="84">
        <v>11</v>
      </c>
      <c r="R308" s="84" t="str">
        <v>product 3</v>
      </c>
      <c r="S308" s="84">
        <v>58</v>
      </c>
      <c r="V308" s="84">
        <v>58</v>
      </c>
    </row>
    <row r="309" spans="1:22" x14ac:dyDescent="0.25">
      <c r="A309" s="85">
        <v>45598</v>
      </c>
      <c r="B309" s="84" t="str">
        <v>net sales:product 3</v>
      </c>
      <c r="C309" s="84" t="str">
        <v>net sales</v>
      </c>
      <c r="D309" s="84">
        <v>12.49</v>
      </c>
      <c r="E309" s="84">
        <v>2024</v>
      </c>
      <c r="F309" s="84">
        <v>2</v>
      </c>
      <c r="G309" s="84">
        <v>11</v>
      </c>
      <c r="H309" s="84" t="str">
        <v>product 3</v>
      </c>
      <c r="I309" s="84">
        <v>77</v>
      </c>
      <c r="K309" s="85">
        <v>45598</v>
      </c>
      <c r="L309" s="84" t="str">
        <v>net sales:product 3</v>
      </c>
      <c r="M309" s="84" t="str">
        <v>net sales</v>
      </c>
      <c r="N309" s="84">
        <v>12.49</v>
      </c>
      <c r="O309" s="84">
        <v>2024</v>
      </c>
      <c r="P309" s="84">
        <v>2</v>
      </c>
      <c r="Q309" s="84">
        <v>11</v>
      </c>
      <c r="R309" s="84" t="str">
        <v>product 3</v>
      </c>
      <c r="S309" s="84">
        <v>77</v>
      </c>
      <c r="V309" s="84">
        <v>77</v>
      </c>
    </row>
    <row r="310" spans="1:22" x14ac:dyDescent="0.25">
      <c r="A310" s="85">
        <v>45599</v>
      </c>
      <c r="B310" s="84" t="str">
        <v>net sales:product 3</v>
      </c>
      <c r="C310" s="84" t="str">
        <v>net sales</v>
      </c>
      <c r="D310" s="84">
        <v>12.49</v>
      </c>
      <c r="E310" s="84">
        <v>2024</v>
      </c>
      <c r="F310" s="84">
        <v>3</v>
      </c>
      <c r="G310" s="84">
        <v>11</v>
      </c>
      <c r="H310" s="84" t="str">
        <v>product 3</v>
      </c>
      <c r="I310" s="84">
        <v>75</v>
      </c>
      <c r="K310" s="85">
        <v>45599</v>
      </c>
      <c r="L310" s="84" t="str">
        <v>net sales:product 3</v>
      </c>
      <c r="M310" s="84" t="str">
        <v>net sales</v>
      </c>
      <c r="N310" s="84">
        <v>12.49</v>
      </c>
      <c r="O310" s="84">
        <v>2024</v>
      </c>
      <c r="P310" s="84">
        <v>3</v>
      </c>
      <c r="Q310" s="84">
        <v>11</v>
      </c>
      <c r="R310" s="84" t="str">
        <v>product 3</v>
      </c>
      <c r="S310" s="84">
        <v>75</v>
      </c>
      <c r="V310" s="84">
        <v>75</v>
      </c>
    </row>
    <row r="311" spans="1:22" x14ac:dyDescent="0.25">
      <c r="A311" s="85">
        <v>45600</v>
      </c>
      <c r="B311" s="84" t="str">
        <v>net sales:product 3</v>
      </c>
      <c r="C311" s="84" t="str">
        <v>net sales</v>
      </c>
      <c r="D311" s="84">
        <v>12.49</v>
      </c>
      <c r="E311" s="84">
        <v>2024</v>
      </c>
      <c r="F311" s="84">
        <v>4</v>
      </c>
      <c r="G311" s="84">
        <v>11</v>
      </c>
      <c r="H311" s="84" t="str">
        <v>product 3</v>
      </c>
      <c r="I311" s="84">
        <v>181</v>
      </c>
      <c r="K311" s="85">
        <v>45600</v>
      </c>
      <c r="L311" s="84" t="str">
        <v>net sales:product 3</v>
      </c>
      <c r="M311" s="84" t="str">
        <v>net sales</v>
      </c>
      <c r="N311" s="84">
        <v>12.49</v>
      </c>
      <c r="O311" s="84">
        <v>2024</v>
      </c>
      <c r="P311" s="84">
        <v>4</v>
      </c>
      <c r="Q311" s="84">
        <v>11</v>
      </c>
      <c r="R311" s="84" t="str">
        <v>product 3</v>
      </c>
      <c r="S311" s="84">
        <v>181</v>
      </c>
      <c r="V311" s="84">
        <v>181</v>
      </c>
    </row>
    <row r="312" spans="1:22" x14ac:dyDescent="0.25">
      <c r="A312" s="85">
        <v>45601</v>
      </c>
      <c r="B312" s="84" t="str">
        <v>net sales:product 3</v>
      </c>
      <c r="C312" s="84" t="str">
        <v>net sales</v>
      </c>
      <c r="D312" s="84">
        <v>12.49</v>
      </c>
      <c r="E312" s="84">
        <v>2024</v>
      </c>
      <c r="F312" s="84">
        <v>5</v>
      </c>
      <c r="G312" s="84">
        <v>11</v>
      </c>
      <c r="H312" s="84" t="str">
        <v>product 3</v>
      </c>
      <c r="I312" s="84">
        <v>98</v>
      </c>
      <c r="K312" s="85">
        <v>45601</v>
      </c>
      <c r="L312" s="84" t="str">
        <v>net sales:product 3</v>
      </c>
      <c r="M312" s="84" t="str">
        <v>net sales</v>
      </c>
      <c r="N312" s="84">
        <v>12.49</v>
      </c>
      <c r="O312" s="84">
        <v>2024</v>
      </c>
      <c r="P312" s="84">
        <v>5</v>
      </c>
      <c r="Q312" s="84">
        <v>11</v>
      </c>
      <c r="R312" s="84" t="str">
        <v>product 3</v>
      </c>
      <c r="S312" s="84">
        <v>98</v>
      </c>
      <c r="V312" s="84">
        <v>98</v>
      </c>
    </row>
    <row r="313" spans="1:22" x14ac:dyDescent="0.25">
      <c r="A313" s="85">
        <v>45602</v>
      </c>
      <c r="B313" s="84" t="str">
        <v>net sales:product 3</v>
      </c>
      <c r="C313" s="84" t="str">
        <v>net sales</v>
      </c>
      <c r="D313" s="84">
        <v>12.49</v>
      </c>
      <c r="E313" s="84">
        <v>2024</v>
      </c>
      <c r="F313" s="84">
        <v>6</v>
      </c>
      <c r="G313" s="84">
        <v>11</v>
      </c>
      <c r="H313" s="84" t="str">
        <v>product 3</v>
      </c>
      <c r="I313" s="84">
        <v>55</v>
      </c>
      <c r="K313" s="85">
        <v>45602</v>
      </c>
      <c r="L313" s="84" t="str">
        <v>net sales:product 3</v>
      </c>
      <c r="M313" s="84" t="str">
        <v>net sales</v>
      </c>
      <c r="N313" s="84">
        <v>12.49</v>
      </c>
      <c r="O313" s="84">
        <v>2024</v>
      </c>
      <c r="P313" s="84">
        <v>6</v>
      </c>
      <c r="Q313" s="84">
        <v>11</v>
      </c>
      <c r="R313" s="84" t="str">
        <v>product 3</v>
      </c>
      <c r="S313" s="84">
        <v>55</v>
      </c>
      <c r="V313" s="84">
        <v>55</v>
      </c>
    </row>
    <row r="314" spans="1:22" x14ac:dyDescent="0.25">
      <c r="A314" s="85">
        <v>45603</v>
      </c>
      <c r="B314" s="84" t="str">
        <v>net sales:product 3</v>
      </c>
      <c r="C314" s="84" t="str">
        <v>net sales</v>
      </c>
      <c r="D314" s="84">
        <v>12.49</v>
      </c>
      <c r="E314" s="84">
        <v>2024</v>
      </c>
      <c r="F314" s="84">
        <v>7</v>
      </c>
      <c r="G314" s="84">
        <v>11</v>
      </c>
      <c r="H314" s="84" t="str">
        <v>product 3</v>
      </c>
      <c r="I314" s="84">
        <v>168</v>
      </c>
      <c r="K314" s="85">
        <v>45603</v>
      </c>
      <c r="L314" s="84" t="str">
        <v>net sales:product 3</v>
      </c>
      <c r="M314" s="84" t="str">
        <v>net sales</v>
      </c>
      <c r="N314" s="84">
        <v>12.49</v>
      </c>
      <c r="O314" s="84">
        <v>2024</v>
      </c>
      <c r="P314" s="84">
        <v>7</v>
      </c>
      <c r="Q314" s="84">
        <v>11</v>
      </c>
      <c r="R314" s="84" t="str">
        <v>product 3</v>
      </c>
      <c r="S314" s="84">
        <v>168</v>
      </c>
      <c r="V314" s="84">
        <v>168</v>
      </c>
    </row>
    <row r="315" spans="1:22" x14ac:dyDescent="0.25">
      <c r="A315" s="85">
        <v>45604</v>
      </c>
      <c r="B315" s="84" t="str">
        <v>net sales:product 3</v>
      </c>
      <c r="C315" s="84" t="str">
        <v>net sales</v>
      </c>
      <c r="D315" s="84">
        <v>12.49</v>
      </c>
      <c r="E315" s="84">
        <v>2024</v>
      </c>
      <c r="F315" s="84">
        <v>8</v>
      </c>
      <c r="G315" s="84">
        <v>11</v>
      </c>
      <c r="H315" s="84" t="str">
        <v>product 3</v>
      </c>
      <c r="I315" s="84">
        <v>125</v>
      </c>
      <c r="K315" s="85">
        <v>45604</v>
      </c>
      <c r="L315" s="84" t="str">
        <v>net sales:product 3</v>
      </c>
      <c r="M315" s="84" t="str">
        <v>net sales</v>
      </c>
      <c r="N315" s="84">
        <v>12.49</v>
      </c>
      <c r="O315" s="84">
        <v>2024</v>
      </c>
      <c r="P315" s="84">
        <v>8</v>
      </c>
      <c r="Q315" s="84">
        <v>11</v>
      </c>
      <c r="R315" s="84" t="str">
        <v>product 3</v>
      </c>
      <c r="S315" s="84">
        <v>125</v>
      </c>
      <c r="V315" s="84">
        <v>125</v>
      </c>
    </row>
    <row r="316" spans="1:22" x14ac:dyDescent="0.25">
      <c r="A316" s="85">
        <v>45605</v>
      </c>
      <c r="B316" s="84" t="str">
        <v>net sales:product 3</v>
      </c>
      <c r="C316" s="84" t="str">
        <v>net sales</v>
      </c>
      <c r="D316" s="84">
        <v>12.49</v>
      </c>
      <c r="E316" s="84">
        <v>2024</v>
      </c>
      <c r="F316" s="84">
        <v>9</v>
      </c>
      <c r="G316" s="84">
        <v>11</v>
      </c>
      <c r="H316" s="84" t="str">
        <v>product 3</v>
      </c>
      <c r="I316" s="84">
        <v>0</v>
      </c>
      <c r="K316" s="85">
        <v>45605</v>
      </c>
      <c r="L316" s="84" t="str">
        <v>net sales:product 3</v>
      </c>
      <c r="M316" s="84" t="str">
        <v>net sales</v>
      </c>
      <c r="N316" s="84">
        <v>12.49</v>
      </c>
      <c r="O316" s="84">
        <v>2024</v>
      </c>
      <c r="P316" s="84">
        <v>9</v>
      </c>
      <c r="Q316" s="84">
        <v>11</v>
      </c>
      <c r="R316" s="84" t="str">
        <v>product 3</v>
      </c>
      <c r="S316" s="84">
        <v>0</v>
      </c>
      <c r="V316" s="84">
        <v>0</v>
      </c>
    </row>
    <row r="317" spans="1:22" x14ac:dyDescent="0.25">
      <c r="A317" s="85">
        <v>45606</v>
      </c>
      <c r="B317" s="84" t="str">
        <v>net sales:product 3</v>
      </c>
      <c r="C317" s="84" t="str">
        <v>net sales</v>
      </c>
      <c r="D317" s="84">
        <v>12.49</v>
      </c>
      <c r="E317" s="84">
        <v>2024</v>
      </c>
      <c r="F317" s="84">
        <v>10</v>
      </c>
      <c r="G317" s="84">
        <v>11</v>
      </c>
      <c r="H317" s="84" t="str">
        <v>product 3</v>
      </c>
      <c r="I317" s="84">
        <v>21</v>
      </c>
      <c r="K317" s="85">
        <v>45606</v>
      </c>
      <c r="L317" s="84" t="str">
        <v>net sales:product 3</v>
      </c>
      <c r="M317" s="84" t="str">
        <v>net sales</v>
      </c>
      <c r="N317" s="84">
        <v>12.49</v>
      </c>
      <c r="O317" s="84">
        <v>2024</v>
      </c>
      <c r="P317" s="84">
        <v>10</v>
      </c>
      <c r="Q317" s="84">
        <v>11</v>
      </c>
      <c r="R317" s="84" t="str">
        <v>product 3</v>
      </c>
      <c r="S317" s="84">
        <v>21</v>
      </c>
      <c r="V317" s="84">
        <v>21</v>
      </c>
    </row>
    <row r="318" spans="1:22" x14ac:dyDescent="0.25">
      <c r="A318" s="85">
        <v>45607</v>
      </c>
      <c r="B318" s="84" t="str">
        <v>net sales:product 3</v>
      </c>
      <c r="C318" s="84" t="str">
        <v>net sales</v>
      </c>
      <c r="D318" s="84">
        <v>12.49</v>
      </c>
      <c r="E318" s="84">
        <v>2024</v>
      </c>
      <c r="F318" s="84">
        <v>11</v>
      </c>
      <c r="G318" s="84">
        <v>11</v>
      </c>
      <c r="H318" s="84" t="str">
        <v>product 3</v>
      </c>
      <c r="I318" s="84">
        <v>189</v>
      </c>
      <c r="K318" s="85">
        <v>45607</v>
      </c>
      <c r="L318" s="84" t="str">
        <v>net sales:product 3</v>
      </c>
      <c r="M318" s="84" t="str">
        <v>net sales</v>
      </c>
      <c r="N318" s="84">
        <v>12.49</v>
      </c>
      <c r="O318" s="84">
        <v>2024</v>
      </c>
      <c r="P318" s="84">
        <v>11</v>
      </c>
      <c r="Q318" s="84">
        <v>11</v>
      </c>
      <c r="R318" s="84" t="str">
        <v>product 3</v>
      </c>
      <c r="S318" s="84">
        <v>189</v>
      </c>
      <c r="V318" s="84">
        <v>189</v>
      </c>
    </row>
    <row r="319" spans="1:22" x14ac:dyDescent="0.25">
      <c r="A319" s="85">
        <v>45608</v>
      </c>
      <c r="B319" s="84" t="str">
        <v>net sales:product 3</v>
      </c>
      <c r="C319" s="84" t="str">
        <v>net sales</v>
      </c>
      <c r="D319" s="84">
        <v>12.49</v>
      </c>
      <c r="E319" s="84">
        <v>2024</v>
      </c>
      <c r="F319" s="84">
        <v>12</v>
      </c>
      <c r="G319" s="84">
        <v>11</v>
      </c>
      <c r="H319" s="84" t="str">
        <v>product 3</v>
      </c>
      <c r="I319" s="84">
        <v>202</v>
      </c>
      <c r="K319" s="85">
        <v>45608</v>
      </c>
      <c r="L319" s="84" t="str">
        <v>net sales:product 3</v>
      </c>
      <c r="M319" s="84" t="str">
        <v>net sales</v>
      </c>
      <c r="N319" s="84">
        <v>12.49</v>
      </c>
      <c r="O319" s="84">
        <v>2024</v>
      </c>
      <c r="P319" s="84">
        <v>12</v>
      </c>
      <c r="Q319" s="84">
        <v>11</v>
      </c>
      <c r="R319" s="84" t="str">
        <v>product 3</v>
      </c>
      <c r="S319" s="84">
        <v>202</v>
      </c>
      <c r="V319" s="84">
        <v>202</v>
      </c>
    </row>
    <row r="320" spans="1:22" x14ac:dyDescent="0.25">
      <c r="A320" s="85">
        <v>45609</v>
      </c>
      <c r="B320" s="84" t="str">
        <v>net sales:product 3</v>
      </c>
      <c r="C320" s="84" t="str">
        <v>net sales</v>
      </c>
      <c r="D320" s="84">
        <v>12.49</v>
      </c>
      <c r="E320" s="84">
        <v>2024</v>
      </c>
      <c r="F320" s="84">
        <v>13</v>
      </c>
      <c r="G320" s="84">
        <v>11</v>
      </c>
      <c r="H320" s="84" t="str">
        <v>product 3</v>
      </c>
      <c r="I320" s="84">
        <v>36</v>
      </c>
      <c r="K320" s="85">
        <v>45609</v>
      </c>
      <c r="L320" s="84" t="str">
        <v>net sales:product 3</v>
      </c>
      <c r="M320" s="84" t="str">
        <v>net sales</v>
      </c>
      <c r="N320" s="84">
        <v>12.49</v>
      </c>
      <c r="O320" s="84">
        <v>2024</v>
      </c>
      <c r="P320" s="84">
        <v>13</v>
      </c>
      <c r="Q320" s="84">
        <v>11</v>
      </c>
      <c r="R320" s="84" t="str">
        <v>product 3</v>
      </c>
      <c r="S320" s="84">
        <v>36</v>
      </c>
      <c r="V320" s="84">
        <v>36</v>
      </c>
    </row>
    <row r="321" spans="1:22" x14ac:dyDescent="0.25">
      <c r="A321" s="85">
        <v>45610</v>
      </c>
      <c r="B321" s="84" t="str">
        <v>net sales:product 3</v>
      </c>
      <c r="C321" s="84" t="str">
        <v>net sales</v>
      </c>
      <c r="D321" s="84">
        <v>12.49</v>
      </c>
      <c r="E321" s="84">
        <v>2024</v>
      </c>
      <c r="F321" s="84">
        <v>14</v>
      </c>
      <c r="G321" s="84">
        <v>11</v>
      </c>
      <c r="H321" s="84" t="str">
        <v>product 3</v>
      </c>
      <c r="I321" s="84">
        <v>0</v>
      </c>
      <c r="K321" s="85">
        <v>45610</v>
      </c>
      <c r="L321" s="84" t="str">
        <v>net sales:product 3</v>
      </c>
      <c r="M321" s="84" t="str">
        <v>net sales</v>
      </c>
      <c r="N321" s="84">
        <v>12.49</v>
      </c>
      <c r="O321" s="84">
        <v>2024</v>
      </c>
      <c r="P321" s="84">
        <v>14</v>
      </c>
      <c r="Q321" s="84">
        <v>11</v>
      </c>
      <c r="R321" s="84" t="str">
        <v>product 3</v>
      </c>
      <c r="S321" s="84">
        <v>0</v>
      </c>
      <c r="V321" s="84">
        <v>0</v>
      </c>
    </row>
    <row r="322" spans="1:22" x14ac:dyDescent="0.25">
      <c r="A322" s="85">
        <v>45611</v>
      </c>
      <c r="B322" s="84" t="str">
        <v>net sales:product 3</v>
      </c>
      <c r="C322" s="84" t="str">
        <v>net sales</v>
      </c>
      <c r="D322" s="84">
        <v>12.49</v>
      </c>
      <c r="E322" s="84">
        <v>2024</v>
      </c>
      <c r="F322" s="84">
        <v>15</v>
      </c>
      <c r="G322" s="84">
        <v>11</v>
      </c>
      <c r="H322" s="84" t="str">
        <v>product 3</v>
      </c>
      <c r="I322" s="84">
        <v>14</v>
      </c>
      <c r="K322" s="85">
        <v>45611</v>
      </c>
      <c r="L322" s="84" t="str">
        <v>net sales:product 3</v>
      </c>
      <c r="M322" s="84" t="str">
        <v>net sales</v>
      </c>
      <c r="N322" s="84">
        <v>12.49</v>
      </c>
      <c r="O322" s="84">
        <v>2024</v>
      </c>
      <c r="P322" s="84">
        <v>15</v>
      </c>
      <c r="Q322" s="84">
        <v>11</v>
      </c>
      <c r="R322" s="84" t="str">
        <v>product 3</v>
      </c>
      <c r="S322" s="84">
        <v>14</v>
      </c>
      <c r="V322" s="84">
        <v>14</v>
      </c>
    </row>
    <row r="323" spans="1:22" x14ac:dyDescent="0.25">
      <c r="A323" s="85">
        <v>45612</v>
      </c>
      <c r="B323" s="84" t="str">
        <v>net sales:product 3</v>
      </c>
      <c r="C323" s="84" t="str">
        <v>net sales</v>
      </c>
      <c r="D323" s="84">
        <v>12.49</v>
      </c>
      <c r="E323" s="84">
        <v>2024</v>
      </c>
      <c r="F323" s="84">
        <v>16</v>
      </c>
      <c r="G323" s="84">
        <v>11</v>
      </c>
      <c r="H323" s="84" t="str">
        <v>product 3</v>
      </c>
      <c r="I323" s="84">
        <v>3</v>
      </c>
      <c r="K323" s="85">
        <v>45612</v>
      </c>
      <c r="L323" s="84" t="str">
        <v>net sales:product 3</v>
      </c>
      <c r="M323" s="84" t="str">
        <v>net sales</v>
      </c>
      <c r="N323" s="84">
        <v>12.49</v>
      </c>
      <c r="O323" s="84">
        <v>2024</v>
      </c>
      <c r="P323" s="84">
        <v>16</v>
      </c>
      <c r="Q323" s="84">
        <v>11</v>
      </c>
      <c r="R323" s="84" t="str">
        <v>product 3</v>
      </c>
      <c r="S323" s="84">
        <v>3</v>
      </c>
      <c r="V323" s="84">
        <v>3</v>
      </c>
    </row>
    <row r="324" spans="1:22" x14ac:dyDescent="0.25">
      <c r="A324" s="85">
        <v>45613</v>
      </c>
      <c r="B324" s="84" t="str">
        <v>net sales:product 3</v>
      </c>
      <c r="C324" s="84" t="str">
        <v>net sales</v>
      </c>
      <c r="D324" s="84">
        <v>12.49</v>
      </c>
      <c r="E324" s="84">
        <v>2024</v>
      </c>
      <c r="F324" s="84">
        <v>17</v>
      </c>
      <c r="G324" s="84">
        <v>11</v>
      </c>
      <c r="H324" s="84" t="str">
        <v>product 3</v>
      </c>
      <c r="I324" s="84">
        <v>27</v>
      </c>
      <c r="K324" s="85">
        <v>45613</v>
      </c>
      <c r="L324" s="84" t="str">
        <v>net sales:product 3</v>
      </c>
      <c r="M324" s="84" t="str">
        <v>net sales</v>
      </c>
      <c r="N324" s="84">
        <v>12.49</v>
      </c>
      <c r="O324" s="84">
        <v>2024</v>
      </c>
      <c r="P324" s="84">
        <v>17</v>
      </c>
      <c r="Q324" s="84">
        <v>11</v>
      </c>
      <c r="R324" s="84" t="str">
        <v>product 3</v>
      </c>
      <c r="S324" s="84">
        <v>27</v>
      </c>
      <c r="V324" s="84">
        <v>27</v>
      </c>
    </row>
    <row r="325" spans="1:22" x14ac:dyDescent="0.25">
      <c r="A325" s="85">
        <v>45614</v>
      </c>
      <c r="B325" s="84" t="str">
        <v>net sales:product 3</v>
      </c>
      <c r="C325" s="84" t="str">
        <v>net sales</v>
      </c>
      <c r="D325" s="84">
        <v>12.49</v>
      </c>
      <c r="E325" s="84">
        <v>2024</v>
      </c>
      <c r="F325" s="84">
        <v>18</v>
      </c>
      <c r="G325" s="84">
        <v>11</v>
      </c>
      <c r="H325" s="84" t="str">
        <v>product 3</v>
      </c>
      <c r="I325" s="84">
        <v>0</v>
      </c>
      <c r="K325" s="85">
        <v>45614</v>
      </c>
      <c r="L325" s="84" t="str">
        <v>net sales:product 3</v>
      </c>
      <c r="M325" s="84" t="str">
        <v>net sales</v>
      </c>
      <c r="N325" s="84">
        <v>12.49</v>
      </c>
      <c r="O325" s="84">
        <v>2024</v>
      </c>
      <c r="P325" s="84">
        <v>18</v>
      </c>
      <c r="Q325" s="84">
        <v>11</v>
      </c>
      <c r="R325" s="84" t="str">
        <v>product 3</v>
      </c>
      <c r="S325" s="84">
        <v>0</v>
      </c>
      <c r="V325" s="84">
        <v>0</v>
      </c>
    </row>
    <row r="326" spans="1:22" x14ac:dyDescent="0.25">
      <c r="A326" s="85">
        <v>45615</v>
      </c>
      <c r="B326" s="84" t="str">
        <v>net sales:product 3</v>
      </c>
      <c r="C326" s="84" t="str">
        <v>net sales</v>
      </c>
      <c r="D326" s="84">
        <v>12.49</v>
      </c>
      <c r="E326" s="84">
        <v>2024</v>
      </c>
      <c r="F326" s="84">
        <v>19</v>
      </c>
      <c r="G326" s="84">
        <v>11</v>
      </c>
      <c r="H326" s="84" t="str">
        <v>product 3</v>
      </c>
      <c r="I326" s="84">
        <v>189</v>
      </c>
      <c r="K326" s="85">
        <v>45615</v>
      </c>
      <c r="L326" s="84" t="str">
        <v>net sales:product 3</v>
      </c>
      <c r="M326" s="84" t="str">
        <v>net sales</v>
      </c>
      <c r="N326" s="84">
        <v>12.49</v>
      </c>
      <c r="O326" s="84">
        <v>2024</v>
      </c>
      <c r="P326" s="84">
        <v>19</v>
      </c>
      <c r="Q326" s="84">
        <v>11</v>
      </c>
      <c r="R326" s="84" t="str">
        <v>product 3</v>
      </c>
      <c r="S326" s="84">
        <v>189</v>
      </c>
      <c r="V326" s="84">
        <v>189</v>
      </c>
    </row>
    <row r="327" spans="1:22" x14ac:dyDescent="0.25">
      <c r="A327" s="85">
        <v>45616</v>
      </c>
      <c r="B327" s="84" t="str">
        <v>net sales:product 3</v>
      </c>
      <c r="C327" s="84" t="str">
        <v>net sales</v>
      </c>
      <c r="D327" s="84">
        <v>12.49</v>
      </c>
      <c r="E327" s="84">
        <v>2024</v>
      </c>
      <c r="F327" s="84">
        <v>20</v>
      </c>
      <c r="G327" s="84">
        <v>11</v>
      </c>
      <c r="H327" s="84" t="str">
        <v>product 3</v>
      </c>
      <c r="I327" s="84">
        <v>230</v>
      </c>
      <c r="K327" s="85">
        <v>45616</v>
      </c>
      <c r="L327" s="84" t="str">
        <v>net sales:product 3</v>
      </c>
      <c r="M327" s="84" t="str">
        <v>net sales</v>
      </c>
      <c r="N327" s="84">
        <v>12.49</v>
      </c>
      <c r="O327" s="84">
        <v>2024</v>
      </c>
      <c r="P327" s="84">
        <v>20</v>
      </c>
      <c r="Q327" s="84">
        <v>11</v>
      </c>
      <c r="R327" s="84" t="str">
        <v>product 3</v>
      </c>
      <c r="S327" s="84">
        <v>230</v>
      </c>
      <c r="V327" s="84">
        <v>230</v>
      </c>
    </row>
    <row r="328" spans="1:22" x14ac:dyDescent="0.25">
      <c r="A328" s="85">
        <v>45617</v>
      </c>
      <c r="B328" s="84" t="str">
        <v>net sales:product 3</v>
      </c>
      <c r="C328" s="84" t="str">
        <v>net sales</v>
      </c>
      <c r="D328" s="84">
        <v>12.49</v>
      </c>
      <c r="E328" s="84">
        <v>2024</v>
      </c>
      <c r="F328" s="84">
        <v>21</v>
      </c>
      <c r="G328" s="84">
        <v>11</v>
      </c>
      <c r="H328" s="84" t="str">
        <v>product 3</v>
      </c>
      <c r="I328" s="84">
        <v>0</v>
      </c>
      <c r="K328" s="85">
        <v>45617</v>
      </c>
      <c r="L328" s="84" t="str">
        <v>net sales:product 3</v>
      </c>
      <c r="M328" s="84" t="str">
        <v>net sales</v>
      </c>
      <c r="N328" s="84">
        <v>12.49</v>
      </c>
      <c r="O328" s="84">
        <v>2024</v>
      </c>
      <c r="P328" s="84">
        <v>21</v>
      </c>
      <c r="Q328" s="84">
        <v>11</v>
      </c>
      <c r="R328" s="84" t="str">
        <v>product 3</v>
      </c>
      <c r="S328" s="84">
        <v>0</v>
      </c>
      <c r="V328" s="84">
        <v>0</v>
      </c>
    </row>
    <row r="329" spans="1:22" x14ac:dyDescent="0.25">
      <c r="A329" s="85">
        <v>45618</v>
      </c>
      <c r="B329" s="84" t="str">
        <v>net sales:product 3</v>
      </c>
      <c r="C329" s="84" t="str">
        <v>net sales</v>
      </c>
      <c r="D329" s="84">
        <v>12.49</v>
      </c>
      <c r="E329" s="84">
        <v>2024</v>
      </c>
      <c r="F329" s="84">
        <v>22</v>
      </c>
      <c r="G329" s="84">
        <v>11</v>
      </c>
      <c r="H329" s="84" t="str">
        <v>product 3</v>
      </c>
      <c r="I329" s="84">
        <v>20</v>
      </c>
      <c r="K329" s="85">
        <v>45618</v>
      </c>
      <c r="L329" s="84" t="str">
        <v>net sales:product 3</v>
      </c>
      <c r="M329" s="84" t="str">
        <v>net sales</v>
      </c>
      <c r="N329" s="84">
        <v>12.49</v>
      </c>
      <c r="O329" s="84">
        <v>2024</v>
      </c>
      <c r="P329" s="84">
        <v>22</v>
      </c>
      <c r="Q329" s="84">
        <v>11</v>
      </c>
      <c r="R329" s="84" t="str">
        <v>product 3</v>
      </c>
      <c r="S329" s="84">
        <v>20</v>
      </c>
      <c r="V329" s="84">
        <v>20</v>
      </c>
    </row>
    <row r="330" spans="1:22" x14ac:dyDescent="0.25">
      <c r="A330" s="85">
        <v>45619</v>
      </c>
      <c r="B330" s="84" t="str">
        <v>net sales:product 3</v>
      </c>
      <c r="C330" s="84" t="str">
        <v>net sales</v>
      </c>
      <c r="D330" s="84">
        <v>12.49</v>
      </c>
      <c r="E330" s="84">
        <v>2024</v>
      </c>
      <c r="F330" s="84">
        <v>23</v>
      </c>
      <c r="G330" s="84">
        <v>11</v>
      </c>
      <c r="H330" s="84" t="str">
        <v>product 3</v>
      </c>
      <c r="I330" s="84">
        <v>218</v>
      </c>
      <c r="K330" s="85">
        <v>45619</v>
      </c>
      <c r="L330" s="84" t="str">
        <v>net sales:product 3</v>
      </c>
      <c r="M330" s="84" t="str">
        <v>net sales</v>
      </c>
      <c r="N330" s="84">
        <v>12.49</v>
      </c>
      <c r="O330" s="84">
        <v>2024</v>
      </c>
      <c r="P330" s="84">
        <v>23</v>
      </c>
      <c r="Q330" s="84">
        <v>11</v>
      </c>
      <c r="R330" s="84" t="str">
        <v>product 3</v>
      </c>
      <c r="S330" s="84">
        <v>218</v>
      </c>
      <c r="V330" s="84">
        <v>218</v>
      </c>
    </row>
    <row r="331" spans="1:22" x14ac:dyDescent="0.25">
      <c r="A331" s="85">
        <v>45620</v>
      </c>
      <c r="B331" s="84" t="str">
        <v>net sales:product 3</v>
      </c>
      <c r="C331" s="84" t="str">
        <v>net sales</v>
      </c>
      <c r="D331" s="84">
        <v>12.49</v>
      </c>
      <c r="E331" s="84">
        <v>2024</v>
      </c>
      <c r="F331" s="84">
        <v>24</v>
      </c>
      <c r="G331" s="84">
        <v>11</v>
      </c>
      <c r="H331" s="84" t="str">
        <v>product 3</v>
      </c>
      <c r="I331" s="84">
        <v>108</v>
      </c>
      <c r="K331" s="85">
        <v>45620</v>
      </c>
      <c r="L331" s="84" t="str">
        <v>net sales:product 3</v>
      </c>
      <c r="M331" s="84" t="str">
        <v>net sales</v>
      </c>
      <c r="N331" s="84">
        <v>12.49</v>
      </c>
      <c r="O331" s="84">
        <v>2024</v>
      </c>
      <c r="P331" s="84">
        <v>24</v>
      </c>
      <c r="Q331" s="84">
        <v>11</v>
      </c>
      <c r="R331" s="84" t="str">
        <v>product 3</v>
      </c>
      <c r="S331" s="84">
        <v>108</v>
      </c>
      <c r="V331" s="84">
        <v>108</v>
      </c>
    </row>
    <row r="332" spans="1:22" x14ac:dyDescent="0.25">
      <c r="A332" s="85">
        <v>45621</v>
      </c>
      <c r="B332" s="84" t="str">
        <v>net sales:product 3</v>
      </c>
      <c r="C332" s="84" t="str">
        <v>net sales</v>
      </c>
      <c r="D332" s="84">
        <v>12.49</v>
      </c>
      <c r="E332" s="84">
        <v>2024</v>
      </c>
      <c r="F332" s="84">
        <v>25</v>
      </c>
      <c r="G332" s="84">
        <v>11</v>
      </c>
      <c r="H332" s="84" t="str">
        <v>product 3</v>
      </c>
      <c r="I332" s="84">
        <v>20</v>
      </c>
      <c r="K332" s="85">
        <v>45621</v>
      </c>
      <c r="L332" s="84" t="str">
        <v>net sales:product 3</v>
      </c>
      <c r="M332" s="84" t="str">
        <v>net sales</v>
      </c>
      <c r="N332" s="84">
        <v>12.49</v>
      </c>
      <c r="O332" s="84">
        <v>2024</v>
      </c>
      <c r="P332" s="84">
        <v>25</v>
      </c>
      <c r="Q332" s="84">
        <v>11</v>
      </c>
      <c r="R332" s="84" t="str">
        <v>product 3</v>
      </c>
      <c r="S332" s="84">
        <v>20</v>
      </c>
      <c r="V332" s="84">
        <v>20</v>
      </c>
    </row>
    <row r="333" spans="1:22" x14ac:dyDescent="0.25">
      <c r="A333" s="85">
        <v>45622</v>
      </c>
      <c r="B333" s="84" t="str">
        <v>net sales:product 3</v>
      </c>
      <c r="C333" s="84" t="str">
        <v>net sales</v>
      </c>
      <c r="D333" s="84">
        <v>12.49</v>
      </c>
      <c r="E333" s="84">
        <v>2024</v>
      </c>
      <c r="F333" s="84">
        <v>26</v>
      </c>
      <c r="G333" s="84">
        <v>11</v>
      </c>
      <c r="H333" s="84" t="str">
        <v>product 3</v>
      </c>
      <c r="I333" s="84">
        <v>26</v>
      </c>
      <c r="K333" s="85">
        <v>45622</v>
      </c>
      <c r="L333" s="84" t="str">
        <v>net sales:product 3</v>
      </c>
      <c r="M333" s="84" t="str">
        <v>net sales</v>
      </c>
      <c r="N333" s="84">
        <v>12.49</v>
      </c>
      <c r="O333" s="84">
        <v>2024</v>
      </c>
      <c r="P333" s="84">
        <v>26</v>
      </c>
      <c r="Q333" s="84">
        <v>11</v>
      </c>
      <c r="R333" s="84" t="str">
        <v>product 3</v>
      </c>
      <c r="S333" s="84">
        <v>26</v>
      </c>
      <c r="V333" s="84">
        <v>26</v>
      </c>
    </row>
    <row r="334" spans="1:22" x14ac:dyDescent="0.25">
      <c r="A334" s="85">
        <v>45623</v>
      </c>
      <c r="B334" s="84" t="str">
        <v>net sales:product 3</v>
      </c>
      <c r="C334" s="84" t="str">
        <v>net sales</v>
      </c>
      <c r="D334" s="84">
        <v>12.49</v>
      </c>
      <c r="E334" s="84">
        <v>2024</v>
      </c>
      <c r="F334" s="84">
        <v>27</v>
      </c>
      <c r="G334" s="84">
        <v>11</v>
      </c>
      <c r="H334" s="84" t="str">
        <v>product 3</v>
      </c>
      <c r="I334" s="84">
        <v>242</v>
      </c>
      <c r="K334" s="85">
        <v>45623</v>
      </c>
      <c r="L334" s="84" t="str">
        <v>net sales:product 3</v>
      </c>
      <c r="M334" s="84" t="str">
        <v>net sales</v>
      </c>
      <c r="N334" s="84">
        <v>12.49</v>
      </c>
      <c r="O334" s="84">
        <v>2024</v>
      </c>
      <c r="P334" s="84">
        <v>27</v>
      </c>
      <c r="Q334" s="84">
        <v>11</v>
      </c>
      <c r="R334" s="84" t="str">
        <v>product 3</v>
      </c>
      <c r="S334" s="84">
        <v>242</v>
      </c>
      <c r="V334" s="84">
        <v>242</v>
      </c>
    </row>
    <row r="335" spans="1:22" x14ac:dyDescent="0.25">
      <c r="A335" s="85">
        <v>45624</v>
      </c>
      <c r="B335" s="84" t="str">
        <v>net sales:product 3</v>
      </c>
      <c r="C335" s="84" t="str">
        <v>net sales</v>
      </c>
      <c r="D335" s="84">
        <v>12.49</v>
      </c>
      <c r="E335" s="84">
        <v>2024</v>
      </c>
      <c r="F335" s="84">
        <v>28</v>
      </c>
      <c r="G335" s="84">
        <v>11</v>
      </c>
      <c r="H335" s="84" t="str">
        <v>product 3</v>
      </c>
      <c r="I335" s="84">
        <v>86</v>
      </c>
      <c r="K335" s="85">
        <v>45624</v>
      </c>
      <c r="L335" s="84" t="str">
        <v>net sales:product 3</v>
      </c>
      <c r="M335" s="84" t="str">
        <v>net sales</v>
      </c>
      <c r="N335" s="84">
        <v>12.49</v>
      </c>
      <c r="O335" s="84">
        <v>2024</v>
      </c>
      <c r="P335" s="84">
        <v>28</v>
      </c>
      <c r="Q335" s="84">
        <v>11</v>
      </c>
      <c r="R335" s="84" t="str">
        <v>product 3</v>
      </c>
      <c r="S335" s="84">
        <v>86</v>
      </c>
      <c r="V335" s="84">
        <v>86</v>
      </c>
    </row>
    <row r="336" spans="1:22" x14ac:dyDescent="0.25">
      <c r="A336" s="85">
        <v>45625</v>
      </c>
      <c r="B336" s="84" t="str">
        <v>net sales:product 3</v>
      </c>
      <c r="C336" s="84" t="str">
        <v>net sales</v>
      </c>
      <c r="D336" s="84">
        <v>12.49</v>
      </c>
      <c r="E336" s="84">
        <v>2024</v>
      </c>
      <c r="F336" s="84">
        <v>29</v>
      </c>
      <c r="G336" s="84">
        <v>11</v>
      </c>
      <c r="H336" s="84" t="str">
        <v>product 3</v>
      </c>
      <c r="I336" s="84">
        <v>18</v>
      </c>
      <c r="K336" s="85">
        <v>45625</v>
      </c>
      <c r="L336" s="84" t="str">
        <v>net sales:product 3</v>
      </c>
      <c r="M336" s="84" t="str">
        <v>net sales</v>
      </c>
      <c r="N336" s="84">
        <v>12.49</v>
      </c>
      <c r="O336" s="84">
        <v>2024</v>
      </c>
      <c r="P336" s="84">
        <v>29</v>
      </c>
      <c r="Q336" s="84">
        <v>11</v>
      </c>
      <c r="R336" s="84" t="str">
        <v>product 3</v>
      </c>
      <c r="S336" s="84">
        <v>18</v>
      </c>
      <c r="V336" s="84">
        <v>18</v>
      </c>
    </row>
    <row r="337" spans="1:22" x14ac:dyDescent="0.25">
      <c r="A337" s="85">
        <v>45626</v>
      </c>
      <c r="B337" s="84" t="str">
        <v>net sales:product 3</v>
      </c>
      <c r="C337" s="84" t="str">
        <v>net sales</v>
      </c>
      <c r="D337" s="84">
        <v>12.49</v>
      </c>
      <c r="E337" s="84">
        <v>2024</v>
      </c>
      <c r="F337" s="84">
        <v>30</v>
      </c>
      <c r="G337" s="84">
        <v>11</v>
      </c>
      <c r="H337" s="84" t="str">
        <v>product 3</v>
      </c>
      <c r="I337" s="84">
        <v>0</v>
      </c>
      <c r="K337" s="85">
        <v>45626</v>
      </c>
      <c r="L337" s="84" t="str">
        <v>net sales:product 3</v>
      </c>
      <c r="M337" s="84" t="str">
        <v>net sales</v>
      </c>
      <c r="N337" s="84">
        <v>12.49</v>
      </c>
      <c r="O337" s="84">
        <v>2024</v>
      </c>
      <c r="P337" s="84">
        <v>30</v>
      </c>
      <c r="Q337" s="84">
        <v>11</v>
      </c>
      <c r="R337" s="84" t="str">
        <v>product 3</v>
      </c>
      <c r="S337" s="84">
        <v>0</v>
      </c>
      <c r="V337" s="84">
        <v>0</v>
      </c>
    </row>
    <row r="338" spans="1:22" x14ac:dyDescent="0.25">
      <c r="A338" s="85">
        <v>45627</v>
      </c>
      <c r="B338" s="84" t="str">
        <v>net sales:product 3</v>
      </c>
      <c r="C338" s="84" t="str">
        <v>net sales</v>
      </c>
      <c r="D338" s="84">
        <v>12.49</v>
      </c>
      <c r="E338" s="84">
        <v>2024</v>
      </c>
      <c r="F338" s="84">
        <v>1</v>
      </c>
      <c r="G338" s="84">
        <v>12</v>
      </c>
      <c r="H338" s="84" t="str">
        <v>product 3</v>
      </c>
      <c r="I338" s="84">
        <v>0</v>
      </c>
      <c r="K338" s="85">
        <v>45627</v>
      </c>
      <c r="L338" s="84" t="str">
        <v>net sales:product 3</v>
      </c>
      <c r="M338" s="84" t="str">
        <v>net sales</v>
      </c>
      <c r="N338" s="84">
        <v>12.49</v>
      </c>
      <c r="O338" s="84">
        <v>2024</v>
      </c>
      <c r="P338" s="84">
        <v>1</v>
      </c>
      <c r="Q338" s="84">
        <v>12</v>
      </c>
      <c r="R338" s="84" t="str">
        <v>product 3</v>
      </c>
      <c r="S338" s="84">
        <v>0</v>
      </c>
      <c r="V338" s="84">
        <v>0</v>
      </c>
    </row>
    <row r="339" spans="1:22" x14ac:dyDescent="0.25">
      <c r="A339" s="85">
        <v>45628</v>
      </c>
      <c r="B339" s="84" t="str">
        <v>net sales:product 3</v>
      </c>
      <c r="C339" s="84" t="str">
        <v>net sales</v>
      </c>
      <c r="D339" s="84">
        <v>12.49</v>
      </c>
      <c r="E339" s="84">
        <v>2024</v>
      </c>
      <c r="F339" s="84">
        <v>2</v>
      </c>
      <c r="G339" s="84">
        <v>12</v>
      </c>
      <c r="H339" s="84" t="str">
        <v>product 3</v>
      </c>
      <c r="I339" s="84">
        <v>122</v>
      </c>
      <c r="K339" s="85">
        <v>45628</v>
      </c>
      <c r="L339" s="84" t="str">
        <v>net sales:product 3</v>
      </c>
      <c r="M339" s="84" t="str">
        <v>net sales</v>
      </c>
      <c r="N339" s="84">
        <v>12.49</v>
      </c>
      <c r="O339" s="84">
        <v>2024</v>
      </c>
      <c r="P339" s="84">
        <v>2</v>
      </c>
      <c r="Q339" s="84">
        <v>12</v>
      </c>
      <c r="R339" s="84" t="str">
        <v>product 3</v>
      </c>
      <c r="S339" s="84">
        <v>122</v>
      </c>
      <c r="V339" s="84">
        <v>122</v>
      </c>
    </row>
    <row r="340" spans="1:22" x14ac:dyDescent="0.25">
      <c r="A340" s="85">
        <v>45629</v>
      </c>
      <c r="B340" s="84" t="str">
        <v>net sales:product 3</v>
      </c>
      <c r="C340" s="84" t="str">
        <v>net sales</v>
      </c>
      <c r="D340" s="84">
        <v>12.49</v>
      </c>
      <c r="E340" s="84">
        <v>2024</v>
      </c>
      <c r="F340" s="84">
        <v>3</v>
      </c>
      <c r="G340" s="84">
        <v>12</v>
      </c>
      <c r="H340" s="84" t="str">
        <v>product 3</v>
      </c>
      <c r="I340" s="84">
        <v>8</v>
      </c>
      <c r="K340" s="85">
        <v>45629</v>
      </c>
      <c r="L340" s="84" t="str">
        <v>net sales:product 3</v>
      </c>
      <c r="M340" s="84" t="str">
        <v>net sales</v>
      </c>
      <c r="N340" s="84">
        <v>12.49</v>
      </c>
      <c r="O340" s="84">
        <v>2024</v>
      </c>
      <c r="P340" s="84">
        <v>3</v>
      </c>
      <c r="Q340" s="84">
        <v>12</v>
      </c>
      <c r="R340" s="84" t="str">
        <v>product 3</v>
      </c>
      <c r="S340" s="84">
        <v>8</v>
      </c>
      <c r="V340" s="84">
        <v>8</v>
      </c>
    </row>
    <row r="341" spans="1:22" x14ac:dyDescent="0.25">
      <c r="A341" s="85">
        <v>45630</v>
      </c>
      <c r="B341" s="84" t="str">
        <v>net sales:product 3</v>
      </c>
      <c r="C341" s="84" t="str">
        <v>net sales</v>
      </c>
      <c r="D341" s="84">
        <v>12.49</v>
      </c>
      <c r="E341" s="84">
        <v>2024</v>
      </c>
      <c r="F341" s="84">
        <v>4</v>
      </c>
      <c r="G341" s="84">
        <v>12</v>
      </c>
      <c r="H341" s="84" t="str">
        <v>product 3</v>
      </c>
      <c r="I341" s="84">
        <v>236</v>
      </c>
      <c r="K341" s="85">
        <v>45630</v>
      </c>
      <c r="L341" s="84" t="str">
        <v>net sales:product 3</v>
      </c>
      <c r="M341" s="84" t="str">
        <v>net sales</v>
      </c>
      <c r="N341" s="84">
        <v>12.49</v>
      </c>
      <c r="O341" s="84">
        <v>2024</v>
      </c>
      <c r="P341" s="84">
        <v>4</v>
      </c>
      <c r="Q341" s="84">
        <v>12</v>
      </c>
      <c r="R341" s="84" t="str">
        <v>product 3</v>
      </c>
      <c r="S341" s="84">
        <v>236</v>
      </c>
      <c r="V341" s="84">
        <v>236</v>
      </c>
    </row>
    <row r="342" spans="1:22" x14ac:dyDescent="0.25">
      <c r="A342" s="85">
        <v>45631</v>
      </c>
      <c r="B342" s="84" t="str">
        <v>net sales:product 3</v>
      </c>
      <c r="C342" s="84" t="str">
        <v>net sales</v>
      </c>
      <c r="D342" s="84">
        <v>12.49</v>
      </c>
      <c r="E342" s="84">
        <v>2024</v>
      </c>
      <c r="F342" s="84">
        <v>5</v>
      </c>
      <c r="G342" s="84">
        <v>12</v>
      </c>
      <c r="H342" s="84" t="str">
        <v>product 3</v>
      </c>
      <c r="I342" s="84">
        <v>46</v>
      </c>
      <c r="K342" s="85">
        <v>45631</v>
      </c>
      <c r="L342" s="84" t="str">
        <v>net sales:product 3</v>
      </c>
      <c r="M342" s="84" t="str">
        <v>net sales</v>
      </c>
      <c r="N342" s="84">
        <v>12.49</v>
      </c>
      <c r="O342" s="84">
        <v>2024</v>
      </c>
      <c r="P342" s="84">
        <v>5</v>
      </c>
      <c r="Q342" s="84">
        <v>12</v>
      </c>
      <c r="R342" s="84" t="str">
        <v>product 3</v>
      </c>
      <c r="S342" s="84">
        <v>46</v>
      </c>
      <c r="V342" s="84">
        <v>46</v>
      </c>
    </row>
    <row r="343" spans="1:22" x14ac:dyDescent="0.25">
      <c r="A343" s="85">
        <v>45632</v>
      </c>
      <c r="B343" s="84" t="str">
        <v>net sales:product 3</v>
      </c>
      <c r="C343" s="84" t="str">
        <v>net sales</v>
      </c>
      <c r="D343" s="84">
        <v>12.49</v>
      </c>
      <c r="E343" s="84">
        <v>2024</v>
      </c>
      <c r="F343" s="84">
        <v>6</v>
      </c>
      <c r="G343" s="84">
        <v>12</v>
      </c>
      <c r="H343" s="84" t="str">
        <v>product 3</v>
      </c>
      <c r="I343" s="84">
        <v>2</v>
      </c>
      <c r="K343" s="85">
        <v>45632</v>
      </c>
      <c r="L343" s="84" t="str">
        <v>net sales:product 3</v>
      </c>
      <c r="M343" s="84" t="str">
        <v>net sales</v>
      </c>
      <c r="N343" s="84">
        <v>12.49</v>
      </c>
      <c r="O343" s="84">
        <v>2024</v>
      </c>
      <c r="P343" s="84">
        <v>6</v>
      </c>
      <c r="Q343" s="84">
        <v>12</v>
      </c>
      <c r="R343" s="84" t="str">
        <v>product 3</v>
      </c>
      <c r="S343" s="84">
        <v>2</v>
      </c>
      <c r="V343" s="84">
        <v>2</v>
      </c>
    </row>
    <row r="344" spans="1:22" x14ac:dyDescent="0.25">
      <c r="A344" s="85">
        <v>45633</v>
      </c>
      <c r="B344" s="84" t="str">
        <v>net sales:product 3</v>
      </c>
      <c r="C344" s="84" t="str">
        <v>net sales</v>
      </c>
      <c r="D344" s="84">
        <v>12.49</v>
      </c>
      <c r="E344" s="84">
        <v>2024</v>
      </c>
      <c r="F344" s="84">
        <v>7</v>
      </c>
      <c r="G344" s="84">
        <v>12</v>
      </c>
      <c r="H344" s="84" t="str">
        <v>product 3</v>
      </c>
      <c r="I344" s="84">
        <v>162</v>
      </c>
      <c r="K344" s="85">
        <v>45633</v>
      </c>
      <c r="L344" s="84" t="str">
        <v>net sales:product 3</v>
      </c>
      <c r="M344" s="84" t="str">
        <v>net sales</v>
      </c>
      <c r="N344" s="84">
        <v>12.49</v>
      </c>
      <c r="O344" s="84">
        <v>2024</v>
      </c>
      <c r="P344" s="84">
        <v>7</v>
      </c>
      <c r="Q344" s="84">
        <v>12</v>
      </c>
      <c r="R344" s="84" t="str">
        <v>product 3</v>
      </c>
      <c r="S344" s="84">
        <v>162</v>
      </c>
      <c r="V344" s="84">
        <v>162</v>
      </c>
    </row>
    <row r="345" spans="1:22" x14ac:dyDescent="0.25">
      <c r="A345" s="85">
        <v>45634</v>
      </c>
      <c r="B345" s="84" t="str">
        <v>net sales:product 3</v>
      </c>
      <c r="C345" s="84" t="str">
        <v>net sales</v>
      </c>
      <c r="D345" s="84">
        <v>12.49</v>
      </c>
      <c r="E345" s="84">
        <v>2024</v>
      </c>
      <c r="F345" s="84">
        <v>8</v>
      </c>
      <c r="G345" s="84">
        <v>12</v>
      </c>
      <c r="H345" s="84" t="str">
        <v>product 3</v>
      </c>
      <c r="I345" s="84">
        <v>195</v>
      </c>
      <c r="K345" s="85">
        <v>45634</v>
      </c>
      <c r="L345" s="84" t="str">
        <v>net sales:product 3</v>
      </c>
      <c r="M345" s="84" t="str">
        <v>net sales</v>
      </c>
      <c r="N345" s="84">
        <v>12.49</v>
      </c>
      <c r="O345" s="84">
        <v>2024</v>
      </c>
      <c r="P345" s="84">
        <v>8</v>
      </c>
      <c r="Q345" s="84">
        <v>12</v>
      </c>
      <c r="R345" s="84" t="str">
        <v>product 3</v>
      </c>
      <c r="S345" s="84">
        <v>195</v>
      </c>
      <c r="V345" s="84">
        <v>195</v>
      </c>
    </row>
    <row r="346" spans="1:22" x14ac:dyDescent="0.25">
      <c r="A346" s="85">
        <v>45635</v>
      </c>
      <c r="B346" s="84" t="str">
        <v>net sales:product 3</v>
      </c>
      <c r="C346" s="84" t="str">
        <v>net sales</v>
      </c>
      <c r="D346" s="84">
        <v>12.49</v>
      </c>
      <c r="E346" s="84">
        <v>2024</v>
      </c>
      <c r="F346" s="84">
        <v>9</v>
      </c>
      <c r="G346" s="84">
        <v>12</v>
      </c>
      <c r="H346" s="84" t="str">
        <v>product 3</v>
      </c>
      <c r="I346" s="84">
        <v>201</v>
      </c>
      <c r="K346" s="85">
        <v>45635</v>
      </c>
      <c r="L346" s="84" t="str">
        <v>net sales:product 3</v>
      </c>
      <c r="M346" s="84" t="str">
        <v>net sales</v>
      </c>
      <c r="N346" s="84">
        <v>12.49</v>
      </c>
      <c r="O346" s="84">
        <v>2024</v>
      </c>
      <c r="P346" s="84">
        <v>9</v>
      </c>
      <c r="Q346" s="84">
        <v>12</v>
      </c>
      <c r="R346" s="84" t="str">
        <v>product 3</v>
      </c>
      <c r="S346" s="84">
        <v>201</v>
      </c>
      <c r="V346" s="84">
        <v>201</v>
      </c>
    </row>
    <row r="347" spans="1:22" x14ac:dyDescent="0.25">
      <c r="A347" s="85">
        <v>45636</v>
      </c>
      <c r="B347" s="84" t="str">
        <v>net sales:product 3</v>
      </c>
      <c r="C347" s="84" t="str">
        <v>net sales</v>
      </c>
      <c r="D347" s="84">
        <v>12.49</v>
      </c>
      <c r="E347" s="84">
        <v>2024</v>
      </c>
      <c r="F347" s="84">
        <v>10</v>
      </c>
      <c r="G347" s="84">
        <v>12</v>
      </c>
      <c r="H347" s="84" t="str">
        <v>product 3</v>
      </c>
      <c r="I347" s="84">
        <v>0</v>
      </c>
      <c r="K347" s="85">
        <v>45636</v>
      </c>
      <c r="L347" s="84" t="str">
        <v>net sales:product 3</v>
      </c>
      <c r="M347" s="84" t="str">
        <v>net sales</v>
      </c>
      <c r="N347" s="84">
        <v>12.49</v>
      </c>
      <c r="O347" s="84">
        <v>2024</v>
      </c>
      <c r="P347" s="84">
        <v>10</v>
      </c>
      <c r="Q347" s="84">
        <v>12</v>
      </c>
      <c r="R347" s="84" t="str">
        <v>product 3</v>
      </c>
      <c r="S347" s="84">
        <v>0</v>
      </c>
      <c r="V347" s="84">
        <v>0</v>
      </c>
    </row>
    <row r="348" spans="1:22" x14ac:dyDescent="0.25">
      <c r="A348" s="85">
        <v>45637</v>
      </c>
      <c r="B348" s="84" t="str">
        <v>net sales:product 3</v>
      </c>
      <c r="C348" s="84" t="str">
        <v>net sales</v>
      </c>
      <c r="D348" s="84">
        <v>12.49</v>
      </c>
      <c r="E348" s="84">
        <v>2024</v>
      </c>
      <c r="F348" s="84">
        <v>11</v>
      </c>
      <c r="G348" s="84">
        <v>12</v>
      </c>
      <c r="H348" s="84" t="str">
        <v>product 3</v>
      </c>
      <c r="I348" s="84">
        <v>201</v>
      </c>
      <c r="K348" s="85">
        <v>45637</v>
      </c>
      <c r="L348" s="84" t="str">
        <v>net sales:product 3</v>
      </c>
      <c r="M348" s="84" t="str">
        <v>net sales</v>
      </c>
      <c r="N348" s="84">
        <v>12.49</v>
      </c>
      <c r="O348" s="84">
        <v>2024</v>
      </c>
      <c r="P348" s="84">
        <v>11</v>
      </c>
      <c r="Q348" s="84">
        <v>12</v>
      </c>
      <c r="R348" s="84" t="str">
        <v>product 3</v>
      </c>
      <c r="S348" s="84">
        <v>201</v>
      </c>
      <c r="V348" s="84">
        <v>201</v>
      </c>
    </row>
    <row r="349" spans="1:22" x14ac:dyDescent="0.25">
      <c r="A349" s="85">
        <v>45638</v>
      </c>
      <c r="B349" s="84" t="str">
        <v>net sales:product 3</v>
      </c>
      <c r="C349" s="84" t="str">
        <v>net sales</v>
      </c>
      <c r="D349" s="84">
        <v>12.49</v>
      </c>
      <c r="E349" s="84">
        <v>2024</v>
      </c>
      <c r="F349" s="84">
        <v>12</v>
      </c>
      <c r="G349" s="84">
        <v>12</v>
      </c>
      <c r="H349" s="84" t="str">
        <v>product 3</v>
      </c>
      <c r="I349" s="84">
        <v>65</v>
      </c>
      <c r="K349" s="85">
        <v>45638</v>
      </c>
      <c r="L349" s="84" t="str">
        <v>net sales:product 3</v>
      </c>
      <c r="M349" s="84" t="str">
        <v>net sales</v>
      </c>
      <c r="N349" s="84">
        <v>12.49</v>
      </c>
      <c r="O349" s="84">
        <v>2024</v>
      </c>
      <c r="P349" s="84">
        <v>12</v>
      </c>
      <c r="Q349" s="84">
        <v>12</v>
      </c>
      <c r="R349" s="84" t="str">
        <v>product 3</v>
      </c>
      <c r="S349" s="84">
        <v>65</v>
      </c>
      <c r="V349" s="84">
        <v>65</v>
      </c>
    </row>
    <row r="350" spans="1:22" x14ac:dyDescent="0.25">
      <c r="A350" s="85">
        <v>45639</v>
      </c>
      <c r="B350" s="84" t="str">
        <v>net sales:product 3</v>
      </c>
      <c r="C350" s="84" t="str">
        <v>net sales</v>
      </c>
      <c r="D350" s="84">
        <v>12.49</v>
      </c>
      <c r="E350" s="84">
        <v>2024</v>
      </c>
      <c r="F350" s="84">
        <v>13</v>
      </c>
      <c r="G350" s="84">
        <v>12</v>
      </c>
      <c r="H350" s="84" t="str">
        <v>product 3</v>
      </c>
      <c r="I350" s="84">
        <v>236</v>
      </c>
      <c r="K350" s="85">
        <v>45639</v>
      </c>
      <c r="L350" s="84" t="str">
        <v>net sales:product 3</v>
      </c>
      <c r="M350" s="84" t="str">
        <v>net sales</v>
      </c>
      <c r="N350" s="84">
        <v>12.49</v>
      </c>
      <c r="O350" s="84">
        <v>2024</v>
      </c>
      <c r="P350" s="84">
        <v>13</v>
      </c>
      <c r="Q350" s="84">
        <v>12</v>
      </c>
      <c r="R350" s="84" t="str">
        <v>product 3</v>
      </c>
      <c r="S350" s="84">
        <v>236</v>
      </c>
      <c r="V350" s="84">
        <v>236</v>
      </c>
    </row>
    <row r="351" spans="1:22" x14ac:dyDescent="0.25">
      <c r="A351" s="85">
        <v>45640</v>
      </c>
      <c r="B351" s="84" t="str">
        <v>net sales:product 3</v>
      </c>
      <c r="C351" s="84" t="str">
        <v>net sales</v>
      </c>
      <c r="D351" s="84">
        <v>12.49</v>
      </c>
      <c r="E351" s="84">
        <v>2024</v>
      </c>
      <c r="F351" s="84">
        <v>14</v>
      </c>
      <c r="G351" s="84">
        <v>12</v>
      </c>
      <c r="H351" s="84" t="str">
        <v>product 3</v>
      </c>
      <c r="I351" s="84">
        <v>47</v>
      </c>
      <c r="K351" s="85">
        <v>45640</v>
      </c>
      <c r="L351" s="84" t="str">
        <v>net sales:product 3</v>
      </c>
      <c r="M351" s="84" t="str">
        <v>net sales</v>
      </c>
      <c r="N351" s="84">
        <v>12.49</v>
      </c>
      <c r="O351" s="84">
        <v>2024</v>
      </c>
      <c r="P351" s="84">
        <v>14</v>
      </c>
      <c r="Q351" s="84">
        <v>12</v>
      </c>
      <c r="R351" s="84" t="str">
        <v>product 3</v>
      </c>
      <c r="S351" s="84">
        <v>47</v>
      </c>
      <c r="V351" s="84">
        <v>47</v>
      </c>
    </row>
    <row r="352" spans="1:22" x14ac:dyDescent="0.25">
      <c r="A352" s="85">
        <v>45641</v>
      </c>
      <c r="B352" s="84" t="str">
        <v>net sales:product 3</v>
      </c>
      <c r="C352" s="84" t="str">
        <v>net sales</v>
      </c>
      <c r="D352" s="84">
        <v>12.49</v>
      </c>
      <c r="E352" s="84">
        <v>2024</v>
      </c>
      <c r="F352" s="84">
        <v>15</v>
      </c>
      <c r="G352" s="84">
        <v>12</v>
      </c>
      <c r="H352" s="84" t="str">
        <v>product 3</v>
      </c>
      <c r="I352" s="84">
        <v>205</v>
      </c>
      <c r="K352" s="85">
        <v>45641</v>
      </c>
      <c r="L352" s="84" t="str">
        <v>net sales:product 3</v>
      </c>
      <c r="M352" s="84" t="str">
        <v>net sales</v>
      </c>
      <c r="N352" s="84">
        <v>12.49</v>
      </c>
      <c r="O352" s="84">
        <v>2024</v>
      </c>
      <c r="P352" s="84">
        <v>15</v>
      </c>
      <c r="Q352" s="84">
        <v>12</v>
      </c>
      <c r="R352" s="84" t="str">
        <v>product 3</v>
      </c>
      <c r="S352" s="84">
        <v>205</v>
      </c>
      <c r="V352" s="84">
        <v>205</v>
      </c>
    </row>
    <row r="353" spans="1:22" x14ac:dyDescent="0.25">
      <c r="A353" s="85">
        <v>45642</v>
      </c>
      <c r="B353" s="84" t="str">
        <v>net sales:product 3</v>
      </c>
      <c r="C353" s="84" t="str">
        <v>net sales</v>
      </c>
      <c r="D353" s="84">
        <v>12.49</v>
      </c>
      <c r="E353" s="84">
        <v>2024</v>
      </c>
      <c r="F353" s="84">
        <v>16</v>
      </c>
      <c r="G353" s="84">
        <v>12</v>
      </c>
      <c r="H353" s="84" t="str">
        <v>product 3</v>
      </c>
      <c r="I353" s="84">
        <v>234</v>
      </c>
      <c r="K353" s="85">
        <v>45642</v>
      </c>
      <c r="L353" s="84" t="str">
        <v>net sales:product 3</v>
      </c>
      <c r="M353" s="84" t="str">
        <v>net sales</v>
      </c>
      <c r="N353" s="84">
        <v>12.49</v>
      </c>
      <c r="O353" s="84">
        <v>2024</v>
      </c>
      <c r="P353" s="84">
        <v>16</v>
      </c>
      <c r="Q353" s="84">
        <v>12</v>
      </c>
      <c r="R353" s="84" t="str">
        <v>product 3</v>
      </c>
      <c r="S353" s="84">
        <v>234</v>
      </c>
      <c r="V353" s="84">
        <v>234</v>
      </c>
    </row>
    <row r="354" spans="1:22" x14ac:dyDescent="0.25">
      <c r="A354" s="85">
        <v>45643</v>
      </c>
      <c r="B354" s="84" t="str">
        <v>net sales:product 3</v>
      </c>
      <c r="C354" s="84" t="str">
        <v>net sales</v>
      </c>
      <c r="D354" s="84">
        <v>12.49</v>
      </c>
      <c r="E354" s="84">
        <v>2024</v>
      </c>
      <c r="F354" s="84">
        <v>17</v>
      </c>
      <c r="G354" s="84">
        <v>12</v>
      </c>
      <c r="H354" s="84" t="str">
        <v>product 3</v>
      </c>
      <c r="I354" s="84">
        <v>91</v>
      </c>
      <c r="K354" s="85">
        <v>45643</v>
      </c>
      <c r="L354" s="84" t="str">
        <v>net sales:product 3</v>
      </c>
      <c r="M354" s="84" t="str">
        <v>net sales</v>
      </c>
      <c r="N354" s="84">
        <v>12.49</v>
      </c>
      <c r="O354" s="84">
        <v>2024</v>
      </c>
      <c r="P354" s="84">
        <v>17</v>
      </c>
      <c r="Q354" s="84">
        <v>12</v>
      </c>
      <c r="R354" s="84" t="str">
        <v>product 3</v>
      </c>
      <c r="S354" s="84">
        <v>91</v>
      </c>
      <c r="V354" s="84">
        <v>91</v>
      </c>
    </row>
    <row r="355" spans="1:22" x14ac:dyDescent="0.25">
      <c r="A355" s="85">
        <v>45644</v>
      </c>
      <c r="B355" s="84" t="str">
        <v>net sales:product 3</v>
      </c>
      <c r="C355" s="84" t="str">
        <v>net sales</v>
      </c>
      <c r="D355" s="84">
        <v>12.49</v>
      </c>
      <c r="E355" s="84">
        <v>2024</v>
      </c>
      <c r="F355" s="84">
        <v>18</v>
      </c>
      <c r="G355" s="84">
        <v>12</v>
      </c>
      <c r="H355" s="84" t="str">
        <v>product 3</v>
      </c>
      <c r="I355" s="84">
        <v>178</v>
      </c>
      <c r="K355" s="85">
        <v>45644</v>
      </c>
      <c r="L355" s="84" t="str">
        <v>net sales:product 3</v>
      </c>
      <c r="M355" s="84" t="str">
        <v>net sales</v>
      </c>
      <c r="N355" s="84">
        <v>12.49</v>
      </c>
      <c r="O355" s="84">
        <v>2024</v>
      </c>
      <c r="P355" s="84">
        <v>18</v>
      </c>
      <c r="Q355" s="84">
        <v>12</v>
      </c>
      <c r="R355" s="84" t="str">
        <v>product 3</v>
      </c>
      <c r="S355" s="84">
        <v>178</v>
      </c>
      <c r="V355" s="84">
        <v>178</v>
      </c>
    </row>
    <row r="356" spans="1:22" x14ac:dyDescent="0.25">
      <c r="A356" s="85">
        <v>45645</v>
      </c>
      <c r="B356" s="84" t="str">
        <v>net sales:product 3</v>
      </c>
      <c r="C356" s="84" t="str">
        <v>net sales</v>
      </c>
      <c r="D356" s="84">
        <v>12.49</v>
      </c>
      <c r="E356" s="84">
        <v>2024</v>
      </c>
      <c r="F356" s="84">
        <v>19</v>
      </c>
      <c r="G356" s="84">
        <v>12</v>
      </c>
      <c r="H356" s="84" t="str">
        <v>product 3</v>
      </c>
      <c r="I356" s="84">
        <v>52</v>
      </c>
      <c r="K356" s="85">
        <v>45645</v>
      </c>
      <c r="L356" s="84" t="str">
        <v>net sales:product 3</v>
      </c>
      <c r="M356" s="84" t="str">
        <v>net sales</v>
      </c>
      <c r="N356" s="84">
        <v>12.49</v>
      </c>
      <c r="O356" s="84">
        <v>2024</v>
      </c>
      <c r="P356" s="84">
        <v>19</v>
      </c>
      <c r="Q356" s="84">
        <v>12</v>
      </c>
      <c r="R356" s="84" t="str">
        <v>product 3</v>
      </c>
      <c r="S356" s="84">
        <v>52</v>
      </c>
      <c r="V356" s="84">
        <v>52</v>
      </c>
    </row>
    <row r="357" spans="1:22" x14ac:dyDescent="0.25">
      <c r="A357" s="85">
        <v>45646</v>
      </c>
      <c r="B357" s="84" t="str">
        <v>net sales:product 3</v>
      </c>
      <c r="C357" s="84" t="str">
        <v>net sales</v>
      </c>
      <c r="D357" s="84">
        <v>12.49</v>
      </c>
      <c r="E357" s="84">
        <v>2024</v>
      </c>
      <c r="F357" s="84">
        <v>20</v>
      </c>
      <c r="G357" s="84">
        <v>12</v>
      </c>
      <c r="H357" s="84" t="str">
        <v>product 3</v>
      </c>
      <c r="I357" s="84">
        <v>60</v>
      </c>
      <c r="K357" s="85">
        <v>45646</v>
      </c>
      <c r="L357" s="84" t="str">
        <v>net sales:product 3</v>
      </c>
      <c r="M357" s="84" t="str">
        <v>net sales</v>
      </c>
      <c r="N357" s="84">
        <v>12.49</v>
      </c>
      <c r="O357" s="84">
        <v>2024</v>
      </c>
      <c r="P357" s="84">
        <v>20</v>
      </c>
      <c r="Q357" s="84">
        <v>12</v>
      </c>
      <c r="R357" s="84" t="str">
        <v>product 3</v>
      </c>
      <c r="S357" s="84">
        <v>60</v>
      </c>
      <c r="V357" s="84">
        <v>60</v>
      </c>
    </row>
    <row r="358" spans="1:22" x14ac:dyDescent="0.25">
      <c r="A358" s="85">
        <v>45647</v>
      </c>
      <c r="B358" s="84" t="str">
        <v>net sales:product 3</v>
      </c>
      <c r="C358" s="84" t="str">
        <v>net sales</v>
      </c>
      <c r="D358" s="84">
        <v>12.49</v>
      </c>
      <c r="E358" s="84">
        <v>2024</v>
      </c>
      <c r="F358" s="84">
        <v>21</v>
      </c>
      <c r="G358" s="84">
        <v>12</v>
      </c>
      <c r="H358" s="84" t="str">
        <v>product 3</v>
      </c>
      <c r="I358" s="84">
        <v>170</v>
      </c>
      <c r="K358" s="85">
        <v>45647</v>
      </c>
      <c r="L358" s="84" t="str">
        <v>net sales:product 3</v>
      </c>
      <c r="M358" s="84" t="str">
        <v>net sales</v>
      </c>
      <c r="N358" s="84">
        <v>12.49</v>
      </c>
      <c r="O358" s="84">
        <v>2024</v>
      </c>
      <c r="P358" s="84">
        <v>21</v>
      </c>
      <c r="Q358" s="84">
        <v>12</v>
      </c>
      <c r="R358" s="84" t="str">
        <v>product 3</v>
      </c>
      <c r="S358" s="84">
        <v>170</v>
      </c>
      <c r="V358" s="84">
        <v>170</v>
      </c>
    </row>
    <row r="359" spans="1:22" x14ac:dyDescent="0.25">
      <c r="A359" s="85">
        <v>45648</v>
      </c>
      <c r="B359" s="84" t="str">
        <v>net sales:product 3</v>
      </c>
      <c r="C359" s="84" t="str">
        <v>net sales</v>
      </c>
      <c r="D359" s="84">
        <v>12.49</v>
      </c>
      <c r="E359" s="84">
        <v>2024</v>
      </c>
      <c r="F359" s="84">
        <v>22</v>
      </c>
      <c r="G359" s="84">
        <v>12</v>
      </c>
      <c r="H359" s="84" t="str">
        <v>product 3</v>
      </c>
      <c r="I359" s="84">
        <v>231</v>
      </c>
      <c r="K359" s="85">
        <v>45648</v>
      </c>
      <c r="L359" s="84" t="str">
        <v>net sales:product 3</v>
      </c>
      <c r="M359" s="84" t="str">
        <v>net sales</v>
      </c>
      <c r="N359" s="84">
        <v>12.49</v>
      </c>
      <c r="O359" s="84">
        <v>2024</v>
      </c>
      <c r="P359" s="84">
        <v>22</v>
      </c>
      <c r="Q359" s="84">
        <v>12</v>
      </c>
      <c r="R359" s="84" t="str">
        <v>product 3</v>
      </c>
      <c r="S359" s="84">
        <v>231</v>
      </c>
      <c r="V359" s="84">
        <v>231</v>
      </c>
    </row>
    <row r="360" spans="1:22" x14ac:dyDescent="0.25">
      <c r="A360" s="85">
        <v>45649</v>
      </c>
      <c r="B360" s="84" t="str">
        <v>net sales:product 3</v>
      </c>
      <c r="C360" s="84" t="str">
        <v>net sales</v>
      </c>
      <c r="D360" s="84">
        <v>12.49</v>
      </c>
      <c r="E360" s="84">
        <v>2024</v>
      </c>
      <c r="F360" s="84">
        <v>23</v>
      </c>
      <c r="G360" s="84">
        <v>12</v>
      </c>
      <c r="H360" s="84" t="str">
        <v>product 3</v>
      </c>
      <c r="I360" s="84">
        <v>24</v>
      </c>
      <c r="K360" s="85">
        <v>45649</v>
      </c>
      <c r="L360" s="84" t="str">
        <v>net sales:product 3</v>
      </c>
      <c r="M360" s="84" t="str">
        <v>net sales</v>
      </c>
      <c r="N360" s="84">
        <v>12.49</v>
      </c>
      <c r="O360" s="84">
        <v>2024</v>
      </c>
      <c r="P360" s="84">
        <v>23</v>
      </c>
      <c r="Q360" s="84">
        <v>12</v>
      </c>
      <c r="R360" s="84" t="str">
        <v>product 3</v>
      </c>
      <c r="S360" s="84">
        <v>24</v>
      </c>
      <c r="V360" s="84">
        <v>24</v>
      </c>
    </row>
    <row r="361" spans="1:22" x14ac:dyDescent="0.25">
      <c r="A361" s="85">
        <v>45650</v>
      </c>
      <c r="B361" s="84" t="str">
        <v>net sales:product 3</v>
      </c>
      <c r="C361" s="84" t="str">
        <v>net sales</v>
      </c>
      <c r="D361" s="84">
        <v>12.49</v>
      </c>
      <c r="E361" s="84">
        <v>2024</v>
      </c>
      <c r="F361" s="84">
        <v>24</v>
      </c>
      <c r="G361" s="84">
        <v>12</v>
      </c>
      <c r="H361" s="84" t="str">
        <v>product 3</v>
      </c>
      <c r="I361" s="84">
        <v>68</v>
      </c>
      <c r="K361" s="85">
        <v>45650</v>
      </c>
      <c r="L361" s="84" t="str">
        <v>net sales:product 3</v>
      </c>
      <c r="M361" s="84" t="str">
        <v>net sales</v>
      </c>
      <c r="N361" s="84">
        <v>12.49</v>
      </c>
      <c r="O361" s="84">
        <v>2024</v>
      </c>
      <c r="P361" s="84">
        <v>24</v>
      </c>
      <c r="Q361" s="84">
        <v>12</v>
      </c>
      <c r="R361" s="84" t="str">
        <v>product 3</v>
      </c>
      <c r="S361" s="84">
        <v>68</v>
      </c>
      <c r="V361" s="84">
        <v>68</v>
      </c>
    </row>
    <row r="362" spans="1:22" x14ac:dyDescent="0.25">
      <c r="A362" s="85">
        <v>45651</v>
      </c>
      <c r="B362" s="84" t="str">
        <v>net sales:product 3</v>
      </c>
      <c r="C362" s="84" t="str">
        <v>net sales</v>
      </c>
      <c r="D362" s="84">
        <v>12.49</v>
      </c>
      <c r="E362" s="84">
        <v>2024</v>
      </c>
      <c r="F362" s="84">
        <v>25</v>
      </c>
      <c r="G362" s="84">
        <v>12</v>
      </c>
      <c r="H362" s="84" t="str">
        <v>product 3</v>
      </c>
      <c r="I362" s="84">
        <v>144</v>
      </c>
      <c r="K362" s="85">
        <v>45651</v>
      </c>
      <c r="L362" s="84" t="str">
        <v>net sales:product 3</v>
      </c>
      <c r="M362" s="84" t="str">
        <v>net sales</v>
      </c>
      <c r="N362" s="84">
        <v>12.49</v>
      </c>
      <c r="O362" s="84">
        <v>2024</v>
      </c>
      <c r="P362" s="84">
        <v>25</v>
      </c>
      <c r="Q362" s="84">
        <v>12</v>
      </c>
      <c r="R362" s="84" t="str">
        <v>product 3</v>
      </c>
      <c r="S362" s="84">
        <v>144</v>
      </c>
      <c r="V362" s="84">
        <v>144</v>
      </c>
    </row>
    <row r="363" spans="1:22" x14ac:dyDescent="0.25">
      <c r="A363" s="85">
        <v>45652</v>
      </c>
      <c r="B363" s="84" t="str">
        <v>net sales:product 3</v>
      </c>
      <c r="C363" s="84" t="str">
        <v>net sales</v>
      </c>
      <c r="D363" s="84">
        <v>12.49</v>
      </c>
      <c r="E363" s="84">
        <v>2024</v>
      </c>
      <c r="F363" s="84">
        <v>26</v>
      </c>
      <c r="G363" s="84">
        <v>12</v>
      </c>
      <c r="H363" s="84" t="str">
        <v>product 3</v>
      </c>
      <c r="I363" s="84">
        <v>95</v>
      </c>
      <c r="K363" s="85">
        <v>45652</v>
      </c>
      <c r="L363" s="84" t="str">
        <v>net sales:product 3</v>
      </c>
      <c r="M363" s="84" t="str">
        <v>net sales</v>
      </c>
      <c r="N363" s="84">
        <v>12.49</v>
      </c>
      <c r="O363" s="84">
        <v>2024</v>
      </c>
      <c r="P363" s="84">
        <v>26</v>
      </c>
      <c r="Q363" s="84">
        <v>12</v>
      </c>
      <c r="R363" s="84" t="str">
        <v>product 3</v>
      </c>
      <c r="S363" s="84">
        <v>95</v>
      </c>
      <c r="V363" s="84">
        <v>95</v>
      </c>
    </row>
    <row r="364" spans="1:22" x14ac:dyDescent="0.25">
      <c r="A364" s="85">
        <v>45653</v>
      </c>
      <c r="B364" s="84" t="str">
        <v>net sales:product 3</v>
      </c>
      <c r="C364" s="84" t="str">
        <v>net sales</v>
      </c>
      <c r="D364" s="84">
        <v>12.49</v>
      </c>
      <c r="E364" s="84">
        <v>2024</v>
      </c>
      <c r="F364" s="84">
        <v>27</v>
      </c>
      <c r="G364" s="84">
        <v>12</v>
      </c>
      <c r="H364" s="84" t="str">
        <v>product 3</v>
      </c>
      <c r="I364" s="84">
        <v>231</v>
      </c>
      <c r="K364" s="85">
        <v>45653</v>
      </c>
      <c r="L364" s="84" t="str">
        <v>net sales:product 3</v>
      </c>
      <c r="M364" s="84" t="str">
        <v>net sales</v>
      </c>
      <c r="N364" s="84">
        <v>12.49</v>
      </c>
      <c r="O364" s="84">
        <v>2024</v>
      </c>
      <c r="P364" s="84">
        <v>27</v>
      </c>
      <c r="Q364" s="84">
        <v>12</v>
      </c>
      <c r="R364" s="84" t="str">
        <v>product 3</v>
      </c>
      <c r="S364" s="84">
        <v>231</v>
      </c>
      <c r="V364" s="84">
        <v>231</v>
      </c>
    </row>
    <row r="365" spans="1:22" x14ac:dyDescent="0.25">
      <c r="A365" s="85">
        <v>45654</v>
      </c>
      <c r="B365" s="84" t="str">
        <v>net sales:product 3</v>
      </c>
      <c r="C365" s="84" t="str">
        <v>net sales</v>
      </c>
      <c r="D365" s="84">
        <v>12.49</v>
      </c>
      <c r="E365" s="84">
        <v>2024</v>
      </c>
      <c r="F365" s="84">
        <v>28</v>
      </c>
      <c r="G365" s="84">
        <v>12</v>
      </c>
      <c r="H365" s="84" t="str">
        <v>product 3</v>
      </c>
      <c r="I365" s="84">
        <v>176</v>
      </c>
      <c r="K365" s="85">
        <v>45654</v>
      </c>
      <c r="L365" s="84" t="str">
        <v>net sales:product 3</v>
      </c>
      <c r="M365" s="84" t="str">
        <v>net sales</v>
      </c>
      <c r="N365" s="84">
        <v>12.49</v>
      </c>
      <c r="O365" s="84">
        <v>2024</v>
      </c>
      <c r="P365" s="84">
        <v>28</v>
      </c>
      <c r="Q365" s="84">
        <v>12</v>
      </c>
      <c r="R365" s="84" t="str">
        <v>product 3</v>
      </c>
      <c r="S365" s="84">
        <v>176</v>
      </c>
      <c r="V365" s="84">
        <v>176</v>
      </c>
    </row>
    <row r="366" spans="1:22" x14ac:dyDescent="0.25">
      <c r="A366" s="85">
        <v>45655</v>
      </c>
      <c r="B366" s="84" t="str">
        <v>net sales:product 3</v>
      </c>
      <c r="C366" s="84" t="str">
        <v>net sales</v>
      </c>
      <c r="D366" s="84">
        <v>12.49</v>
      </c>
      <c r="E366" s="84">
        <v>2024</v>
      </c>
      <c r="F366" s="84">
        <v>29</v>
      </c>
      <c r="G366" s="84">
        <v>12</v>
      </c>
      <c r="H366" s="84" t="str">
        <v>product 3</v>
      </c>
      <c r="I366" s="84">
        <v>151</v>
      </c>
      <c r="K366" s="85">
        <v>45655</v>
      </c>
      <c r="L366" s="84" t="str">
        <v>net sales:product 3</v>
      </c>
      <c r="M366" s="84" t="str">
        <v>net sales</v>
      </c>
      <c r="N366" s="84">
        <v>12.49</v>
      </c>
      <c r="O366" s="84">
        <v>2024</v>
      </c>
      <c r="P366" s="84">
        <v>29</v>
      </c>
      <c r="Q366" s="84">
        <v>12</v>
      </c>
      <c r="R366" s="84" t="str">
        <v>product 3</v>
      </c>
      <c r="S366" s="84">
        <v>151</v>
      </c>
      <c r="V366" s="84">
        <v>151</v>
      </c>
    </row>
    <row r="367" spans="1:22" x14ac:dyDescent="0.25">
      <c r="A367" s="85">
        <v>45656</v>
      </c>
      <c r="B367" s="84" t="str">
        <v>net sales:product 3</v>
      </c>
      <c r="C367" s="84" t="str">
        <v>net sales</v>
      </c>
      <c r="D367" s="84">
        <v>12.49</v>
      </c>
      <c r="E367" s="84">
        <v>2024</v>
      </c>
      <c r="F367" s="84">
        <v>30</v>
      </c>
      <c r="G367" s="84">
        <v>12</v>
      </c>
      <c r="H367" s="84" t="str">
        <v>product 3</v>
      </c>
      <c r="I367" s="84">
        <v>63</v>
      </c>
      <c r="K367" s="85">
        <v>45656</v>
      </c>
      <c r="L367" s="84" t="str">
        <v>net sales:product 3</v>
      </c>
      <c r="M367" s="84" t="str">
        <v>net sales</v>
      </c>
      <c r="N367" s="84">
        <v>12.49</v>
      </c>
      <c r="O367" s="84">
        <v>2024</v>
      </c>
      <c r="P367" s="84">
        <v>30</v>
      </c>
      <c r="Q367" s="84">
        <v>12</v>
      </c>
      <c r="R367" s="84" t="str">
        <v>product 3</v>
      </c>
      <c r="S367" s="84">
        <v>63</v>
      </c>
      <c r="V367" s="84">
        <v>63</v>
      </c>
    </row>
    <row r="368" spans="1:22" x14ac:dyDescent="0.25">
      <c r="A368" s="85">
        <v>45657</v>
      </c>
      <c r="B368" s="84" t="str">
        <v>net sales:product 3</v>
      </c>
      <c r="C368" s="84" t="str">
        <v>net sales</v>
      </c>
      <c r="D368" s="84">
        <v>12.49</v>
      </c>
      <c r="E368" s="84">
        <v>2024</v>
      </c>
      <c r="F368" s="84">
        <v>31</v>
      </c>
      <c r="G368" s="84">
        <v>12</v>
      </c>
      <c r="H368" s="84" t="str">
        <v>product 3</v>
      </c>
      <c r="I368" s="84">
        <v>16</v>
      </c>
      <c r="K368" s="85">
        <v>45657</v>
      </c>
      <c r="L368" s="84" t="str">
        <v>net sales:product 3</v>
      </c>
      <c r="M368" s="84" t="str">
        <v>net sales</v>
      </c>
      <c r="N368" s="84">
        <v>12.49</v>
      </c>
      <c r="O368" s="84">
        <v>2024</v>
      </c>
      <c r="P368" s="84">
        <v>31</v>
      </c>
      <c r="Q368" s="84">
        <v>12</v>
      </c>
      <c r="R368" s="84" t="str">
        <v>product 3</v>
      </c>
      <c r="S368" s="84">
        <v>16</v>
      </c>
      <c r="V368" s="84">
        <v>16</v>
      </c>
    </row>
    <row r="369" spans="22:22" x14ac:dyDescent="0.25">
      <c r="V369" s="84">
        <v>0</v>
      </c>
    </row>
    <row r="370" spans="22:22" x14ac:dyDescent="0.25">
      <c r="V370" s="84">
        <v>0</v>
      </c>
    </row>
    <row r="371" spans="22:22" x14ac:dyDescent="0.25">
      <c r="V371" s="84">
        <v>0</v>
      </c>
    </row>
    <row r="372" spans="22:22" x14ac:dyDescent="0.25">
      <c r="V372" s="84">
        <v>0</v>
      </c>
    </row>
    <row r="373" spans="22:22" x14ac:dyDescent="0.25">
      <c r="V373" s="84">
        <v>0</v>
      </c>
    </row>
    <row r="374" spans="22:22" x14ac:dyDescent="0.25">
      <c r="V374" s="84">
        <v>0</v>
      </c>
    </row>
    <row r="375" spans="22:22" x14ac:dyDescent="0.25">
      <c r="V375" s="84">
        <v>0</v>
      </c>
    </row>
    <row r="376" spans="22:22" x14ac:dyDescent="0.25">
      <c r="V376" s="84">
        <v>0</v>
      </c>
    </row>
    <row r="377" spans="22:22" x14ac:dyDescent="0.25">
      <c r="V377" s="84">
        <v>0</v>
      </c>
    </row>
    <row r="378" spans="22:22" x14ac:dyDescent="0.25">
      <c r="V378" s="84">
        <v>0</v>
      </c>
    </row>
    <row r="379" spans="22:22" x14ac:dyDescent="0.25">
      <c r="V379" s="84">
        <v>0</v>
      </c>
    </row>
    <row r="380" spans="22:22" x14ac:dyDescent="0.25">
      <c r="V380" s="84">
        <v>0</v>
      </c>
    </row>
    <row r="381" spans="22:22" x14ac:dyDescent="0.25">
      <c r="V381" s="84">
        <v>0</v>
      </c>
    </row>
    <row r="382" spans="22:22" x14ac:dyDescent="0.25">
      <c r="V382" s="84">
        <v>0</v>
      </c>
    </row>
    <row r="383" spans="22:22" x14ac:dyDescent="0.25">
      <c r="V383" s="84">
        <v>0</v>
      </c>
    </row>
    <row r="384" spans="22:22" x14ac:dyDescent="0.25">
      <c r="V384" s="84">
        <v>0</v>
      </c>
    </row>
    <row r="385" spans="22:22" x14ac:dyDescent="0.25">
      <c r="V385" s="84">
        <v>0</v>
      </c>
    </row>
    <row r="386" spans="22:22" x14ac:dyDescent="0.25">
      <c r="V386" s="84">
        <v>0</v>
      </c>
    </row>
    <row r="387" spans="22:22" x14ac:dyDescent="0.25">
      <c r="V387" s="84">
        <v>0</v>
      </c>
    </row>
    <row r="388" spans="22:22" x14ac:dyDescent="0.25">
      <c r="V388" s="84">
        <v>0</v>
      </c>
    </row>
    <row r="389" spans="22:22" x14ac:dyDescent="0.25">
      <c r="V389" s="84">
        <v>0</v>
      </c>
    </row>
    <row r="390" spans="22:22" x14ac:dyDescent="0.25">
      <c r="V390" s="84">
        <v>0</v>
      </c>
    </row>
    <row r="391" spans="22:22" x14ac:dyDescent="0.25">
      <c r="V391" s="84">
        <v>0</v>
      </c>
    </row>
    <row r="392" spans="22:22" x14ac:dyDescent="0.25">
      <c r="V392" s="84">
        <v>0</v>
      </c>
    </row>
    <row r="393" spans="22:22" x14ac:dyDescent="0.25">
      <c r="V393" s="84">
        <v>0</v>
      </c>
    </row>
    <row r="394" spans="22:22" x14ac:dyDescent="0.25">
      <c r="V394" s="84">
        <v>0</v>
      </c>
    </row>
    <row r="395" spans="22:22" x14ac:dyDescent="0.25">
      <c r="V395" s="84">
        <v>0</v>
      </c>
    </row>
    <row r="396" spans="22:22" x14ac:dyDescent="0.25">
      <c r="V396" s="84">
        <v>0</v>
      </c>
    </row>
    <row r="397" spans="22:22" x14ac:dyDescent="0.25">
      <c r="V397" s="84">
        <v>0</v>
      </c>
    </row>
    <row r="398" spans="22:22" x14ac:dyDescent="0.25">
      <c r="V398" s="84">
        <v>0</v>
      </c>
    </row>
    <row r="399" spans="22:22" x14ac:dyDescent="0.25">
      <c r="V399" s="84">
        <v>0</v>
      </c>
    </row>
    <row r="400" spans="22:22" x14ac:dyDescent="0.25">
      <c r="V400" s="84">
        <v>0</v>
      </c>
    </row>
    <row r="401" spans="22:22" x14ac:dyDescent="0.25">
      <c r="V401" s="84">
        <v>0</v>
      </c>
    </row>
    <row r="402" spans="22:22" x14ac:dyDescent="0.25">
      <c r="V402" s="84">
        <v>0</v>
      </c>
    </row>
    <row r="403" spans="22:22" x14ac:dyDescent="0.25">
      <c r="V403" s="84">
        <v>0</v>
      </c>
    </row>
    <row r="404" spans="22:22" x14ac:dyDescent="0.25">
      <c r="V404" s="84">
        <v>0</v>
      </c>
    </row>
    <row r="405" spans="22:22" x14ac:dyDescent="0.25">
      <c r="V405" s="84">
        <v>0</v>
      </c>
    </row>
    <row r="406" spans="22:22" x14ac:dyDescent="0.25">
      <c r="V406" s="84">
        <v>0</v>
      </c>
    </row>
    <row r="407" spans="22:22" x14ac:dyDescent="0.25">
      <c r="V407" s="84">
        <v>0</v>
      </c>
    </row>
    <row r="408" spans="22:22" x14ac:dyDescent="0.25">
      <c r="V408" s="84">
        <v>0</v>
      </c>
    </row>
    <row r="409" spans="22:22" x14ac:dyDescent="0.25">
      <c r="V409" s="84">
        <v>0</v>
      </c>
    </row>
    <row r="410" spans="22:22" x14ac:dyDescent="0.25">
      <c r="V410" s="84">
        <v>0</v>
      </c>
    </row>
    <row r="411" spans="22:22" x14ac:dyDescent="0.25">
      <c r="V411" s="84">
        <v>0</v>
      </c>
    </row>
    <row r="412" spans="22:22" x14ac:dyDescent="0.25">
      <c r="V412" s="84">
        <v>0</v>
      </c>
    </row>
    <row r="413" spans="22:22" x14ac:dyDescent="0.25">
      <c r="V413" s="84">
        <v>0</v>
      </c>
    </row>
    <row r="414" spans="22:22" x14ac:dyDescent="0.25">
      <c r="V414" s="84">
        <v>0</v>
      </c>
    </row>
    <row r="415" spans="22:22" x14ac:dyDescent="0.25">
      <c r="V415" s="84">
        <v>0</v>
      </c>
    </row>
    <row r="416" spans="22:22" x14ac:dyDescent="0.25">
      <c r="V416" s="84">
        <v>0</v>
      </c>
    </row>
    <row r="417" spans="22:22" x14ac:dyDescent="0.25">
      <c r="V417" s="84">
        <v>0</v>
      </c>
    </row>
    <row r="418" spans="22:22" x14ac:dyDescent="0.25">
      <c r="V418" s="84">
        <v>0</v>
      </c>
    </row>
    <row r="419" spans="22:22" x14ac:dyDescent="0.25">
      <c r="V419" s="84">
        <v>0</v>
      </c>
    </row>
    <row r="420" spans="22:22" x14ac:dyDescent="0.25">
      <c r="V420" s="84">
        <v>0</v>
      </c>
    </row>
    <row r="421" spans="22:22" x14ac:dyDescent="0.25">
      <c r="V421" s="84">
        <v>0</v>
      </c>
    </row>
    <row r="422" spans="22:22" x14ac:dyDescent="0.25">
      <c r="V422" s="84">
        <v>0</v>
      </c>
    </row>
    <row r="423" spans="22:22" x14ac:dyDescent="0.25">
      <c r="V423" s="84">
        <v>0</v>
      </c>
    </row>
    <row r="424" spans="22:22" x14ac:dyDescent="0.25">
      <c r="V424" s="84">
        <v>0</v>
      </c>
    </row>
    <row r="425" spans="22:22" x14ac:dyDescent="0.25">
      <c r="V425" s="84">
        <v>0</v>
      </c>
    </row>
    <row r="426" spans="22:22" x14ac:dyDescent="0.25">
      <c r="V426" s="84">
        <v>0</v>
      </c>
    </row>
    <row r="427" spans="22:22" x14ac:dyDescent="0.25">
      <c r="V427" s="84">
        <v>0</v>
      </c>
    </row>
    <row r="428" spans="22:22" x14ac:dyDescent="0.25">
      <c r="V428" s="84">
        <v>0</v>
      </c>
    </row>
    <row r="429" spans="22:22" x14ac:dyDescent="0.25">
      <c r="V429" s="84">
        <v>0</v>
      </c>
    </row>
    <row r="430" spans="22:22" x14ac:dyDescent="0.25">
      <c r="V430" s="84">
        <v>0</v>
      </c>
    </row>
    <row r="431" spans="22:22" x14ac:dyDescent="0.25">
      <c r="V431" s="84">
        <v>0</v>
      </c>
    </row>
    <row r="432" spans="22:22" x14ac:dyDescent="0.25">
      <c r="V432" s="84">
        <v>0</v>
      </c>
    </row>
    <row r="433" spans="22:22" x14ac:dyDescent="0.25">
      <c r="V433" s="84">
        <v>0</v>
      </c>
    </row>
    <row r="434" spans="22:22" x14ac:dyDescent="0.25">
      <c r="V434" s="84">
        <v>0</v>
      </c>
    </row>
    <row r="435" spans="22:22" x14ac:dyDescent="0.25">
      <c r="V435" s="84">
        <v>0</v>
      </c>
    </row>
    <row r="436" spans="22:22" x14ac:dyDescent="0.25">
      <c r="V436" s="84">
        <v>0</v>
      </c>
    </row>
    <row r="437" spans="22:22" x14ac:dyDescent="0.25">
      <c r="V437" s="84">
        <v>0</v>
      </c>
    </row>
    <row r="438" spans="22:22" x14ac:dyDescent="0.25">
      <c r="V438" s="84">
        <v>0</v>
      </c>
    </row>
    <row r="439" spans="22:22" x14ac:dyDescent="0.25">
      <c r="V439" s="84">
        <v>0</v>
      </c>
    </row>
    <row r="440" spans="22:22" x14ac:dyDescent="0.25">
      <c r="V440" s="84">
        <v>0</v>
      </c>
    </row>
    <row r="441" spans="22:22" x14ac:dyDescent="0.25">
      <c r="V441" s="84">
        <v>0</v>
      </c>
    </row>
    <row r="442" spans="22:22" x14ac:dyDescent="0.25">
      <c r="V442" s="84">
        <v>0</v>
      </c>
    </row>
    <row r="443" spans="22:22" x14ac:dyDescent="0.25">
      <c r="V443" s="84">
        <v>0</v>
      </c>
    </row>
    <row r="444" spans="22:22" x14ac:dyDescent="0.25">
      <c r="V444" s="84">
        <v>0</v>
      </c>
    </row>
    <row r="445" spans="22:22" x14ac:dyDescent="0.25">
      <c r="V445" s="84">
        <v>0</v>
      </c>
    </row>
    <row r="446" spans="22:22" x14ac:dyDescent="0.25">
      <c r="V446" s="84">
        <v>0</v>
      </c>
    </row>
    <row r="447" spans="22:22" x14ac:dyDescent="0.25">
      <c r="V447" s="84">
        <v>0</v>
      </c>
    </row>
    <row r="448" spans="22:22" x14ac:dyDescent="0.25">
      <c r="V448" s="84">
        <v>0</v>
      </c>
    </row>
    <row r="449" spans="22:22" x14ac:dyDescent="0.25">
      <c r="V449" s="84">
        <v>0</v>
      </c>
    </row>
    <row r="450" spans="22:22" x14ac:dyDescent="0.25">
      <c r="V450" s="84">
        <v>0</v>
      </c>
    </row>
    <row r="451" spans="22:22" x14ac:dyDescent="0.25">
      <c r="V451" s="84">
        <v>0</v>
      </c>
    </row>
    <row r="452" spans="22:22" x14ac:dyDescent="0.25">
      <c r="V452" s="84">
        <v>0</v>
      </c>
    </row>
    <row r="453" spans="22:22" x14ac:dyDescent="0.25">
      <c r="V453" s="84">
        <v>0</v>
      </c>
    </row>
    <row r="454" spans="22:22" x14ac:dyDescent="0.25">
      <c r="V454" s="84">
        <v>0</v>
      </c>
    </row>
    <row r="455" spans="22:22" x14ac:dyDescent="0.25">
      <c r="V455" s="84">
        <v>0</v>
      </c>
    </row>
    <row r="456" spans="22:22" x14ac:dyDescent="0.25">
      <c r="V456" s="84">
        <v>0</v>
      </c>
    </row>
    <row r="457" spans="22:22" x14ac:dyDescent="0.25">
      <c r="V457" s="84">
        <v>0</v>
      </c>
    </row>
    <row r="458" spans="22:22" x14ac:dyDescent="0.25">
      <c r="V458" s="84">
        <v>0</v>
      </c>
    </row>
    <row r="459" spans="22:22" x14ac:dyDescent="0.25">
      <c r="V459" s="84">
        <v>0</v>
      </c>
    </row>
    <row r="460" spans="22:22" x14ac:dyDescent="0.25">
      <c r="V460" s="84">
        <v>0</v>
      </c>
    </row>
    <row r="461" spans="22:22" x14ac:dyDescent="0.25">
      <c r="V461" s="84">
        <v>0</v>
      </c>
    </row>
    <row r="462" spans="22:22" x14ac:dyDescent="0.25">
      <c r="V462" s="84">
        <v>0</v>
      </c>
    </row>
    <row r="463" spans="22:22" x14ac:dyDescent="0.25">
      <c r="V463" s="84">
        <v>0</v>
      </c>
    </row>
    <row r="464" spans="22:22" x14ac:dyDescent="0.25">
      <c r="V464" s="84">
        <v>0</v>
      </c>
    </row>
    <row r="465" spans="22:22" x14ac:dyDescent="0.25">
      <c r="V465" s="84">
        <v>0</v>
      </c>
    </row>
    <row r="466" spans="22:22" x14ac:dyDescent="0.25">
      <c r="V466" s="84">
        <v>0</v>
      </c>
    </row>
    <row r="467" spans="22:22" x14ac:dyDescent="0.25">
      <c r="V467" s="84">
        <v>0</v>
      </c>
    </row>
    <row r="468" spans="22:22" x14ac:dyDescent="0.25">
      <c r="V468" s="84">
        <v>0</v>
      </c>
    </row>
    <row r="469" spans="22:22" x14ac:dyDescent="0.25">
      <c r="V469" s="84">
        <v>0</v>
      </c>
    </row>
    <row r="470" spans="22:22" x14ac:dyDescent="0.25">
      <c r="V470" s="84">
        <v>0</v>
      </c>
    </row>
    <row r="471" spans="22:22" x14ac:dyDescent="0.25">
      <c r="V471" s="84">
        <v>0</v>
      </c>
    </row>
    <row r="472" spans="22:22" x14ac:dyDescent="0.25">
      <c r="V472" s="84">
        <v>0</v>
      </c>
    </row>
    <row r="473" spans="22:22" x14ac:dyDescent="0.25">
      <c r="V473" s="84">
        <v>0</v>
      </c>
    </row>
    <row r="474" spans="22:22" x14ac:dyDescent="0.25">
      <c r="V474" s="84">
        <v>0</v>
      </c>
    </row>
    <row r="475" spans="22:22" x14ac:dyDescent="0.25">
      <c r="V475" s="84">
        <v>0</v>
      </c>
    </row>
    <row r="476" spans="22:22" x14ac:dyDescent="0.25">
      <c r="V476" s="84">
        <v>0</v>
      </c>
    </row>
    <row r="477" spans="22:22" x14ac:dyDescent="0.25">
      <c r="V477" s="84">
        <v>0</v>
      </c>
    </row>
    <row r="478" spans="22:22" x14ac:dyDescent="0.25">
      <c r="V478" s="84">
        <v>0</v>
      </c>
    </row>
    <row r="479" spans="22:22" x14ac:dyDescent="0.25">
      <c r="V479" s="84">
        <v>0</v>
      </c>
    </row>
    <row r="480" spans="22:22" x14ac:dyDescent="0.25">
      <c r="V480" s="84">
        <v>0</v>
      </c>
    </row>
    <row r="481" spans="22:22" x14ac:dyDescent="0.25">
      <c r="V481" s="84">
        <v>0</v>
      </c>
    </row>
    <row r="482" spans="22:22" x14ac:dyDescent="0.25">
      <c r="V482" s="84">
        <v>0</v>
      </c>
    </row>
    <row r="483" spans="22:22" x14ac:dyDescent="0.25">
      <c r="V483" s="84">
        <v>0</v>
      </c>
    </row>
    <row r="484" spans="22:22" x14ac:dyDescent="0.25">
      <c r="V484" s="84">
        <v>0</v>
      </c>
    </row>
    <row r="485" spans="22:22" x14ac:dyDescent="0.25">
      <c r="V485" s="84">
        <v>0</v>
      </c>
    </row>
    <row r="486" spans="22:22" x14ac:dyDescent="0.25">
      <c r="V486" s="84">
        <v>0</v>
      </c>
    </row>
    <row r="487" spans="22:22" x14ac:dyDescent="0.25">
      <c r="V487" s="84">
        <v>0</v>
      </c>
    </row>
    <row r="488" spans="22:22" x14ac:dyDescent="0.25">
      <c r="V488" s="84">
        <v>0</v>
      </c>
    </row>
    <row r="489" spans="22:22" x14ac:dyDescent="0.25">
      <c r="V489" s="84">
        <v>0</v>
      </c>
    </row>
    <row r="490" spans="22:22" x14ac:dyDescent="0.25">
      <c r="V490" s="84">
        <v>0</v>
      </c>
    </row>
    <row r="491" spans="22:22" x14ac:dyDescent="0.25">
      <c r="V491" s="84">
        <v>0</v>
      </c>
    </row>
    <row r="492" spans="22:22" x14ac:dyDescent="0.25">
      <c r="V492" s="84">
        <v>0</v>
      </c>
    </row>
    <row r="493" spans="22:22" x14ac:dyDescent="0.25">
      <c r="V493" s="84">
        <v>0</v>
      </c>
    </row>
    <row r="494" spans="22:22" x14ac:dyDescent="0.25">
      <c r="V494" s="84">
        <v>0</v>
      </c>
    </row>
    <row r="495" spans="22:22" x14ac:dyDescent="0.25">
      <c r="V495" s="84">
        <v>0</v>
      </c>
    </row>
    <row r="496" spans="22:22" x14ac:dyDescent="0.25">
      <c r="V496" s="84">
        <v>0</v>
      </c>
    </row>
    <row r="497" spans="22:22" x14ac:dyDescent="0.25">
      <c r="V497" s="84">
        <v>0</v>
      </c>
    </row>
    <row r="498" spans="22:22" x14ac:dyDescent="0.25">
      <c r="V498" s="84">
        <v>0</v>
      </c>
    </row>
    <row r="499" spans="22:22" x14ac:dyDescent="0.25">
      <c r="V499" s="84">
        <v>0</v>
      </c>
    </row>
    <row r="500" spans="22:22" x14ac:dyDescent="0.25">
      <c r="V500" s="84">
        <v>0</v>
      </c>
    </row>
    <row r="501" spans="22:22" x14ac:dyDescent="0.25">
      <c r="V501" s="84">
        <v>0</v>
      </c>
    </row>
    <row r="502" spans="22:22" x14ac:dyDescent="0.25">
      <c r="V502" s="84">
        <v>0</v>
      </c>
    </row>
    <row r="503" spans="22:22" x14ac:dyDescent="0.25">
      <c r="V503" s="84">
        <v>0</v>
      </c>
    </row>
    <row r="504" spans="22:22" x14ac:dyDescent="0.25">
      <c r="V504" s="84">
        <v>0</v>
      </c>
    </row>
    <row r="505" spans="22:22" x14ac:dyDescent="0.25">
      <c r="V505" s="84">
        <v>0</v>
      </c>
    </row>
    <row r="506" spans="22:22" x14ac:dyDescent="0.25">
      <c r="V506" s="84">
        <v>0</v>
      </c>
    </row>
    <row r="507" spans="22:22" x14ac:dyDescent="0.25">
      <c r="V507" s="84">
        <v>0</v>
      </c>
    </row>
    <row r="508" spans="22:22" x14ac:dyDescent="0.25">
      <c r="V508" s="84">
        <v>0</v>
      </c>
    </row>
    <row r="509" spans="22:22" x14ac:dyDescent="0.25">
      <c r="V509" s="84">
        <v>0</v>
      </c>
    </row>
    <row r="510" spans="22:22" x14ac:dyDescent="0.25">
      <c r="V510" s="84">
        <v>0</v>
      </c>
    </row>
    <row r="511" spans="22:22" x14ac:dyDescent="0.25">
      <c r="V511" s="84">
        <v>0</v>
      </c>
    </row>
    <row r="512" spans="22:22" x14ac:dyDescent="0.25">
      <c r="V512" s="84">
        <v>0</v>
      </c>
    </row>
    <row r="513" spans="22:22" x14ac:dyDescent="0.25">
      <c r="V513" s="84">
        <v>0</v>
      </c>
    </row>
    <row r="514" spans="22:22" x14ac:dyDescent="0.25">
      <c r="V514" s="84">
        <v>0</v>
      </c>
    </row>
    <row r="515" spans="22:22" x14ac:dyDescent="0.25">
      <c r="V515" s="84">
        <v>0</v>
      </c>
    </row>
    <row r="516" spans="22:22" x14ac:dyDescent="0.25">
      <c r="V516" s="84">
        <v>0</v>
      </c>
    </row>
    <row r="517" spans="22:22" x14ac:dyDescent="0.25">
      <c r="V517" s="84">
        <v>0</v>
      </c>
    </row>
    <row r="518" spans="22:22" x14ac:dyDescent="0.25">
      <c r="V518" s="84">
        <v>0</v>
      </c>
    </row>
    <row r="519" spans="22:22" x14ac:dyDescent="0.25">
      <c r="V519" s="84">
        <v>0</v>
      </c>
    </row>
    <row r="520" spans="22:22" x14ac:dyDescent="0.25">
      <c r="V520" s="84">
        <v>0</v>
      </c>
    </row>
    <row r="521" spans="22:22" x14ac:dyDescent="0.25">
      <c r="V521" s="84">
        <v>0</v>
      </c>
    </row>
    <row r="522" spans="22:22" x14ac:dyDescent="0.25">
      <c r="V522" s="84">
        <v>0</v>
      </c>
    </row>
    <row r="523" spans="22:22" x14ac:dyDescent="0.25">
      <c r="V523" s="84">
        <v>0</v>
      </c>
    </row>
    <row r="524" spans="22:22" x14ac:dyDescent="0.25">
      <c r="V524" s="84">
        <v>0</v>
      </c>
    </row>
    <row r="525" spans="22:22" x14ac:dyDescent="0.25">
      <c r="V525" s="84">
        <v>0</v>
      </c>
    </row>
    <row r="526" spans="22:22" x14ac:dyDescent="0.25">
      <c r="V526" s="84">
        <v>0</v>
      </c>
    </row>
    <row r="527" spans="22:22" x14ac:dyDescent="0.25">
      <c r="V527" s="84">
        <v>0</v>
      </c>
    </row>
    <row r="528" spans="22:22" x14ac:dyDescent="0.25">
      <c r="V528" s="84">
        <v>0</v>
      </c>
    </row>
    <row r="529" spans="22:22" x14ac:dyDescent="0.25">
      <c r="V529" s="84">
        <v>0</v>
      </c>
    </row>
    <row r="530" spans="22:22" x14ac:dyDescent="0.25">
      <c r="V530" s="84">
        <v>0</v>
      </c>
    </row>
    <row r="531" spans="22:22" x14ac:dyDescent="0.25">
      <c r="V531" s="84">
        <v>0</v>
      </c>
    </row>
    <row r="532" spans="22:22" x14ac:dyDescent="0.25">
      <c r="V532" s="84">
        <v>0</v>
      </c>
    </row>
    <row r="533" spans="22:22" x14ac:dyDescent="0.25">
      <c r="V533" s="84">
        <v>0</v>
      </c>
    </row>
    <row r="534" spans="22:22" x14ac:dyDescent="0.25">
      <c r="V534" s="84">
        <v>0</v>
      </c>
    </row>
    <row r="535" spans="22:22" x14ac:dyDescent="0.25">
      <c r="V535" s="84">
        <v>0</v>
      </c>
    </row>
    <row r="536" spans="22:22" x14ac:dyDescent="0.25">
      <c r="V536" s="84">
        <v>0</v>
      </c>
    </row>
    <row r="537" spans="22:22" x14ac:dyDescent="0.25">
      <c r="V537" s="84">
        <v>0</v>
      </c>
    </row>
    <row r="538" spans="22:22" x14ac:dyDescent="0.25">
      <c r="V538" s="84">
        <v>0</v>
      </c>
    </row>
    <row r="539" spans="22:22" x14ac:dyDescent="0.25">
      <c r="V539" s="84">
        <v>0</v>
      </c>
    </row>
    <row r="540" spans="22:22" x14ac:dyDescent="0.25">
      <c r="V540" s="84">
        <v>0</v>
      </c>
    </row>
    <row r="541" spans="22:22" x14ac:dyDescent="0.25">
      <c r="V541" s="84">
        <v>0</v>
      </c>
    </row>
    <row r="542" spans="22:22" x14ac:dyDescent="0.25">
      <c r="V542" s="84">
        <v>0</v>
      </c>
    </row>
    <row r="543" spans="22:22" x14ac:dyDescent="0.25">
      <c r="V543" s="84">
        <v>0</v>
      </c>
    </row>
    <row r="544" spans="22:22" x14ac:dyDescent="0.25">
      <c r="V544" s="84">
        <v>0</v>
      </c>
    </row>
    <row r="545" spans="22:22" x14ac:dyDescent="0.25">
      <c r="V545" s="84">
        <v>0</v>
      </c>
    </row>
    <row r="546" spans="22:22" x14ac:dyDescent="0.25">
      <c r="V546" s="84">
        <v>0</v>
      </c>
    </row>
    <row r="547" spans="22:22" x14ac:dyDescent="0.25">
      <c r="V547" s="84">
        <v>0</v>
      </c>
    </row>
    <row r="548" spans="22:22" x14ac:dyDescent="0.25">
      <c r="V548" s="84">
        <v>0</v>
      </c>
    </row>
    <row r="549" spans="22:22" x14ac:dyDescent="0.25">
      <c r="V549" s="84">
        <v>0</v>
      </c>
    </row>
    <row r="550" spans="22:22" x14ac:dyDescent="0.25">
      <c r="V550" s="84">
        <v>0</v>
      </c>
    </row>
    <row r="551" spans="22:22" x14ac:dyDescent="0.25">
      <c r="V551" s="84">
        <v>0</v>
      </c>
    </row>
    <row r="552" spans="22:22" x14ac:dyDescent="0.25">
      <c r="V552" s="84">
        <v>0</v>
      </c>
    </row>
    <row r="553" spans="22:22" x14ac:dyDescent="0.25">
      <c r="V553" s="84">
        <v>0</v>
      </c>
    </row>
    <row r="554" spans="22:22" x14ac:dyDescent="0.25">
      <c r="V554" s="84">
        <v>0</v>
      </c>
    </row>
    <row r="555" spans="22:22" x14ac:dyDescent="0.25">
      <c r="V555" s="84">
        <v>0</v>
      </c>
    </row>
    <row r="556" spans="22:22" x14ac:dyDescent="0.25">
      <c r="V556" s="84">
        <v>0</v>
      </c>
    </row>
    <row r="557" spans="22:22" x14ac:dyDescent="0.25">
      <c r="V557" s="84">
        <v>0</v>
      </c>
    </row>
    <row r="558" spans="22:22" x14ac:dyDescent="0.25">
      <c r="V558" s="84">
        <v>0</v>
      </c>
    </row>
    <row r="559" spans="22:22" x14ac:dyDescent="0.25">
      <c r="V559" s="84">
        <v>0</v>
      </c>
    </row>
    <row r="560" spans="22:22" x14ac:dyDescent="0.25">
      <c r="V560" s="84">
        <v>0</v>
      </c>
    </row>
    <row r="561" spans="22:22" x14ac:dyDescent="0.25">
      <c r="V561" s="84">
        <v>0</v>
      </c>
    </row>
    <row r="562" spans="22:22" x14ac:dyDescent="0.25">
      <c r="V562" s="84">
        <v>0</v>
      </c>
    </row>
    <row r="563" spans="22:22" x14ac:dyDescent="0.25">
      <c r="V563" s="84">
        <v>0</v>
      </c>
    </row>
    <row r="564" spans="22:22" x14ac:dyDescent="0.25">
      <c r="V564" s="84">
        <v>0</v>
      </c>
    </row>
    <row r="565" spans="22:22" x14ac:dyDescent="0.25">
      <c r="V565" s="84">
        <v>0</v>
      </c>
    </row>
    <row r="566" spans="22:22" x14ac:dyDescent="0.25">
      <c r="V566" s="84">
        <v>0</v>
      </c>
    </row>
    <row r="567" spans="22:22" x14ac:dyDescent="0.25">
      <c r="V567" s="84">
        <v>0</v>
      </c>
    </row>
    <row r="568" spans="22:22" x14ac:dyDescent="0.25">
      <c r="V568" s="84">
        <v>0</v>
      </c>
    </row>
    <row r="569" spans="22:22" x14ac:dyDescent="0.25">
      <c r="V569" s="84">
        <v>0</v>
      </c>
    </row>
    <row r="570" spans="22:22" x14ac:dyDescent="0.25">
      <c r="V570" s="84">
        <v>0</v>
      </c>
    </row>
    <row r="571" spans="22:22" x14ac:dyDescent="0.25">
      <c r="V571" s="84">
        <v>0</v>
      </c>
    </row>
    <row r="572" spans="22:22" x14ac:dyDescent="0.25">
      <c r="V572" s="84">
        <v>0</v>
      </c>
    </row>
    <row r="573" spans="22:22" x14ac:dyDescent="0.25">
      <c r="V573" s="84">
        <v>0</v>
      </c>
    </row>
    <row r="574" spans="22:22" x14ac:dyDescent="0.25">
      <c r="V574" s="84">
        <v>0</v>
      </c>
    </row>
    <row r="575" spans="22:22" x14ac:dyDescent="0.25">
      <c r="V575" s="84">
        <v>0</v>
      </c>
    </row>
    <row r="576" spans="22:22" x14ac:dyDescent="0.25">
      <c r="V576" s="84">
        <v>0</v>
      </c>
    </row>
    <row r="577" spans="22:22" x14ac:dyDescent="0.25">
      <c r="V577" s="84">
        <v>0</v>
      </c>
    </row>
    <row r="578" spans="22:22" x14ac:dyDescent="0.25">
      <c r="V578" s="84">
        <v>0</v>
      </c>
    </row>
    <row r="579" spans="22:22" x14ac:dyDescent="0.25">
      <c r="V579" s="84">
        <v>0</v>
      </c>
    </row>
    <row r="580" spans="22:22" x14ac:dyDescent="0.25">
      <c r="V580" s="84">
        <v>0</v>
      </c>
    </row>
    <row r="581" spans="22:22" x14ac:dyDescent="0.25">
      <c r="V581" s="84">
        <v>0</v>
      </c>
    </row>
    <row r="582" spans="22:22" x14ac:dyDescent="0.25">
      <c r="V582" s="84">
        <v>0</v>
      </c>
    </row>
    <row r="583" spans="22:22" x14ac:dyDescent="0.25">
      <c r="V583" s="84">
        <v>0</v>
      </c>
    </row>
    <row r="584" spans="22:22" x14ac:dyDescent="0.25">
      <c r="V584" s="84">
        <v>0</v>
      </c>
    </row>
    <row r="585" spans="22:22" x14ac:dyDescent="0.25">
      <c r="V585" s="84">
        <v>0</v>
      </c>
    </row>
    <row r="586" spans="22:22" x14ac:dyDescent="0.25">
      <c r="V586" s="84">
        <v>0</v>
      </c>
    </row>
    <row r="587" spans="22:22" x14ac:dyDescent="0.25">
      <c r="V587" s="84">
        <v>0</v>
      </c>
    </row>
    <row r="588" spans="22:22" x14ac:dyDescent="0.25">
      <c r="V588" s="84">
        <v>0</v>
      </c>
    </row>
    <row r="589" spans="22:22" x14ac:dyDescent="0.25">
      <c r="V589" s="84">
        <v>0</v>
      </c>
    </row>
    <row r="590" spans="22:22" x14ac:dyDescent="0.25">
      <c r="V590" s="84">
        <v>0</v>
      </c>
    </row>
    <row r="591" spans="22:22" x14ac:dyDescent="0.25">
      <c r="V591" s="84">
        <v>0</v>
      </c>
    </row>
    <row r="592" spans="22:22" x14ac:dyDescent="0.25">
      <c r="V592" s="84">
        <v>0</v>
      </c>
    </row>
    <row r="593" spans="22:22" x14ac:dyDescent="0.25">
      <c r="V593" s="84">
        <v>0</v>
      </c>
    </row>
    <row r="594" spans="22:22" x14ac:dyDescent="0.25">
      <c r="V594" s="84">
        <v>0</v>
      </c>
    </row>
    <row r="595" spans="22:22" x14ac:dyDescent="0.25">
      <c r="V595" s="84">
        <v>0</v>
      </c>
    </row>
    <row r="596" spans="22:22" x14ac:dyDescent="0.25">
      <c r="V596" s="84">
        <v>0</v>
      </c>
    </row>
    <row r="597" spans="22:22" x14ac:dyDescent="0.25">
      <c r="V597" s="84">
        <v>0</v>
      </c>
    </row>
    <row r="598" spans="22:22" x14ac:dyDescent="0.25">
      <c r="V598" s="84">
        <v>0</v>
      </c>
    </row>
    <row r="599" spans="22:22" x14ac:dyDescent="0.25">
      <c r="V599" s="84">
        <v>0</v>
      </c>
    </row>
    <row r="600" spans="22:22" x14ac:dyDescent="0.25">
      <c r="V600" s="84">
        <v>0</v>
      </c>
    </row>
    <row r="601" spans="22:22" x14ac:dyDescent="0.25">
      <c r="V601" s="84">
        <v>0</v>
      </c>
    </row>
    <row r="602" spans="22:22" x14ac:dyDescent="0.25">
      <c r="V602" s="84">
        <v>0</v>
      </c>
    </row>
    <row r="603" spans="22:22" x14ac:dyDescent="0.25">
      <c r="V603" s="84">
        <v>0</v>
      </c>
    </row>
    <row r="604" spans="22:22" x14ac:dyDescent="0.25">
      <c r="V604" s="84">
        <v>0</v>
      </c>
    </row>
    <row r="605" spans="22:22" x14ac:dyDescent="0.25">
      <c r="V605" s="84">
        <v>0</v>
      </c>
    </row>
    <row r="606" spans="22:22" x14ac:dyDescent="0.25">
      <c r="V606" s="84">
        <v>0</v>
      </c>
    </row>
    <row r="607" spans="22:22" x14ac:dyDescent="0.25">
      <c r="V607" s="84">
        <v>0</v>
      </c>
    </row>
    <row r="608" spans="22:22" x14ac:dyDescent="0.25">
      <c r="V608" s="84">
        <v>0</v>
      </c>
    </row>
    <row r="609" spans="22:22" x14ac:dyDescent="0.25">
      <c r="V609" s="84">
        <v>0</v>
      </c>
    </row>
    <row r="610" spans="22:22" x14ac:dyDescent="0.25">
      <c r="V610" s="84">
        <v>0</v>
      </c>
    </row>
    <row r="611" spans="22:22" x14ac:dyDescent="0.25">
      <c r="V611" s="84">
        <v>0</v>
      </c>
    </row>
    <row r="612" spans="22:22" x14ac:dyDescent="0.25">
      <c r="V612" s="84">
        <v>0</v>
      </c>
    </row>
    <row r="613" spans="22:22" x14ac:dyDescent="0.25">
      <c r="V613" s="84">
        <v>0</v>
      </c>
    </row>
    <row r="614" spans="22:22" x14ac:dyDescent="0.25">
      <c r="V614" s="84">
        <v>0</v>
      </c>
    </row>
    <row r="615" spans="22:22" x14ac:dyDescent="0.25">
      <c r="V615" s="84">
        <v>0</v>
      </c>
    </row>
    <row r="616" spans="22:22" x14ac:dyDescent="0.25">
      <c r="V616" s="84">
        <v>0</v>
      </c>
    </row>
    <row r="617" spans="22:22" x14ac:dyDescent="0.25">
      <c r="V617" s="84">
        <v>0</v>
      </c>
    </row>
    <row r="618" spans="22:22" x14ac:dyDescent="0.25">
      <c r="V618" s="84">
        <v>0</v>
      </c>
    </row>
    <row r="619" spans="22:22" x14ac:dyDescent="0.25">
      <c r="V619" s="84">
        <v>0</v>
      </c>
    </row>
    <row r="620" spans="22:22" x14ac:dyDescent="0.25">
      <c r="V620" s="84">
        <v>0</v>
      </c>
    </row>
    <row r="621" spans="22:22" x14ac:dyDescent="0.25">
      <c r="V621" s="84">
        <v>0</v>
      </c>
    </row>
    <row r="622" spans="22:22" x14ac:dyDescent="0.25">
      <c r="V622" s="84">
        <v>0</v>
      </c>
    </row>
    <row r="623" spans="22:22" x14ac:dyDescent="0.25">
      <c r="V623" s="84">
        <v>0</v>
      </c>
    </row>
    <row r="624" spans="22:22" x14ac:dyDescent="0.25">
      <c r="V624" s="84">
        <v>0</v>
      </c>
    </row>
    <row r="625" spans="22:22" x14ac:dyDescent="0.25">
      <c r="V625" s="84">
        <v>0</v>
      </c>
    </row>
    <row r="626" spans="22:22" x14ac:dyDescent="0.25">
      <c r="V626" s="84">
        <v>0</v>
      </c>
    </row>
    <row r="627" spans="22:22" x14ac:dyDescent="0.25">
      <c r="V627" s="84">
        <v>0</v>
      </c>
    </row>
    <row r="628" spans="22:22" x14ac:dyDescent="0.25">
      <c r="V628" s="84">
        <v>0</v>
      </c>
    </row>
    <row r="629" spans="22:22" x14ac:dyDescent="0.25">
      <c r="V629" s="84">
        <v>0</v>
      </c>
    </row>
    <row r="630" spans="22:22" x14ac:dyDescent="0.25">
      <c r="V630" s="84">
        <v>0</v>
      </c>
    </row>
    <row r="631" spans="22:22" x14ac:dyDescent="0.25">
      <c r="V631" s="84">
        <v>0</v>
      </c>
    </row>
    <row r="632" spans="22:22" x14ac:dyDescent="0.25">
      <c r="V632" s="84">
        <v>0</v>
      </c>
    </row>
    <row r="633" spans="22:22" x14ac:dyDescent="0.25">
      <c r="V633" s="84">
        <v>0</v>
      </c>
    </row>
    <row r="634" spans="22:22" x14ac:dyDescent="0.25">
      <c r="V634" s="84">
        <v>0</v>
      </c>
    </row>
    <row r="635" spans="22:22" x14ac:dyDescent="0.25">
      <c r="V635" s="84">
        <v>0</v>
      </c>
    </row>
    <row r="636" spans="22:22" x14ac:dyDescent="0.25">
      <c r="V636" s="84">
        <v>0</v>
      </c>
    </row>
    <row r="637" spans="22:22" x14ac:dyDescent="0.25">
      <c r="V637" s="84">
        <v>0</v>
      </c>
    </row>
    <row r="638" spans="22:22" x14ac:dyDescent="0.25">
      <c r="V638" s="84">
        <v>0</v>
      </c>
    </row>
    <row r="639" spans="22:22" x14ac:dyDescent="0.25">
      <c r="V639" s="84">
        <v>0</v>
      </c>
    </row>
    <row r="640" spans="22:22" x14ac:dyDescent="0.25">
      <c r="V640" s="84">
        <v>0</v>
      </c>
    </row>
    <row r="641" spans="22:22" x14ac:dyDescent="0.25">
      <c r="V641" s="84">
        <v>0</v>
      </c>
    </row>
    <row r="642" spans="22:22" x14ac:dyDescent="0.25">
      <c r="V642" s="84">
        <v>0</v>
      </c>
    </row>
    <row r="643" spans="22:22" x14ac:dyDescent="0.25">
      <c r="V643" s="84">
        <v>0</v>
      </c>
    </row>
    <row r="644" spans="22:22" x14ac:dyDescent="0.25">
      <c r="V644" s="84">
        <v>0</v>
      </c>
    </row>
    <row r="645" spans="22:22" x14ac:dyDescent="0.25">
      <c r="V645" s="84">
        <v>0</v>
      </c>
    </row>
    <row r="646" spans="22:22" x14ac:dyDescent="0.25">
      <c r="V646" s="84">
        <v>0</v>
      </c>
    </row>
    <row r="647" spans="22:22" x14ac:dyDescent="0.25">
      <c r="V647" s="84">
        <v>0</v>
      </c>
    </row>
    <row r="648" spans="22:22" x14ac:dyDescent="0.25">
      <c r="V648" s="84">
        <v>0</v>
      </c>
    </row>
    <row r="649" spans="22:22" x14ac:dyDescent="0.25">
      <c r="V649" s="84">
        <v>0</v>
      </c>
    </row>
    <row r="650" spans="22:22" x14ac:dyDescent="0.25">
      <c r="V650" s="84">
        <v>0</v>
      </c>
    </row>
    <row r="651" spans="22:22" x14ac:dyDescent="0.25">
      <c r="V651" s="84">
        <v>0</v>
      </c>
    </row>
    <row r="652" spans="22:22" x14ac:dyDescent="0.25">
      <c r="V652" s="84">
        <v>0</v>
      </c>
    </row>
    <row r="653" spans="22:22" x14ac:dyDescent="0.25">
      <c r="V653" s="84">
        <v>0</v>
      </c>
    </row>
    <row r="654" spans="22:22" x14ac:dyDescent="0.25">
      <c r="V654" s="84">
        <v>0</v>
      </c>
    </row>
    <row r="655" spans="22:22" x14ac:dyDescent="0.25">
      <c r="V655" s="84">
        <v>0</v>
      </c>
    </row>
    <row r="656" spans="22:22" x14ac:dyDescent="0.25">
      <c r="V656" s="84">
        <v>0</v>
      </c>
    </row>
    <row r="657" spans="22:22" x14ac:dyDescent="0.25">
      <c r="V657" s="84">
        <v>0</v>
      </c>
    </row>
    <row r="658" spans="22:22" x14ac:dyDescent="0.25">
      <c r="V658" s="84">
        <v>0</v>
      </c>
    </row>
    <row r="659" spans="22:22" x14ac:dyDescent="0.25">
      <c r="V659" s="84">
        <v>0</v>
      </c>
    </row>
    <row r="660" spans="22:22" x14ac:dyDescent="0.25">
      <c r="V660" s="84">
        <v>0</v>
      </c>
    </row>
    <row r="661" spans="22:22" x14ac:dyDescent="0.25">
      <c r="V661" s="84">
        <v>0</v>
      </c>
    </row>
    <row r="662" spans="22:22" x14ac:dyDescent="0.25">
      <c r="V662" s="84">
        <v>0</v>
      </c>
    </row>
    <row r="663" spans="22:22" x14ac:dyDescent="0.25">
      <c r="V663" s="84">
        <v>0</v>
      </c>
    </row>
    <row r="664" spans="22:22" x14ac:dyDescent="0.25">
      <c r="V664" s="84">
        <v>0</v>
      </c>
    </row>
    <row r="665" spans="22:22" x14ac:dyDescent="0.25">
      <c r="V665" s="84">
        <v>0</v>
      </c>
    </row>
    <row r="666" spans="22:22" x14ac:dyDescent="0.25">
      <c r="V666" s="84">
        <v>0</v>
      </c>
    </row>
    <row r="667" spans="22:22" x14ac:dyDescent="0.25">
      <c r="V667" s="84">
        <v>0</v>
      </c>
    </row>
    <row r="668" spans="22:22" x14ac:dyDescent="0.25">
      <c r="V668" s="84">
        <v>0</v>
      </c>
    </row>
    <row r="669" spans="22:22" x14ac:dyDescent="0.25">
      <c r="V669" s="84">
        <v>0</v>
      </c>
    </row>
    <row r="670" spans="22:22" x14ac:dyDescent="0.25">
      <c r="V670" s="84">
        <v>0</v>
      </c>
    </row>
    <row r="671" spans="22:22" x14ac:dyDescent="0.25">
      <c r="V671" s="84">
        <v>0</v>
      </c>
    </row>
    <row r="672" spans="22:22" x14ac:dyDescent="0.25">
      <c r="V672" s="84">
        <v>0</v>
      </c>
    </row>
    <row r="673" spans="22:22" x14ac:dyDescent="0.25">
      <c r="V673" s="84">
        <v>0</v>
      </c>
    </row>
    <row r="674" spans="22:22" x14ac:dyDescent="0.25">
      <c r="V674" s="84">
        <v>0</v>
      </c>
    </row>
    <row r="675" spans="22:22" x14ac:dyDescent="0.25">
      <c r="V675" s="84">
        <v>0</v>
      </c>
    </row>
    <row r="676" spans="22:22" x14ac:dyDescent="0.25">
      <c r="V676" s="84">
        <v>0</v>
      </c>
    </row>
    <row r="677" spans="22:22" x14ac:dyDescent="0.25">
      <c r="V677" s="84">
        <v>0</v>
      </c>
    </row>
    <row r="678" spans="22:22" x14ac:dyDescent="0.25">
      <c r="V678" s="84">
        <v>0</v>
      </c>
    </row>
    <row r="679" spans="22:22" x14ac:dyDescent="0.25">
      <c r="V679" s="84">
        <v>0</v>
      </c>
    </row>
    <row r="680" spans="22:22" x14ac:dyDescent="0.25">
      <c r="V680" s="84">
        <v>0</v>
      </c>
    </row>
    <row r="681" spans="22:22" x14ac:dyDescent="0.25">
      <c r="V681" s="84">
        <v>0</v>
      </c>
    </row>
    <row r="682" spans="22:22" x14ac:dyDescent="0.25">
      <c r="V682" s="84">
        <v>0</v>
      </c>
    </row>
    <row r="683" spans="22:22" x14ac:dyDescent="0.25">
      <c r="V683" s="84">
        <v>0</v>
      </c>
    </row>
    <row r="684" spans="22:22" x14ac:dyDescent="0.25">
      <c r="V684" s="84">
        <v>0</v>
      </c>
    </row>
    <row r="685" spans="22:22" x14ac:dyDescent="0.25">
      <c r="V685" s="84">
        <v>0</v>
      </c>
    </row>
    <row r="686" spans="22:22" x14ac:dyDescent="0.25">
      <c r="V686" s="84">
        <v>0</v>
      </c>
    </row>
    <row r="687" spans="22:22" x14ac:dyDescent="0.25">
      <c r="V687" s="84">
        <v>0</v>
      </c>
    </row>
    <row r="688" spans="22:22" x14ac:dyDescent="0.25">
      <c r="V688" s="84">
        <v>0</v>
      </c>
    </row>
    <row r="689" spans="22:22" x14ac:dyDescent="0.25">
      <c r="V689" s="84">
        <v>0</v>
      </c>
    </row>
    <row r="690" spans="22:22" x14ac:dyDescent="0.25">
      <c r="V690" s="84">
        <v>0</v>
      </c>
    </row>
    <row r="691" spans="22:22" x14ac:dyDescent="0.25">
      <c r="V691" s="84">
        <v>0</v>
      </c>
    </row>
    <row r="692" spans="22:22" x14ac:dyDescent="0.25">
      <c r="V692" s="84">
        <v>0</v>
      </c>
    </row>
    <row r="693" spans="22:22" x14ac:dyDescent="0.25">
      <c r="V693" s="84">
        <v>0</v>
      </c>
    </row>
    <row r="694" spans="22:22" x14ac:dyDescent="0.25">
      <c r="V694" s="84">
        <v>0</v>
      </c>
    </row>
    <row r="695" spans="22:22" x14ac:dyDescent="0.25">
      <c r="V695" s="84">
        <v>0</v>
      </c>
    </row>
    <row r="696" spans="22:22" x14ac:dyDescent="0.25">
      <c r="V696" s="84">
        <v>0</v>
      </c>
    </row>
    <row r="697" spans="22:22" x14ac:dyDescent="0.25">
      <c r="V697" s="84">
        <v>0</v>
      </c>
    </row>
    <row r="698" spans="22:22" x14ac:dyDescent="0.25">
      <c r="V698" s="84">
        <v>0</v>
      </c>
    </row>
    <row r="699" spans="22:22" x14ac:dyDescent="0.25">
      <c r="V699" s="84">
        <v>0</v>
      </c>
    </row>
    <row r="700" spans="22:22" x14ac:dyDescent="0.25">
      <c r="V700" s="84">
        <v>0</v>
      </c>
    </row>
    <row r="701" spans="22:22" x14ac:dyDescent="0.25">
      <c r="V701" s="84">
        <v>0</v>
      </c>
    </row>
    <row r="702" spans="22:22" x14ac:dyDescent="0.25">
      <c r="V702" s="84">
        <v>0</v>
      </c>
    </row>
    <row r="703" spans="22:22" x14ac:dyDescent="0.25">
      <c r="V703" s="84">
        <v>0</v>
      </c>
    </row>
    <row r="704" spans="22:22" x14ac:dyDescent="0.25">
      <c r="V704" s="84">
        <v>0</v>
      </c>
    </row>
    <row r="705" spans="22:22" x14ac:dyDescent="0.25">
      <c r="V705" s="84">
        <v>0</v>
      </c>
    </row>
    <row r="706" spans="22:22" x14ac:dyDescent="0.25">
      <c r="V706" s="84">
        <v>0</v>
      </c>
    </row>
    <row r="707" spans="22:22" x14ac:dyDescent="0.25">
      <c r="V707" s="84">
        <v>0</v>
      </c>
    </row>
    <row r="708" spans="22:22" x14ac:dyDescent="0.25">
      <c r="V708" s="84">
        <v>0</v>
      </c>
    </row>
    <row r="709" spans="22:22" x14ac:dyDescent="0.25">
      <c r="V709" s="84">
        <v>0</v>
      </c>
    </row>
    <row r="710" spans="22:22" x14ac:dyDescent="0.25">
      <c r="V710" s="84">
        <v>0</v>
      </c>
    </row>
    <row r="711" spans="22:22" x14ac:dyDescent="0.25">
      <c r="V711" s="84">
        <v>0</v>
      </c>
    </row>
    <row r="712" spans="22:22" x14ac:dyDescent="0.25">
      <c r="V712" s="84">
        <v>0</v>
      </c>
    </row>
    <row r="713" spans="22:22" x14ac:dyDescent="0.25">
      <c r="V713" s="84">
        <v>0</v>
      </c>
    </row>
    <row r="714" spans="22:22" x14ac:dyDescent="0.25">
      <c r="V714" s="84">
        <v>0</v>
      </c>
    </row>
    <row r="715" spans="22:22" x14ac:dyDescent="0.25">
      <c r="V715" s="84">
        <v>0</v>
      </c>
    </row>
    <row r="716" spans="22:22" x14ac:dyDescent="0.25">
      <c r="V716" s="84">
        <v>0</v>
      </c>
    </row>
    <row r="717" spans="22:22" x14ac:dyDescent="0.25">
      <c r="V717" s="84">
        <v>0</v>
      </c>
    </row>
    <row r="718" spans="22:22" x14ac:dyDescent="0.25">
      <c r="V718" s="84">
        <v>0</v>
      </c>
    </row>
    <row r="719" spans="22:22" x14ac:dyDescent="0.25">
      <c r="V719" s="84">
        <v>0</v>
      </c>
    </row>
    <row r="720" spans="22:22" x14ac:dyDescent="0.25">
      <c r="V720" s="84">
        <v>0</v>
      </c>
    </row>
    <row r="721" spans="22:22" x14ac:dyDescent="0.25">
      <c r="V721" s="84">
        <v>0</v>
      </c>
    </row>
    <row r="722" spans="22:22" x14ac:dyDescent="0.25">
      <c r="V722" s="84">
        <v>0</v>
      </c>
    </row>
    <row r="723" spans="22:22" x14ac:dyDescent="0.25">
      <c r="V723" s="84">
        <v>0</v>
      </c>
    </row>
    <row r="724" spans="22:22" x14ac:dyDescent="0.25">
      <c r="V724" s="84">
        <v>0</v>
      </c>
    </row>
    <row r="725" spans="22:22" x14ac:dyDescent="0.25">
      <c r="V725" s="84">
        <v>0</v>
      </c>
    </row>
    <row r="726" spans="22:22" x14ac:dyDescent="0.25">
      <c r="V726" s="84">
        <v>0</v>
      </c>
    </row>
    <row r="727" spans="22:22" x14ac:dyDescent="0.25">
      <c r="V727" s="84">
        <v>0</v>
      </c>
    </row>
    <row r="728" spans="22:22" x14ac:dyDescent="0.25">
      <c r="V728" s="84">
        <v>0</v>
      </c>
    </row>
    <row r="729" spans="22:22" x14ac:dyDescent="0.25">
      <c r="V729" s="84">
        <v>0</v>
      </c>
    </row>
    <row r="730" spans="22:22" x14ac:dyDescent="0.25">
      <c r="V730" s="84">
        <v>0</v>
      </c>
    </row>
    <row r="731" spans="22:22" x14ac:dyDescent="0.25">
      <c r="V731" s="84">
        <v>0</v>
      </c>
    </row>
    <row r="732" spans="22:22" x14ac:dyDescent="0.25">
      <c r="V732" s="84">
        <v>0</v>
      </c>
    </row>
    <row r="733" spans="22:22" x14ac:dyDescent="0.25">
      <c r="V733" s="84">
        <v>0</v>
      </c>
    </row>
    <row r="734" spans="22:22" x14ac:dyDescent="0.25">
      <c r="V734" s="84">
        <v>0</v>
      </c>
    </row>
    <row r="735" spans="22:22" x14ac:dyDescent="0.25">
      <c r="V735" s="84">
        <v>0</v>
      </c>
    </row>
    <row r="736" spans="22:22" x14ac:dyDescent="0.25">
      <c r="V736" s="84">
        <v>0</v>
      </c>
    </row>
    <row r="737" spans="22:22" x14ac:dyDescent="0.25">
      <c r="V737" s="84">
        <v>0</v>
      </c>
    </row>
    <row r="738" spans="22:22" x14ac:dyDescent="0.25">
      <c r="V738" s="84">
        <v>0</v>
      </c>
    </row>
    <row r="739" spans="22:22" x14ac:dyDescent="0.25">
      <c r="V739" s="84">
        <v>0</v>
      </c>
    </row>
    <row r="740" spans="22:22" x14ac:dyDescent="0.25">
      <c r="V740" s="84">
        <v>0</v>
      </c>
    </row>
    <row r="741" spans="22:22" x14ac:dyDescent="0.25">
      <c r="V741" s="84">
        <v>0</v>
      </c>
    </row>
    <row r="742" spans="22:22" x14ac:dyDescent="0.25">
      <c r="V742" s="84">
        <v>0</v>
      </c>
    </row>
    <row r="743" spans="22:22" x14ac:dyDescent="0.25">
      <c r="V743" s="84">
        <v>0</v>
      </c>
    </row>
    <row r="744" spans="22:22" x14ac:dyDescent="0.25">
      <c r="V744" s="84">
        <v>0</v>
      </c>
    </row>
    <row r="745" spans="22:22" x14ac:dyDescent="0.25">
      <c r="V745" s="84">
        <v>0</v>
      </c>
    </row>
    <row r="746" spans="22:22" x14ac:dyDescent="0.25">
      <c r="V746" s="84">
        <v>0</v>
      </c>
    </row>
    <row r="747" spans="22:22" x14ac:dyDescent="0.25">
      <c r="V747" s="84">
        <v>0</v>
      </c>
    </row>
    <row r="748" spans="22:22" x14ac:dyDescent="0.25">
      <c r="V748" s="84">
        <v>0</v>
      </c>
    </row>
    <row r="749" spans="22:22" x14ac:dyDescent="0.25">
      <c r="V749" s="84">
        <v>0</v>
      </c>
    </row>
    <row r="750" spans="22:22" x14ac:dyDescent="0.25">
      <c r="V750" s="84">
        <v>0</v>
      </c>
    </row>
    <row r="751" spans="22:22" x14ac:dyDescent="0.25">
      <c r="V751" s="84">
        <v>0</v>
      </c>
    </row>
    <row r="752" spans="22:22" x14ac:dyDescent="0.25">
      <c r="V752" s="84">
        <v>0</v>
      </c>
    </row>
    <row r="753" spans="22:22" x14ac:dyDescent="0.25">
      <c r="V753" s="84">
        <v>0</v>
      </c>
    </row>
    <row r="754" spans="22:22" x14ac:dyDescent="0.25">
      <c r="V754" s="84">
        <v>0</v>
      </c>
    </row>
    <row r="755" spans="22:22" x14ac:dyDescent="0.25">
      <c r="V755" s="84">
        <v>0</v>
      </c>
    </row>
    <row r="756" spans="22:22" x14ac:dyDescent="0.25">
      <c r="V756" s="84">
        <v>0</v>
      </c>
    </row>
    <row r="757" spans="22:22" x14ac:dyDescent="0.25">
      <c r="V757" s="84">
        <v>0</v>
      </c>
    </row>
    <row r="758" spans="22:22" x14ac:dyDescent="0.25">
      <c r="V758" s="84">
        <v>0</v>
      </c>
    </row>
    <row r="759" spans="22:22" x14ac:dyDescent="0.25">
      <c r="V759" s="84">
        <v>0</v>
      </c>
    </row>
    <row r="760" spans="22:22" x14ac:dyDescent="0.25">
      <c r="V760" s="84">
        <v>0</v>
      </c>
    </row>
    <row r="761" spans="22:22" x14ac:dyDescent="0.25">
      <c r="V761" s="84">
        <v>0</v>
      </c>
    </row>
    <row r="762" spans="22:22" x14ac:dyDescent="0.25">
      <c r="V762" s="84">
        <v>0</v>
      </c>
    </row>
    <row r="763" spans="22:22" x14ac:dyDescent="0.25">
      <c r="V763" s="84">
        <v>0</v>
      </c>
    </row>
    <row r="764" spans="22:22" x14ac:dyDescent="0.25">
      <c r="V764" s="84">
        <v>0</v>
      </c>
    </row>
    <row r="765" spans="22:22" x14ac:dyDescent="0.25">
      <c r="V765" s="84">
        <v>0</v>
      </c>
    </row>
    <row r="766" spans="22:22" x14ac:dyDescent="0.25">
      <c r="V766" s="84">
        <v>0</v>
      </c>
    </row>
    <row r="767" spans="22:22" x14ac:dyDescent="0.25">
      <c r="V767" s="84">
        <v>0</v>
      </c>
    </row>
    <row r="768" spans="22:22" x14ac:dyDescent="0.25">
      <c r="V768" s="84">
        <v>0</v>
      </c>
    </row>
    <row r="769" spans="22:22" x14ac:dyDescent="0.25">
      <c r="V769" s="84">
        <v>0</v>
      </c>
    </row>
    <row r="770" spans="22:22" x14ac:dyDescent="0.25">
      <c r="V770" s="84">
        <v>0</v>
      </c>
    </row>
    <row r="771" spans="22:22" x14ac:dyDescent="0.25">
      <c r="V771" s="84">
        <v>0</v>
      </c>
    </row>
    <row r="772" spans="22:22" x14ac:dyDescent="0.25">
      <c r="V772" s="84">
        <v>0</v>
      </c>
    </row>
    <row r="773" spans="22:22" x14ac:dyDescent="0.25">
      <c r="V773" s="84">
        <v>0</v>
      </c>
    </row>
    <row r="774" spans="22:22" x14ac:dyDescent="0.25">
      <c r="V774" s="84">
        <v>0</v>
      </c>
    </row>
    <row r="775" spans="22:22" x14ac:dyDescent="0.25">
      <c r="V775" s="84">
        <v>0</v>
      </c>
    </row>
    <row r="776" spans="22:22" x14ac:dyDescent="0.25">
      <c r="V776" s="84">
        <v>0</v>
      </c>
    </row>
    <row r="777" spans="22:22" x14ac:dyDescent="0.25">
      <c r="V777" s="84">
        <v>0</v>
      </c>
    </row>
    <row r="778" spans="22:22" x14ac:dyDescent="0.25">
      <c r="V778" s="84">
        <v>0</v>
      </c>
    </row>
    <row r="779" spans="22:22" x14ac:dyDescent="0.25">
      <c r="V779" s="84">
        <v>0</v>
      </c>
    </row>
    <row r="780" spans="22:22" x14ac:dyDescent="0.25">
      <c r="V780" s="84">
        <v>0</v>
      </c>
    </row>
    <row r="781" spans="22:22" x14ac:dyDescent="0.25">
      <c r="V781" s="84">
        <v>0</v>
      </c>
    </row>
    <row r="782" spans="22:22" x14ac:dyDescent="0.25">
      <c r="V782" s="84">
        <v>0</v>
      </c>
    </row>
    <row r="783" spans="22:22" x14ac:dyDescent="0.25">
      <c r="V783" s="84">
        <v>0</v>
      </c>
    </row>
    <row r="784" spans="22:22" x14ac:dyDescent="0.25">
      <c r="V784" s="84">
        <v>0</v>
      </c>
    </row>
    <row r="785" spans="22:22" x14ac:dyDescent="0.25">
      <c r="V785" s="84">
        <v>0</v>
      </c>
    </row>
    <row r="786" spans="22:22" x14ac:dyDescent="0.25">
      <c r="V786" s="84">
        <v>0</v>
      </c>
    </row>
    <row r="787" spans="22:22" x14ac:dyDescent="0.25">
      <c r="V787" s="84">
        <v>0</v>
      </c>
    </row>
    <row r="788" spans="22:22" x14ac:dyDescent="0.25">
      <c r="V788" s="84">
        <v>0</v>
      </c>
    </row>
    <row r="789" spans="22:22" x14ac:dyDescent="0.25">
      <c r="V789" s="84">
        <v>0</v>
      </c>
    </row>
    <row r="790" spans="22:22" x14ac:dyDescent="0.25">
      <c r="V790" s="84">
        <v>0</v>
      </c>
    </row>
    <row r="791" spans="22:22" x14ac:dyDescent="0.25">
      <c r="V791" s="84">
        <v>0</v>
      </c>
    </row>
    <row r="792" spans="22:22" x14ac:dyDescent="0.25">
      <c r="V792" s="84">
        <v>0</v>
      </c>
    </row>
    <row r="793" spans="22:22" x14ac:dyDescent="0.25">
      <c r="V793" s="84">
        <v>0</v>
      </c>
    </row>
    <row r="794" spans="22:22" x14ac:dyDescent="0.25">
      <c r="V794" s="84">
        <v>0</v>
      </c>
    </row>
    <row r="795" spans="22:22" x14ac:dyDescent="0.25">
      <c r="V795" s="84">
        <v>0</v>
      </c>
    </row>
    <row r="796" spans="22:22" x14ac:dyDescent="0.25">
      <c r="V796" s="84">
        <v>0</v>
      </c>
    </row>
    <row r="797" spans="22:22" x14ac:dyDescent="0.25">
      <c r="V797" s="84">
        <v>0</v>
      </c>
    </row>
    <row r="798" spans="22:22" x14ac:dyDescent="0.25">
      <c r="V798" s="84">
        <v>0</v>
      </c>
    </row>
    <row r="799" spans="22:22" x14ac:dyDescent="0.25">
      <c r="V799" s="84">
        <v>0</v>
      </c>
    </row>
    <row r="800" spans="22:22" x14ac:dyDescent="0.25">
      <c r="V800" s="84">
        <v>0</v>
      </c>
    </row>
    <row r="801" spans="22:22" x14ac:dyDescent="0.25">
      <c r="V801" s="84">
        <v>0</v>
      </c>
    </row>
    <row r="802" spans="22:22" x14ac:dyDescent="0.25">
      <c r="V802" s="84">
        <v>0</v>
      </c>
    </row>
    <row r="803" spans="22:22" x14ac:dyDescent="0.25">
      <c r="V803" s="84">
        <v>0</v>
      </c>
    </row>
    <row r="804" spans="22:22" x14ac:dyDescent="0.25">
      <c r="V804" s="84">
        <v>0</v>
      </c>
    </row>
    <row r="805" spans="22:22" x14ac:dyDescent="0.25">
      <c r="V805" s="84">
        <v>0</v>
      </c>
    </row>
    <row r="806" spans="22:22" x14ac:dyDescent="0.25">
      <c r="V806" s="84">
        <v>0</v>
      </c>
    </row>
    <row r="807" spans="22:22" x14ac:dyDescent="0.25">
      <c r="V807" s="84">
        <v>0</v>
      </c>
    </row>
    <row r="808" spans="22:22" x14ac:dyDescent="0.25">
      <c r="V808" s="84">
        <v>0</v>
      </c>
    </row>
    <row r="809" spans="22:22" x14ac:dyDescent="0.25">
      <c r="V809" s="84">
        <v>0</v>
      </c>
    </row>
    <row r="810" spans="22:22" x14ac:dyDescent="0.25">
      <c r="V810" s="84">
        <v>0</v>
      </c>
    </row>
    <row r="811" spans="22:22" x14ac:dyDescent="0.25">
      <c r="V811" s="84">
        <v>0</v>
      </c>
    </row>
    <row r="812" spans="22:22" x14ac:dyDescent="0.25">
      <c r="V812" s="84">
        <v>0</v>
      </c>
    </row>
    <row r="813" spans="22:22" x14ac:dyDescent="0.25">
      <c r="V813" s="84">
        <v>0</v>
      </c>
    </row>
    <row r="814" spans="22:22" x14ac:dyDescent="0.25">
      <c r="V814" s="84">
        <v>0</v>
      </c>
    </row>
    <row r="815" spans="22:22" x14ac:dyDescent="0.25">
      <c r="V815" s="84">
        <v>0</v>
      </c>
    </row>
    <row r="816" spans="22:22" x14ac:dyDescent="0.25">
      <c r="V816" s="84">
        <v>0</v>
      </c>
    </row>
    <row r="817" spans="22:22" x14ac:dyDescent="0.25">
      <c r="V817" s="84">
        <v>0</v>
      </c>
    </row>
    <row r="818" spans="22:22" x14ac:dyDescent="0.25">
      <c r="V818" s="84">
        <v>0</v>
      </c>
    </row>
    <row r="819" spans="22:22" x14ac:dyDescent="0.25">
      <c r="V819" s="84">
        <v>0</v>
      </c>
    </row>
    <row r="820" spans="22:22" x14ac:dyDescent="0.25">
      <c r="V820" s="84">
        <v>0</v>
      </c>
    </row>
    <row r="821" spans="22:22" x14ac:dyDescent="0.25">
      <c r="V821" s="84">
        <v>0</v>
      </c>
    </row>
    <row r="822" spans="22:22" x14ac:dyDescent="0.25">
      <c r="V822" s="84">
        <v>0</v>
      </c>
    </row>
    <row r="823" spans="22:22" x14ac:dyDescent="0.25">
      <c r="V823" s="84">
        <v>0</v>
      </c>
    </row>
    <row r="824" spans="22:22" x14ac:dyDescent="0.25">
      <c r="V824" s="84">
        <v>0</v>
      </c>
    </row>
    <row r="825" spans="22:22" x14ac:dyDescent="0.25">
      <c r="V825" s="84">
        <v>0</v>
      </c>
    </row>
    <row r="826" spans="22:22" x14ac:dyDescent="0.25">
      <c r="V826" s="84">
        <v>0</v>
      </c>
    </row>
    <row r="827" spans="22:22" x14ac:dyDescent="0.25">
      <c r="V827" s="84">
        <v>0</v>
      </c>
    </row>
    <row r="828" spans="22:22" x14ac:dyDescent="0.25">
      <c r="V828" s="84">
        <v>0</v>
      </c>
    </row>
    <row r="829" spans="22:22" x14ac:dyDescent="0.25">
      <c r="V829" s="84">
        <v>0</v>
      </c>
    </row>
    <row r="830" spans="22:22" x14ac:dyDescent="0.25">
      <c r="V830" s="84">
        <v>0</v>
      </c>
    </row>
    <row r="831" spans="22:22" x14ac:dyDescent="0.25">
      <c r="V831" s="84">
        <v>0</v>
      </c>
    </row>
    <row r="832" spans="22:22" x14ac:dyDescent="0.25">
      <c r="V832" s="84">
        <v>0</v>
      </c>
    </row>
    <row r="833" spans="22:22" x14ac:dyDescent="0.25">
      <c r="V833" s="84">
        <v>0</v>
      </c>
    </row>
    <row r="834" spans="22:22" x14ac:dyDescent="0.25">
      <c r="V834" s="84">
        <v>0</v>
      </c>
    </row>
    <row r="835" spans="22:22" x14ac:dyDescent="0.25">
      <c r="V835" s="84">
        <v>0</v>
      </c>
    </row>
    <row r="836" spans="22:22" x14ac:dyDescent="0.25">
      <c r="V836" s="84">
        <v>0</v>
      </c>
    </row>
    <row r="837" spans="22:22" x14ac:dyDescent="0.25">
      <c r="V837" s="84">
        <v>0</v>
      </c>
    </row>
    <row r="838" spans="22:22" x14ac:dyDescent="0.25">
      <c r="V838" s="84">
        <v>0</v>
      </c>
    </row>
    <row r="839" spans="22:22" x14ac:dyDescent="0.25">
      <c r="V839" s="84">
        <v>0</v>
      </c>
    </row>
    <row r="840" spans="22:22" x14ac:dyDescent="0.25">
      <c r="V840" s="84">
        <v>0</v>
      </c>
    </row>
    <row r="841" spans="22:22" x14ac:dyDescent="0.25">
      <c r="V841" s="84">
        <v>0</v>
      </c>
    </row>
    <row r="842" spans="22:22" x14ac:dyDescent="0.25">
      <c r="V842" s="84">
        <v>0</v>
      </c>
    </row>
    <row r="843" spans="22:22" x14ac:dyDescent="0.25">
      <c r="V843" s="84">
        <v>0</v>
      </c>
    </row>
    <row r="844" spans="22:22" x14ac:dyDescent="0.25">
      <c r="V844" s="84">
        <v>0</v>
      </c>
    </row>
    <row r="845" spans="22:22" x14ac:dyDescent="0.25">
      <c r="V845" s="84">
        <v>0</v>
      </c>
    </row>
    <row r="846" spans="22:22" x14ac:dyDescent="0.25">
      <c r="V846" s="84">
        <v>0</v>
      </c>
    </row>
    <row r="847" spans="22:22" x14ac:dyDescent="0.25">
      <c r="V847" s="84">
        <v>0</v>
      </c>
    </row>
    <row r="848" spans="22:22" x14ac:dyDescent="0.25">
      <c r="V848" s="84">
        <v>0</v>
      </c>
    </row>
    <row r="849" spans="22:22" x14ac:dyDescent="0.25">
      <c r="V849" s="84">
        <v>0</v>
      </c>
    </row>
    <row r="850" spans="22:22" x14ac:dyDescent="0.25">
      <c r="V850" s="84">
        <v>0</v>
      </c>
    </row>
    <row r="851" spans="22:22" x14ac:dyDescent="0.25">
      <c r="V851" s="84">
        <v>0</v>
      </c>
    </row>
    <row r="852" spans="22:22" x14ac:dyDescent="0.25">
      <c r="V852" s="84">
        <v>0</v>
      </c>
    </row>
    <row r="853" spans="22:22" x14ac:dyDescent="0.25">
      <c r="V853" s="84">
        <v>0</v>
      </c>
    </row>
    <row r="854" spans="22:22" x14ac:dyDescent="0.25">
      <c r="V854" s="84">
        <v>0</v>
      </c>
    </row>
    <row r="855" spans="22:22" x14ac:dyDescent="0.25">
      <c r="V855" s="84">
        <v>0</v>
      </c>
    </row>
    <row r="856" spans="22:22" x14ac:dyDescent="0.25">
      <c r="V856" s="84">
        <v>0</v>
      </c>
    </row>
    <row r="857" spans="22:22" x14ac:dyDescent="0.25">
      <c r="V857" s="84">
        <v>0</v>
      </c>
    </row>
    <row r="858" spans="22:22" x14ac:dyDescent="0.25">
      <c r="V858" s="84">
        <v>0</v>
      </c>
    </row>
    <row r="859" spans="22:22" x14ac:dyDescent="0.25">
      <c r="V859" s="84">
        <v>0</v>
      </c>
    </row>
    <row r="860" spans="22:22" x14ac:dyDescent="0.25">
      <c r="V860" s="84">
        <v>0</v>
      </c>
    </row>
    <row r="861" spans="22:22" x14ac:dyDescent="0.25">
      <c r="V861" s="84">
        <v>0</v>
      </c>
    </row>
    <row r="862" spans="22:22" x14ac:dyDescent="0.25">
      <c r="V862" s="84">
        <v>0</v>
      </c>
    </row>
    <row r="863" spans="22:22" x14ac:dyDescent="0.25">
      <c r="V863" s="84">
        <v>0</v>
      </c>
    </row>
    <row r="864" spans="22:22" x14ac:dyDescent="0.25">
      <c r="V864" s="84">
        <v>0</v>
      </c>
    </row>
    <row r="865" spans="22:22" x14ac:dyDescent="0.25">
      <c r="V865" s="84">
        <v>0</v>
      </c>
    </row>
    <row r="866" spans="22:22" x14ac:dyDescent="0.25">
      <c r="V866" s="84">
        <v>0</v>
      </c>
    </row>
    <row r="867" spans="22:22" x14ac:dyDescent="0.25">
      <c r="V867" s="84">
        <v>0</v>
      </c>
    </row>
    <row r="868" spans="22:22" x14ac:dyDescent="0.25">
      <c r="V868" s="84">
        <v>0</v>
      </c>
    </row>
    <row r="869" spans="22:22" x14ac:dyDescent="0.25">
      <c r="V869" s="84">
        <v>0</v>
      </c>
    </row>
    <row r="870" spans="22:22" x14ac:dyDescent="0.25">
      <c r="V870" s="84">
        <v>0</v>
      </c>
    </row>
    <row r="871" spans="22:22" x14ac:dyDescent="0.25">
      <c r="V871" s="84">
        <v>0</v>
      </c>
    </row>
    <row r="872" spans="22:22" x14ac:dyDescent="0.25">
      <c r="V872" s="84">
        <v>0</v>
      </c>
    </row>
    <row r="873" spans="22:22" x14ac:dyDescent="0.25">
      <c r="V873" s="84">
        <v>0</v>
      </c>
    </row>
    <row r="874" spans="22:22" x14ac:dyDescent="0.25">
      <c r="V874" s="84">
        <v>0</v>
      </c>
    </row>
    <row r="875" spans="22:22" x14ac:dyDescent="0.25">
      <c r="V875" s="84">
        <v>0</v>
      </c>
    </row>
    <row r="876" spans="22:22" x14ac:dyDescent="0.25">
      <c r="V876" s="84">
        <v>0</v>
      </c>
    </row>
    <row r="877" spans="22:22" x14ac:dyDescent="0.25">
      <c r="V877" s="84">
        <v>0</v>
      </c>
    </row>
    <row r="878" spans="22:22" x14ac:dyDescent="0.25">
      <c r="V878" s="84">
        <v>0</v>
      </c>
    </row>
    <row r="879" spans="22:22" x14ac:dyDescent="0.25">
      <c r="V879" s="84">
        <v>0</v>
      </c>
    </row>
    <row r="880" spans="22:22" x14ac:dyDescent="0.25">
      <c r="V880" s="84">
        <v>0</v>
      </c>
    </row>
    <row r="881" spans="22:22" x14ac:dyDescent="0.25">
      <c r="V881" s="84">
        <v>0</v>
      </c>
    </row>
    <row r="882" spans="22:22" x14ac:dyDescent="0.25">
      <c r="V882" s="84">
        <v>0</v>
      </c>
    </row>
    <row r="883" spans="22:22" x14ac:dyDescent="0.25">
      <c r="V883" s="84">
        <v>0</v>
      </c>
    </row>
    <row r="884" spans="22:22" x14ac:dyDescent="0.25">
      <c r="V884" s="84">
        <v>0</v>
      </c>
    </row>
    <row r="885" spans="22:22" x14ac:dyDescent="0.25">
      <c r="V885" s="84">
        <v>0</v>
      </c>
    </row>
    <row r="886" spans="22:22" x14ac:dyDescent="0.25">
      <c r="V886" s="84">
        <v>0</v>
      </c>
    </row>
    <row r="887" spans="22:22" x14ac:dyDescent="0.25">
      <c r="V887" s="84">
        <v>0</v>
      </c>
    </row>
    <row r="888" spans="22:22" x14ac:dyDescent="0.25">
      <c r="V888" s="84">
        <v>0</v>
      </c>
    </row>
    <row r="889" spans="22:22" x14ac:dyDescent="0.25">
      <c r="V889" s="84">
        <v>0</v>
      </c>
    </row>
    <row r="890" spans="22:22" x14ac:dyDescent="0.25">
      <c r="V890" s="84">
        <v>0</v>
      </c>
    </row>
    <row r="891" spans="22:22" x14ac:dyDescent="0.25">
      <c r="V891" s="84">
        <v>0</v>
      </c>
    </row>
    <row r="892" spans="22:22" x14ac:dyDescent="0.25">
      <c r="V892" s="84">
        <v>0</v>
      </c>
    </row>
    <row r="893" spans="22:22" x14ac:dyDescent="0.25">
      <c r="V893" s="84">
        <v>0</v>
      </c>
    </row>
    <row r="894" spans="22:22" x14ac:dyDescent="0.25">
      <c r="V894" s="84">
        <v>0</v>
      </c>
    </row>
    <row r="895" spans="22:22" x14ac:dyDescent="0.25">
      <c r="V895" s="84">
        <v>0</v>
      </c>
    </row>
    <row r="896" spans="22:22" x14ac:dyDescent="0.25">
      <c r="V896" s="84">
        <v>0</v>
      </c>
    </row>
    <row r="897" spans="22:22" x14ac:dyDescent="0.25">
      <c r="V897" s="84">
        <v>0</v>
      </c>
    </row>
    <row r="898" spans="22:22" x14ac:dyDescent="0.25">
      <c r="V898" s="84">
        <v>0</v>
      </c>
    </row>
    <row r="899" spans="22:22" x14ac:dyDescent="0.25">
      <c r="V899" s="84">
        <v>0</v>
      </c>
    </row>
    <row r="900" spans="22:22" x14ac:dyDescent="0.25">
      <c r="V900" s="84">
        <v>0</v>
      </c>
    </row>
    <row r="901" spans="22:22" x14ac:dyDescent="0.25">
      <c r="V901" s="84">
        <v>0</v>
      </c>
    </row>
    <row r="902" spans="22:22" x14ac:dyDescent="0.25">
      <c r="V902" s="84">
        <v>0</v>
      </c>
    </row>
    <row r="903" spans="22:22" x14ac:dyDescent="0.25">
      <c r="V903" s="84">
        <v>0</v>
      </c>
    </row>
    <row r="904" spans="22:22" x14ac:dyDescent="0.25">
      <c r="V904" s="84">
        <v>0</v>
      </c>
    </row>
    <row r="905" spans="22:22" x14ac:dyDescent="0.25">
      <c r="V905" s="84">
        <v>0</v>
      </c>
    </row>
    <row r="906" spans="22:22" x14ac:dyDescent="0.25">
      <c r="V906" s="84">
        <v>0</v>
      </c>
    </row>
    <row r="907" spans="22:22" x14ac:dyDescent="0.25">
      <c r="V907" s="84">
        <v>0</v>
      </c>
    </row>
    <row r="908" spans="22:22" x14ac:dyDescent="0.25">
      <c r="V908" s="84">
        <v>0</v>
      </c>
    </row>
    <row r="909" spans="22:22" x14ac:dyDescent="0.25">
      <c r="V909" s="84">
        <v>0</v>
      </c>
    </row>
    <row r="910" spans="22:22" x14ac:dyDescent="0.25">
      <c r="V910" s="84">
        <v>0</v>
      </c>
    </row>
    <row r="911" spans="22:22" x14ac:dyDescent="0.25">
      <c r="V911" s="84">
        <v>0</v>
      </c>
    </row>
    <row r="912" spans="22:22" x14ac:dyDescent="0.25">
      <c r="V912" s="84">
        <v>0</v>
      </c>
    </row>
    <row r="913" spans="22:22" x14ac:dyDescent="0.25">
      <c r="V913" s="84">
        <v>0</v>
      </c>
    </row>
    <row r="914" spans="22:22" x14ac:dyDescent="0.25">
      <c r="V914" s="84">
        <v>0</v>
      </c>
    </row>
    <row r="915" spans="22:22" x14ac:dyDescent="0.25">
      <c r="V915" s="84">
        <v>0</v>
      </c>
    </row>
    <row r="916" spans="22:22" x14ac:dyDescent="0.25">
      <c r="V916" s="84">
        <v>0</v>
      </c>
    </row>
    <row r="917" spans="22:22" x14ac:dyDescent="0.25">
      <c r="V917" s="84">
        <v>0</v>
      </c>
    </row>
    <row r="918" spans="22:22" x14ac:dyDescent="0.25">
      <c r="V918" s="84">
        <v>0</v>
      </c>
    </row>
    <row r="919" spans="22:22" x14ac:dyDescent="0.25">
      <c r="V919" s="84">
        <v>0</v>
      </c>
    </row>
    <row r="920" spans="22:22" x14ac:dyDescent="0.25">
      <c r="V920" s="84">
        <v>0</v>
      </c>
    </row>
    <row r="921" spans="22:22" x14ac:dyDescent="0.25">
      <c r="V921" s="84">
        <v>0</v>
      </c>
    </row>
    <row r="922" spans="22:22" x14ac:dyDescent="0.25">
      <c r="V922" s="84">
        <v>0</v>
      </c>
    </row>
    <row r="923" spans="22:22" x14ac:dyDescent="0.25">
      <c r="V923" s="84">
        <v>0</v>
      </c>
    </row>
    <row r="924" spans="22:22" x14ac:dyDescent="0.25">
      <c r="V924" s="84">
        <v>0</v>
      </c>
    </row>
    <row r="925" spans="22:22" x14ac:dyDescent="0.25">
      <c r="V925" s="84">
        <v>0</v>
      </c>
    </row>
    <row r="926" spans="22:22" x14ac:dyDescent="0.25">
      <c r="V926" s="84">
        <v>0</v>
      </c>
    </row>
    <row r="927" spans="22:22" x14ac:dyDescent="0.25">
      <c r="V927" s="84">
        <v>0</v>
      </c>
    </row>
    <row r="928" spans="22:22" x14ac:dyDescent="0.25">
      <c r="V928" s="84">
        <v>0</v>
      </c>
    </row>
    <row r="929" spans="22:22" x14ac:dyDescent="0.25">
      <c r="V929" s="84">
        <v>0</v>
      </c>
    </row>
    <row r="930" spans="22:22" x14ac:dyDescent="0.25">
      <c r="V930" s="84">
        <v>0</v>
      </c>
    </row>
    <row r="931" spans="22:22" x14ac:dyDescent="0.25">
      <c r="V931" s="84">
        <v>0</v>
      </c>
    </row>
    <row r="932" spans="22:22" x14ac:dyDescent="0.25">
      <c r="V932" s="84">
        <v>0</v>
      </c>
    </row>
    <row r="933" spans="22:22" x14ac:dyDescent="0.25">
      <c r="V933" s="84">
        <v>0</v>
      </c>
    </row>
    <row r="934" spans="22:22" x14ac:dyDescent="0.25">
      <c r="V934" s="84">
        <v>0</v>
      </c>
    </row>
    <row r="935" spans="22:22" x14ac:dyDescent="0.25">
      <c r="V935" s="84">
        <v>0</v>
      </c>
    </row>
    <row r="936" spans="22:22" x14ac:dyDescent="0.25">
      <c r="V936" s="84">
        <v>0</v>
      </c>
    </row>
    <row r="937" spans="22:22" x14ac:dyDescent="0.25">
      <c r="V937" s="84">
        <v>0</v>
      </c>
    </row>
    <row r="938" spans="22:22" x14ac:dyDescent="0.25">
      <c r="V938" s="84">
        <v>0</v>
      </c>
    </row>
    <row r="939" spans="22:22" x14ac:dyDescent="0.25">
      <c r="V939" s="84">
        <v>0</v>
      </c>
    </row>
    <row r="940" spans="22:22" x14ac:dyDescent="0.25">
      <c r="V940" s="84">
        <v>0</v>
      </c>
    </row>
    <row r="941" spans="22:22" x14ac:dyDescent="0.25">
      <c r="V941" s="84">
        <v>0</v>
      </c>
    </row>
    <row r="942" spans="22:22" x14ac:dyDescent="0.25">
      <c r="V942" s="84">
        <v>0</v>
      </c>
    </row>
    <row r="943" spans="22:22" x14ac:dyDescent="0.25">
      <c r="V943" s="84">
        <v>0</v>
      </c>
    </row>
    <row r="944" spans="22:22" x14ac:dyDescent="0.25">
      <c r="V944" s="84">
        <v>0</v>
      </c>
    </row>
    <row r="945" spans="22:22" x14ac:dyDescent="0.25">
      <c r="V945" s="84">
        <v>0</v>
      </c>
    </row>
    <row r="946" spans="22:22" x14ac:dyDescent="0.25">
      <c r="V946" s="84">
        <v>0</v>
      </c>
    </row>
    <row r="947" spans="22:22" x14ac:dyDescent="0.25">
      <c r="V947" s="84">
        <v>0</v>
      </c>
    </row>
    <row r="948" spans="22:22" x14ac:dyDescent="0.25">
      <c r="V948" s="84">
        <v>0</v>
      </c>
    </row>
    <row r="949" spans="22:22" x14ac:dyDescent="0.25">
      <c r="V949" s="84">
        <v>0</v>
      </c>
    </row>
    <row r="950" spans="22:22" x14ac:dyDescent="0.25">
      <c r="V950" s="84">
        <v>0</v>
      </c>
    </row>
    <row r="951" spans="22:22" x14ac:dyDescent="0.25">
      <c r="V951" s="84">
        <v>0</v>
      </c>
    </row>
    <row r="952" spans="22:22" x14ac:dyDescent="0.25">
      <c r="V952" s="84">
        <v>0</v>
      </c>
    </row>
    <row r="953" spans="22:22" x14ac:dyDescent="0.25">
      <c r="V953" s="84">
        <v>0</v>
      </c>
    </row>
    <row r="954" spans="22:22" x14ac:dyDescent="0.25">
      <c r="V954" s="84">
        <v>0</v>
      </c>
    </row>
    <row r="955" spans="22:22" x14ac:dyDescent="0.25">
      <c r="V955" s="84">
        <v>0</v>
      </c>
    </row>
    <row r="956" spans="22:22" x14ac:dyDescent="0.25">
      <c r="V956" s="84">
        <v>0</v>
      </c>
    </row>
    <row r="957" spans="22:22" x14ac:dyDescent="0.25">
      <c r="V957" s="84">
        <v>0</v>
      </c>
    </row>
    <row r="958" spans="22:22" x14ac:dyDescent="0.25">
      <c r="V958" s="84">
        <v>0</v>
      </c>
    </row>
    <row r="959" spans="22:22" x14ac:dyDescent="0.25">
      <c r="V959" s="84">
        <v>0</v>
      </c>
    </row>
    <row r="960" spans="22:22" x14ac:dyDescent="0.25">
      <c r="V960" s="84">
        <v>0</v>
      </c>
    </row>
    <row r="961" spans="22:22" x14ac:dyDescent="0.25">
      <c r="V961" s="84">
        <v>0</v>
      </c>
    </row>
    <row r="962" spans="22:22" x14ac:dyDescent="0.25">
      <c r="V962" s="84">
        <v>0</v>
      </c>
    </row>
    <row r="963" spans="22:22" x14ac:dyDescent="0.25">
      <c r="V963" s="84">
        <v>0</v>
      </c>
    </row>
    <row r="964" spans="22:22" x14ac:dyDescent="0.25">
      <c r="V964" s="84">
        <v>0</v>
      </c>
    </row>
    <row r="965" spans="22:22" x14ac:dyDescent="0.25">
      <c r="V965" s="84">
        <v>0</v>
      </c>
    </row>
    <row r="966" spans="22:22" x14ac:dyDescent="0.25">
      <c r="V966" s="84">
        <v>0</v>
      </c>
    </row>
    <row r="967" spans="22:22" x14ac:dyDescent="0.25">
      <c r="V967" s="84">
        <v>0</v>
      </c>
    </row>
    <row r="968" spans="22:22" x14ac:dyDescent="0.25">
      <c r="V968" s="84">
        <v>0</v>
      </c>
    </row>
    <row r="969" spans="22:22" x14ac:dyDescent="0.25">
      <c r="V969" s="84">
        <v>0</v>
      </c>
    </row>
    <row r="970" spans="22:22" x14ac:dyDescent="0.25">
      <c r="V970" s="84">
        <v>0</v>
      </c>
    </row>
    <row r="971" spans="22:22" x14ac:dyDescent="0.25">
      <c r="V971" s="84">
        <v>0</v>
      </c>
    </row>
    <row r="972" spans="22:22" x14ac:dyDescent="0.25">
      <c r="V972" s="84">
        <v>0</v>
      </c>
    </row>
    <row r="973" spans="22:22" x14ac:dyDescent="0.25">
      <c r="V973" s="84">
        <v>0</v>
      </c>
    </row>
    <row r="974" spans="22:22" x14ac:dyDescent="0.25">
      <c r="V974" s="84">
        <v>0</v>
      </c>
    </row>
    <row r="975" spans="22:22" x14ac:dyDescent="0.25">
      <c r="V975" s="84">
        <v>0</v>
      </c>
    </row>
    <row r="976" spans="22:22" x14ac:dyDescent="0.25">
      <c r="V976" s="84">
        <v>0</v>
      </c>
    </row>
    <row r="977" spans="22:22" x14ac:dyDescent="0.25">
      <c r="V977" s="84">
        <v>0</v>
      </c>
    </row>
    <row r="978" spans="22:22" x14ac:dyDescent="0.25">
      <c r="V978" s="84">
        <v>0</v>
      </c>
    </row>
    <row r="979" spans="22:22" x14ac:dyDescent="0.25">
      <c r="V979" s="84">
        <v>0</v>
      </c>
    </row>
    <row r="980" spans="22:22" x14ac:dyDescent="0.25">
      <c r="V980" s="84">
        <v>0</v>
      </c>
    </row>
    <row r="981" spans="22:22" x14ac:dyDescent="0.25">
      <c r="V981" s="84">
        <v>0</v>
      </c>
    </row>
    <row r="982" spans="22:22" x14ac:dyDescent="0.25">
      <c r="V982" s="84">
        <v>0</v>
      </c>
    </row>
    <row r="983" spans="22:22" x14ac:dyDescent="0.25">
      <c r="V983" s="84">
        <v>0</v>
      </c>
    </row>
    <row r="984" spans="22:22" x14ac:dyDescent="0.25">
      <c r="V984" s="84">
        <v>0</v>
      </c>
    </row>
    <row r="985" spans="22:22" x14ac:dyDescent="0.25">
      <c r="V985" s="84">
        <v>0</v>
      </c>
    </row>
    <row r="986" spans="22:22" x14ac:dyDescent="0.25">
      <c r="V986" s="84">
        <v>0</v>
      </c>
    </row>
    <row r="987" spans="22:22" x14ac:dyDescent="0.25">
      <c r="V987" s="84">
        <v>0</v>
      </c>
    </row>
    <row r="988" spans="22:22" x14ac:dyDescent="0.25">
      <c r="V988" s="84">
        <v>0</v>
      </c>
    </row>
    <row r="989" spans="22:22" x14ac:dyDescent="0.25">
      <c r="V989" s="84">
        <v>0</v>
      </c>
    </row>
    <row r="990" spans="22:22" x14ac:dyDescent="0.25">
      <c r="V990" s="84">
        <v>0</v>
      </c>
    </row>
    <row r="991" spans="22:22" x14ac:dyDescent="0.25">
      <c r="V991" s="84">
        <v>0</v>
      </c>
    </row>
    <row r="992" spans="22:22" x14ac:dyDescent="0.25">
      <c r="V992" s="84">
        <v>0</v>
      </c>
    </row>
    <row r="993" spans="22:22" x14ac:dyDescent="0.25">
      <c r="V993" s="84">
        <v>0</v>
      </c>
    </row>
    <row r="994" spans="22:22" x14ac:dyDescent="0.25">
      <c r="V994" s="84">
        <v>0</v>
      </c>
    </row>
    <row r="995" spans="22:22" x14ac:dyDescent="0.25">
      <c r="V995" s="84">
        <v>0</v>
      </c>
    </row>
    <row r="996" spans="22:22" x14ac:dyDescent="0.25">
      <c r="V996" s="84">
        <v>0</v>
      </c>
    </row>
    <row r="997" spans="22:22" x14ac:dyDescent="0.25">
      <c r="V997" s="84">
        <v>0</v>
      </c>
    </row>
    <row r="998" spans="22:22" x14ac:dyDescent="0.25">
      <c r="V998" s="84">
        <v>0</v>
      </c>
    </row>
    <row r="999" spans="22:22" x14ac:dyDescent="0.25">
      <c r="V999" s="84">
        <v>0</v>
      </c>
    </row>
    <row r="1000" spans="22:22" x14ac:dyDescent="0.25">
      <c r="V1000" s="84">
        <v>0</v>
      </c>
    </row>
    <row r="1001" spans="22:22" x14ac:dyDescent="0.25">
      <c r="V1001" s="84">
        <v>0</v>
      </c>
    </row>
    <row r="1002" spans="22:22" x14ac:dyDescent="0.25">
      <c r="V1002" s="84">
        <v>0</v>
      </c>
    </row>
    <row r="1003" spans="22:22" x14ac:dyDescent="0.25">
      <c r="V1003" s="84">
        <v>0</v>
      </c>
    </row>
    <row r="1004" spans="22:22" x14ac:dyDescent="0.25">
      <c r="V1004" s="84">
        <v>0</v>
      </c>
    </row>
    <row r="1005" spans="22:22" x14ac:dyDescent="0.25">
      <c r="V1005" s="84">
        <v>0</v>
      </c>
    </row>
    <row r="1006" spans="22:22" x14ac:dyDescent="0.25">
      <c r="V1006" s="84">
        <v>0</v>
      </c>
    </row>
    <row r="1007" spans="22:22" x14ac:dyDescent="0.25">
      <c r="V1007" s="84">
        <v>0</v>
      </c>
    </row>
    <row r="1008" spans="22:22" x14ac:dyDescent="0.25">
      <c r="V1008" s="84">
        <v>0</v>
      </c>
    </row>
    <row r="1009" spans="22:22" x14ac:dyDescent="0.25">
      <c r="V1009" s="84">
        <v>0</v>
      </c>
    </row>
    <row r="1010" spans="22:22" x14ac:dyDescent="0.25">
      <c r="V1010" s="84">
        <v>0</v>
      </c>
    </row>
    <row r="1011" spans="22:22" x14ac:dyDescent="0.25">
      <c r="V1011" s="84">
        <v>0</v>
      </c>
    </row>
    <row r="1012" spans="22:22" x14ac:dyDescent="0.25">
      <c r="V1012" s="84">
        <v>0</v>
      </c>
    </row>
    <row r="1013" spans="22:22" x14ac:dyDescent="0.25">
      <c r="V1013" s="84">
        <v>0</v>
      </c>
    </row>
    <row r="1014" spans="22:22" x14ac:dyDescent="0.25">
      <c r="V1014" s="84">
        <v>0</v>
      </c>
    </row>
    <row r="1015" spans="22:22" x14ac:dyDescent="0.25">
      <c r="V1015" s="84">
        <v>0</v>
      </c>
    </row>
    <row r="1016" spans="22:22" x14ac:dyDescent="0.25">
      <c r="V1016" s="84">
        <v>0</v>
      </c>
    </row>
    <row r="1017" spans="22:22" x14ac:dyDescent="0.25">
      <c r="V1017" s="84">
        <v>0</v>
      </c>
    </row>
    <row r="1018" spans="22:22" x14ac:dyDescent="0.25">
      <c r="V1018" s="84">
        <v>0</v>
      </c>
    </row>
    <row r="1019" spans="22:22" x14ac:dyDescent="0.25">
      <c r="V1019" s="84">
        <v>0</v>
      </c>
    </row>
    <row r="1020" spans="22:22" x14ac:dyDescent="0.25">
      <c r="V1020" s="84">
        <v>0</v>
      </c>
    </row>
    <row r="1021" spans="22:22" x14ac:dyDescent="0.25">
      <c r="V1021" s="84">
        <v>0</v>
      </c>
    </row>
    <row r="1022" spans="22:22" x14ac:dyDescent="0.25">
      <c r="V1022" s="84">
        <v>0</v>
      </c>
    </row>
    <row r="1023" spans="22:22" x14ac:dyDescent="0.25">
      <c r="V1023" s="84">
        <v>0</v>
      </c>
    </row>
    <row r="1024" spans="22:22" x14ac:dyDescent="0.25">
      <c r="V1024" s="84">
        <v>0</v>
      </c>
    </row>
    <row r="1025" spans="22:22" x14ac:dyDescent="0.25">
      <c r="V1025" s="84">
        <v>0</v>
      </c>
    </row>
    <row r="1026" spans="22:22" x14ac:dyDescent="0.25">
      <c r="V1026" s="84">
        <v>0</v>
      </c>
    </row>
    <row r="1027" spans="22:22" x14ac:dyDescent="0.25">
      <c r="V1027" s="84">
        <v>0</v>
      </c>
    </row>
    <row r="1028" spans="22:22" x14ac:dyDescent="0.25">
      <c r="V1028" s="84">
        <v>0</v>
      </c>
    </row>
    <row r="1029" spans="22:22" x14ac:dyDescent="0.25">
      <c r="V1029" s="84">
        <v>0</v>
      </c>
    </row>
    <row r="1030" spans="22:22" x14ac:dyDescent="0.25">
      <c r="V1030" s="84">
        <v>0</v>
      </c>
    </row>
    <row r="1031" spans="22:22" x14ac:dyDescent="0.25">
      <c r="V1031" s="84">
        <v>0</v>
      </c>
    </row>
    <row r="1032" spans="22:22" x14ac:dyDescent="0.25">
      <c r="V1032" s="84">
        <v>0</v>
      </c>
    </row>
    <row r="1033" spans="22:22" x14ac:dyDescent="0.25">
      <c r="V1033" s="84">
        <v>0</v>
      </c>
    </row>
    <row r="1034" spans="22:22" x14ac:dyDescent="0.25">
      <c r="V1034" s="84">
        <v>0</v>
      </c>
    </row>
    <row r="1035" spans="22:22" x14ac:dyDescent="0.25">
      <c r="V1035" s="84">
        <v>0</v>
      </c>
    </row>
    <row r="1036" spans="22:22" x14ac:dyDescent="0.25">
      <c r="V1036" s="84">
        <v>0</v>
      </c>
    </row>
    <row r="1037" spans="22:22" x14ac:dyDescent="0.25">
      <c r="V1037" s="84">
        <v>0</v>
      </c>
    </row>
    <row r="1038" spans="22:22" x14ac:dyDescent="0.25">
      <c r="V1038" s="84">
        <v>0</v>
      </c>
    </row>
    <row r="1039" spans="22:22" x14ac:dyDescent="0.25">
      <c r="V1039" s="84">
        <v>0</v>
      </c>
    </row>
    <row r="1040" spans="22:22" x14ac:dyDescent="0.25">
      <c r="V1040" s="84">
        <v>0</v>
      </c>
    </row>
    <row r="1041" spans="22:22" x14ac:dyDescent="0.25">
      <c r="V1041" s="84">
        <v>0</v>
      </c>
    </row>
    <row r="1042" spans="22:22" x14ac:dyDescent="0.25">
      <c r="V1042" s="84">
        <v>0</v>
      </c>
    </row>
    <row r="1043" spans="22:22" x14ac:dyDescent="0.25">
      <c r="V1043" s="84">
        <v>0</v>
      </c>
    </row>
    <row r="1044" spans="22:22" x14ac:dyDescent="0.25">
      <c r="V1044" s="84">
        <v>0</v>
      </c>
    </row>
    <row r="1045" spans="22:22" x14ac:dyDescent="0.25">
      <c r="V1045" s="84">
        <v>0</v>
      </c>
    </row>
    <row r="1046" spans="22:22" x14ac:dyDescent="0.25">
      <c r="V1046" s="84">
        <v>0</v>
      </c>
    </row>
    <row r="1047" spans="22:22" x14ac:dyDescent="0.25">
      <c r="V1047" s="84">
        <v>0</v>
      </c>
    </row>
    <row r="1048" spans="22:22" x14ac:dyDescent="0.25">
      <c r="V1048" s="84">
        <v>0</v>
      </c>
    </row>
    <row r="1049" spans="22:22" x14ac:dyDescent="0.25">
      <c r="V1049" s="84">
        <v>0</v>
      </c>
    </row>
    <row r="1050" spans="22:22" x14ac:dyDescent="0.25">
      <c r="V1050" s="84">
        <v>0</v>
      </c>
    </row>
    <row r="1051" spans="22:22" x14ac:dyDescent="0.25">
      <c r="V1051" s="84">
        <v>0</v>
      </c>
    </row>
    <row r="1052" spans="22:22" x14ac:dyDescent="0.25">
      <c r="V1052" s="84">
        <v>0</v>
      </c>
    </row>
    <row r="1053" spans="22:22" x14ac:dyDescent="0.25">
      <c r="V1053" s="84">
        <v>0</v>
      </c>
    </row>
    <row r="1054" spans="22:22" x14ac:dyDescent="0.25">
      <c r="V1054" s="84">
        <v>0</v>
      </c>
    </row>
    <row r="1055" spans="22:22" x14ac:dyDescent="0.25">
      <c r="V1055" s="84">
        <v>0</v>
      </c>
    </row>
    <row r="1056" spans="22:22" x14ac:dyDescent="0.25">
      <c r="V1056" s="84">
        <v>0</v>
      </c>
    </row>
    <row r="1057" spans="22:22" x14ac:dyDescent="0.25">
      <c r="V1057" s="84">
        <v>0</v>
      </c>
    </row>
    <row r="1058" spans="22:22" x14ac:dyDescent="0.25">
      <c r="V1058" s="84">
        <v>0</v>
      </c>
    </row>
    <row r="1059" spans="22:22" x14ac:dyDescent="0.25">
      <c r="V1059" s="84">
        <v>0</v>
      </c>
    </row>
    <row r="1060" spans="22:22" x14ac:dyDescent="0.25">
      <c r="V1060" s="84">
        <v>0</v>
      </c>
    </row>
    <row r="1061" spans="22:22" x14ac:dyDescent="0.25">
      <c r="V1061" s="84">
        <v>0</v>
      </c>
    </row>
    <row r="1062" spans="22:22" x14ac:dyDescent="0.25">
      <c r="V1062" s="84">
        <v>0</v>
      </c>
    </row>
    <row r="1063" spans="22:22" x14ac:dyDescent="0.25">
      <c r="V1063" s="84">
        <v>0</v>
      </c>
    </row>
    <row r="1064" spans="22:22" x14ac:dyDescent="0.25">
      <c r="V1064" s="84">
        <v>0</v>
      </c>
    </row>
    <row r="1065" spans="22:22" x14ac:dyDescent="0.25">
      <c r="V1065" s="84">
        <v>0</v>
      </c>
    </row>
    <row r="1066" spans="22:22" x14ac:dyDescent="0.25">
      <c r="V1066" s="84">
        <v>0</v>
      </c>
    </row>
    <row r="1067" spans="22:22" x14ac:dyDescent="0.25">
      <c r="V1067" s="84">
        <v>0</v>
      </c>
    </row>
    <row r="1068" spans="22:22" x14ac:dyDescent="0.25">
      <c r="V1068" s="84">
        <v>0</v>
      </c>
    </row>
    <row r="1069" spans="22:22" x14ac:dyDescent="0.25">
      <c r="V1069" s="84">
        <v>0</v>
      </c>
    </row>
    <row r="1070" spans="22:22" x14ac:dyDescent="0.25">
      <c r="V1070" s="84">
        <v>0</v>
      </c>
    </row>
    <row r="1071" spans="22:22" x14ac:dyDescent="0.25">
      <c r="V1071" s="84">
        <v>0</v>
      </c>
    </row>
    <row r="1072" spans="22:22" x14ac:dyDescent="0.25">
      <c r="V1072" s="84">
        <v>0</v>
      </c>
    </row>
    <row r="1073" spans="22:22" x14ac:dyDescent="0.25">
      <c r="V1073" s="84">
        <v>0</v>
      </c>
    </row>
    <row r="1074" spans="22:22" x14ac:dyDescent="0.25">
      <c r="V1074" s="84">
        <v>0</v>
      </c>
    </row>
    <row r="1075" spans="22:22" x14ac:dyDescent="0.25">
      <c r="V1075" s="84">
        <v>0</v>
      </c>
    </row>
    <row r="1076" spans="22:22" x14ac:dyDescent="0.25">
      <c r="V1076" s="84">
        <v>0</v>
      </c>
    </row>
    <row r="1077" spans="22:22" x14ac:dyDescent="0.25">
      <c r="V1077" s="84">
        <v>0</v>
      </c>
    </row>
    <row r="1078" spans="22:22" x14ac:dyDescent="0.25">
      <c r="V1078" s="84">
        <v>0</v>
      </c>
    </row>
    <row r="1079" spans="22:22" x14ac:dyDescent="0.25">
      <c r="V1079" s="84">
        <v>0</v>
      </c>
    </row>
    <row r="1080" spans="22:22" x14ac:dyDescent="0.25">
      <c r="V1080" s="84">
        <v>0</v>
      </c>
    </row>
    <row r="1081" spans="22:22" x14ac:dyDescent="0.25">
      <c r="V1081" s="84">
        <v>0</v>
      </c>
    </row>
    <row r="1082" spans="22:22" x14ac:dyDescent="0.25">
      <c r="V1082" s="84">
        <v>0</v>
      </c>
    </row>
    <row r="1083" spans="22:22" x14ac:dyDescent="0.25">
      <c r="V1083" s="84">
        <v>0</v>
      </c>
    </row>
    <row r="1084" spans="22:22" x14ac:dyDescent="0.25">
      <c r="V1084" s="84">
        <v>0</v>
      </c>
    </row>
    <row r="1085" spans="22:22" x14ac:dyDescent="0.25">
      <c r="V1085" s="84">
        <v>0</v>
      </c>
    </row>
    <row r="1086" spans="22:22" x14ac:dyDescent="0.25">
      <c r="V1086" s="84">
        <v>0</v>
      </c>
    </row>
    <row r="1087" spans="22:22" x14ac:dyDescent="0.25">
      <c r="V1087" s="84">
        <v>0</v>
      </c>
    </row>
    <row r="1088" spans="22:22" x14ac:dyDescent="0.25">
      <c r="V1088" s="84">
        <v>0</v>
      </c>
    </row>
    <row r="1089" spans="22:22" x14ac:dyDescent="0.25">
      <c r="V1089" s="84">
        <v>0</v>
      </c>
    </row>
    <row r="1090" spans="22:22" x14ac:dyDescent="0.25">
      <c r="V1090" s="84">
        <v>0</v>
      </c>
    </row>
    <row r="1091" spans="22:22" x14ac:dyDescent="0.25">
      <c r="V1091" s="84">
        <v>0</v>
      </c>
    </row>
    <row r="1092" spans="22:22" x14ac:dyDescent="0.25">
      <c r="V1092" s="84">
        <v>0</v>
      </c>
    </row>
    <row r="1093" spans="22:22" x14ac:dyDescent="0.25">
      <c r="V1093" s="84">
        <v>0</v>
      </c>
    </row>
    <row r="1094" spans="22:22" x14ac:dyDescent="0.25">
      <c r="V1094" s="84">
        <v>0</v>
      </c>
    </row>
    <row r="1095" spans="22:22" x14ac:dyDescent="0.25">
      <c r="V1095" s="84">
        <v>0</v>
      </c>
    </row>
    <row r="1096" spans="22:22" x14ac:dyDescent="0.25">
      <c r="V1096" s="84">
        <v>0</v>
      </c>
    </row>
    <row r="1097" spans="22:22" x14ac:dyDescent="0.25">
      <c r="V1097" s="84">
        <v>0</v>
      </c>
    </row>
    <row r="1098" spans="22:22" x14ac:dyDescent="0.25">
      <c r="V1098" s="84">
        <v>0</v>
      </c>
    </row>
    <row r="1099" spans="22:22" x14ac:dyDescent="0.25">
      <c r="V1099" s="84">
        <v>0</v>
      </c>
    </row>
    <row r="1100" spans="22:22" x14ac:dyDescent="0.25">
      <c r="V1100" s="84">
        <v>0</v>
      </c>
    </row>
    <row r="1101" spans="22:22" x14ac:dyDescent="0.25">
      <c r="V1101" s="84">
        <v>0</v>
      </c>
    </row>
    <row r="1102" spans="22:22" x14ac:dyDescent="0.25">
      <c r="V1102" s="84">
        <v>0</v>
      </c>
    </row>
    <row r="1103" spans="22:22" x14ac:dyDescent="0.25">
      <c r="V1103" s="84">
        <v>0</v>
      </c>
    </row>
    <row r="1104" spans="22:22" x14ac:dyDescent="0.25">
      <c r="V1104" s="84">
        <v>0</v>
      </c>
    </row>
    <row r="1105" spans="22:22" x14ac:dyDescent="0.25">
      <c r="V1105" s="84">
        <v>0</v>
      </c>
    </row>
    <row r="1106" spans="22:22" x14ac:dyDescent="0.25">
      <c r="V1106" s="84">
        <v>0</v>
      </c>
    </row>
    <row r="1107" spans="22:22" x14ac:dyDescent="0.25">
      <c r="V1107" s="84">
        <v>0</v>
      </c>
    </row>
    <row r="1108" spans="22:22" x14ac:dyDescent="0.25">
      <c r="V1108" s="84">
        <v>0</v>
      </c>
    </row>
    <row r="1109" spans="22:22" x14ac:dyDescent="0.25">
      <c r="V1109" s="84">
        <v>0</v>
      </c>
    </row>
    <row r="1110" spans="22:22" x14ac:dyDescent="0.25">
      <c r="V1110" s="84">
        <v>0</v>
      </c>
    </row>
    <row r="1111" spans="22:22" x14ac:dyDescent="0.25">
      <c r="V1111" s="84">
        <v>0</v>
      </c>
    </row>
    <row r="1112" spans="22:22" x14ac:dyDescent="0.25">
      <c r="V1112" s="84">
        <v>0</v>
      </c>
    </row>
    <row r="1113" spans="22:22" x14ac:dyDescent="0.25">
      <c r="V1113" s="84">
        <v>0</v>
      </c>
    </row>
    <row r="1114" spans="22:22" x14ac:dyDescent="0.25">
      <c r="V1114" s="84">
        <v>0</v>
      </c>
    </row>
    <row r="1115" spans="22:22" x14ac:dyDescent="0.25">
      <c r="V1115" s="84">
        <v>0</v>
      </c>
    </row>
    <row r="1116" spans="22:22" x14ac:dyDescent="0.25">
      <c r="V1116" s="84">
        <v>0</v>
      </c>
    </row>
    <row r="1117" spans="22:22" x14ac:dyDescent="0.25">
      <c r="V1117" s="84">
        <v>0</v>
      </c>
    </row>
    <row r="1118" spans="22:22" x14ac:dyDescent="0.25">
      <c r="V1118" s="84">
        <v>0</v>
      </c>
    </row>
    <row r="1119" spans="22:22" x14ac:dyDescent="0.25">
      <c r="V1119" s="84">
        <v>0</v>
      </c>
    </row>
    <row r="1120" spans="22:22" x14ac:dyDescent="0.25">
      <c r="V1120" s="84">
        <v>0</v>
      </c>
    </row>
    <row r="1121" spans="22:22" x14ac:dyDescent="0.25">
      <c r="V1121" s="84">
        <v>0</v>
      </c>
    </row>
    <row r="1122" spans="22:22" x14ac:dyDescent="0.25">
      <c r="V1122" s="84">
        <v>0</v>
      </c>
    </row>
    <row r="1123" spans="22:22" x14ac:dyDescent="0.25">
      <c r="V1123" s="84">
        <v>0</v>
      </c>
    </row>
    <row r="1124" spans="22:22" x14ac:dyDescent="0.25">
      <c r="V1124" s="84">
        <v>0</v>
      </c>
    </row>
    <row r="1125" spans="22:22" x14ac:dyDescent="0.25">
      <c r="V1125" s="84">
        <v>0</v>
      </c>
    </row>
    <row r="1126" spans="22:22" x14ac:dyDescent="0.25">
      <c r="V1126" s="84">
        <v>0</v>
      </c>
    </row>
    <row r="1127" spans="22:22" x14ac:dyDescent="0.25">
      <c r="V1127" s="84">
        <v>0</v>
      </c>
    </row>
    <row r="1128" spans="22:22" x14ac:dyDescent="0.25">
      <c r="V1128" s="84">
        <v>0</v>
      </c>
    </row>
    <row r="1129" spans="22:22" x14ac:dyDescent="0.25">
      <c r="V1129" s="84">
        <v>0</v>
      </c>
    </row>
    <row r="1130" spans="22:22" x14ac:dyDescent="0.25">
      <c r="V1130" s="84">
        <v>0</v>
      </c>
    </row>
    <row r="1131" spans="22:22" x14ac:dyDescent="0.25">
      <c r="V1131" s="84">
        <v>0</v>
      </c>
    </row>
    <row r="1132" spans="22:22" x14ac:dyDescent="0.25">
      <c r="V1132" s="84">
        <v>0</v>
      </c>
    </row>
    <row r="1133" spans="22:22" x14ac:dyDescent="0.25">
      <c r="V1133" s="84">
        <v>0</v>
      </c>
    </row>
    <row r="1134" spans="22:22" x14ac:dyDescent="0.25">
      <c r="V1134" s="84">
        <v>0</v>
      </c>
    </row>
    <row r="1135" spans="22:22" x14ac:dyDescent="0.25">
      <c r="V1135" s="84">
        <v>0</v>
      </c>
    </row>
    <row r="1136" spans="22:22" x14ac:dyDescent="0.25">
      <c r="V1136" s="84">
        <v>0</v>
      </c>
    </row>
    <row r="1137" spans="22:22" x14ac:dyDescent="0.25">
      <c r="V1137" s="84">
        <v>0</v>
      </c>
    </row>
    <row r="1138" spans="22:22" x14ac:dyDescent="0.25">
      <c r="V1138" s="84">
        <v>0</v>
      </c>
    </row>
    <row r="1139" spans="22:22" x14ac:dyDescent="0.25">
      <c r="V1139" s="84">
        <v>0</v>
      </c>
    </row>
    <row r="1140" spans="22:22" x14ac:dyDescent="0.25">
      <c r="V1140" s="84">
        <v>0</v>
      </c>
    </row>
    <row r="1141" spans="22:22" x14ac:dyDescent="0.25">
      <c r="V1141" s="84">
        <v>0</v>
      </c>
    </row>
    <row r="1142" spans="22:22" x14ac:dyDescent="0.25">
      <c r="V1142" s="84">
        <v>0</v>
      </c>
    </row>
    <row r="1143" spans="22:22" x14ac:dyDescent="0.25">
      <c r="V1143" s="84">
        <v>0</v>
      </c>
    </row>
    <row r="1144" spans="22:22" x14ac:dyDescent="0.25">
      <c r="V1144" s="84">
        <v>0</v>
      </c>
    </row>
    <row r="1145" spans="22:22" x14ac:dyDescent="0.25">
      <c r="V1145" s="84">
        <v>0</v>
      </c>
    </row>
    <row r="1146" spans="22:22" x14ac:dyDescent="0.25">
      <c r="V1146" s="84">
        <v>0</v>
      </c>
    </row>
    <row r="1147" spans="22:22" x14ac:dyDescent="0.25">
      <c r="V1147" s="84">
        <v>0</v>
      </c>
    </row>
    <row r="1148" spans="22:22" x14ac:dyDescent="0.25">
      <c r="V1148" s="84">
        <v>0</v>
      </c>
    </row>
    <row r="1149" spans="22:22" x14ac:dyDescent="0.25">
      <c r="V1149" s="84">
        <v>0</v>
      </c>
    </row>
    <row r="1150" spans="22:22" x14ac:dyDescent="0.25">
      <c r="V1150" s="84">
        <v>0</v>
      </c>
    </row>
    <row r="1151" spans="22:22" x14ac:dyDescent="0.25">
      <c r="V1151" s="84">
        <v>0</v>
      </c>
    </row>
    <row r="1152" spans="22:22" x14ac:dyDescent="0.25">
      <c r="V1152" s="84">
        <v>0</v>
      </c>
    </row>
    <row r="1153" spans="22:22" x14ac:dyDescent="0.25">
      <c r="V1153" s="84">
        <v>0</v>
      </c>
    </row>
    <row r="1154" spans="22:22" x14ac:dyDescent="0.25">
      <c r="V1154" s="84">
        <v>0</v>
      </c>
    </row>
    <row r="1155" spans="22:22" x14ac:dyDescent="0.25">
      <c r="V1155" s="84">
        <v>0</v>
      </c>
    </row>
    <row r="1156" spans="22:22" x14ac:dyDescent="0.25">
      <c r="V1156" s="84">
        <v>0</v>
      </c>
    </row>
    <row r="1157" spans="22:22" x14ac:dyDescent="0.25">
      <c r="V1157" s="84">
        <v>0</v>
      </c>
    </row>
    <row r="1158" spans="22:22" x14ac:dyDescent="0.25">
      <c r="V1158" s="84">
        <v>0</v>
      </c>
    </row>
    <row r="1159" spans="22:22" x14ac:dyDescent="0.25">
      <c r="V1159" s="84">
        <v>0</v>
      </c>
    </row>
    <row r="1160" spans="22:22" x14ac:dyDescent="0.25">
      <c r="V1160" s="84">
        <v>0</v>
      </c>
    </row>
    <row r="1161" spans="22:22" x14ac:dyDescent="0.25">
      <c r="V1161" s="84">
        <v>0</v>
      </c>
    </row>
    <row r="1162" spans="22:22" x14ac:dyDescent="0.25">
      <c r="V1162" s="84">
        <v>0</v>
      </c>
    </row>
    <row r="1163" spans="22:22" x14ac:dyDescent="0.25">
      <c r="V1163" s="84">
        <v>0</v>
      </c>
    </row>
    <row r="1164" spans="22:22" x14ac:dyDescent="0.25">
      <c r="V1164" s="84">
        <v>0</v>
      </c>
    </row>
    <row r="1165" spans="22:22" x14ac:dyDescent="0.25">
      <c r="V1165" s="84">
        <v>0</v>
      </c>
    </row>
    <row r="1166" spans="22:22" x14ac:dyDescent="0.25">
      <c r="V1166" s="84">
        <v>0</v>
      </c>
    </row>
    <row r="1167" spans="22:22" x14ac:dyDescent="0.25">
      <c r="V1167" s="84">
        <v>0</v>
      </c>
    </row>
    <row r="1168" spans="22:22" x14ac:dyDescent="0.25">
      <c r="V1168" s="84">
        <v>0</v>
      </c>
    </row>
    <row r="1169" spans="22:22" x14ac:dyDescent="0.25">
      <c r="V1169" s="84">
        <v>0</v>
      </c>
    </row>
    <row r="1170" spans="22:22" x14ac:dyDescent="0.25">
      <c r="V1170" s="84">
        <v>0</v>
      </c>
    </row>
    <row r="1171" spans="22:22" x14ac:dyDescent="0.25">
      <c r="V1171" s="84">
        <v>0</v>
      </c>
    </row>
    <row r="1172" spans="22:22" x14ac:dyDescent="0.25">
      <c r="V1172" s="84">
        <v>0</v>
      </c>
    </row>
    <row r="1173" spans="22:22" x14ac:dyDescent="0.25">
      <c r="V1173" s="84">
        <v>0</v>
      </c>
    </row>
    <row r="1174" spans="22:22" x14ac:dyDescent="0.25">
      <c r="V1174" s="84">
        <v>0</v>
      </c>
    </row>
    <row r="1175" spans="22:22" x14ac:dyDescent="0.25">
      <c r="V1175" s="84">
        <v>0</v>
      </c>
    </row>
    <row r="1176" spans="22:22" x14ac:dyDescent="0.25">
      <c r="V1176" s="84">
        <v>0</v>
      </c>
    </row>
    <row r="1177" spans="22:22" x14ac:dyDescent="0.25">
      <c r="V1177" s="84">
        <v>0</v>
      </c>
    </row>
    <row r="1178" spans="22:22" x14ac:dyDescent="0.25">
      <c r="V1178" s="84">
        <v>0</v>
      </c>
    </row>
    <row r="1179" spans="22:22" x14ac:dyDescent="0.25">
      <c r="V1179" s="84">
        <v>0</v>
      </c>
    </row>
    <row r="1180" spans="22:22" x14ac:dyDescent="0.25">
      <c r="V1180" s="84">
        <v>0</v>
      </c>
    </row>
    <row r="1181" spans="22:22" x14ac:dyDescent="0.25">
      <c r="V1181" s="84">
        <v>0</v>
      </c>
    </row>
    <row r="1182" spans="22:22" x14ac:dyDescent="0.25">
      <c r="V1182" s="84">
        <v>0</v>
      </c>
    </row>
    <row r="1183" spans="22:22" x14ac:dyDescent="0.25">
      <c r="V1183" s="84">
        <v>0</v>
      </c>
    </row>
    <row r="1184" spans="22:22" x14ac:dyDescent="0.25">
      <c r="V1184" s="84">
        <v>0</v>
      </c>
    </row>
    <row r="1185" spans="22:22" x14ac:dyDescent="0.25">
      <c r="V1185" s="84">
        <v>0</v>
      </c>
    </row>
    <row r="1186" spans="22:22" x14ac:dyDescent="0.25">
      <c r="V1186" s="84">
        <v>0</v>
      </c>
    </row>
    <row r="1187" spans="22:22" x14ac:dyDescent="0.25">
      <c r="V1187" s="84">
        <v>0</v>
      </c>
    </row>
    <row r="1188" spans="22:22" x14ac:dyDescent="0.25">
      <c r="V1188" s="84">
        <v>0</v>
      </c>
    </row>
    <row r="1189" spans="22:22" x14ac:dyDescent="0.25">
      <c r="V1189" s="84">
        <v>0</v>
      </c>
    </row>
    <row r="1190" spans="22:22" x14ac:dyDescent="0.25">
      <c r="V1190" s="84">
        <v>0</v>
      </c>
    </row>
    <row r="1191" spans="22:22" x14ac:dyDescent="0.25">
      <c r="V1191" s="84">
        <v>0</v>
      </c>
    </row>
    <row r="1192" spans="22:22" x14ac:dyDescent="0.25">
      <c r="V1192" s="84">
        <v>0</v>
      </c>
    </row>
    <row r="1193" spans="22:22" x14ac:dyDescent="0.25">
      <c r="V1193" s="84">
        <v>0</v>
      </c>
    </row>
    <row r="1194" spans="22:22" x14ac:dyDescent="0.25">
      <c r="V1194" s="84">
        <v>0</v>
      </c>
    </row>
    <row r="1195" spans="22:22" x14ac:dyDescent="0.25">
      <c r="V1195" s="84">
        <v>0</v>
      </c>
    </row>
    <row r="1196" spans="22:22" x14ac:dyDescent="0.25">
      <c r="V1196" s="84">
        <v>0</v>
      </c>
    </row>
    <row r="1197" spans="22:22" x14ac:dyDescent="0.25">
      <c r="V1197" s="84">
        <v>0</v>
      </c>
    </row>
    <row r="1198" spans="22:22" x14ac:dyDescent="0.25">
      <c r="V1198" s="84">
        <v>0</v>
      </c>
    </row>
    <row r="1199" spans="22:22" x14ac:dyDescent="0.25">
      <c r="V1199" s="84">
        <v>0</v>
      </c>
    </row>
    <row r="1200" spans="22:22" x14ac:dyDescent="0.25">
      <c r="V1200" s="84">
        <v>0</v>
      </c>
    </row>
    <row r="1201" spans="22:22" x14ac:dyDescent="0.25">
      <c r="V1201" s="84">
        <v>0</v>
      </c>
    </row>
    <row r="1202" spans="22:22" x14ac:dyDescent="0.25">
      <c r="V1202" s="84">
        <v>0</v>
      </c>
    </row>
    <row r="1203" spans="22:22" x14ac:dyDescent="0.25">
      <c r="V1203" s="84">
        <v>0</v>
      </c>
    </row>
    <row r="1204" spans="22:22" x14ac:dyDescent="0.25">
      <c r="V1204" s="84">
        <v>0</v>
      </c>
    </row>
    <row r="1205" spans="22:22" x14ac:dyDescent="0.25">
      <c r="V1205" s="84">
        <v>0</v>
      </c>
    </row>
    <row r="1206" spans="22:22" x14ac:dyDescent="0.25">
      <c r="V1206" s="84">
        <v>0</v>
      </c>
    </row>
    <row r="1207" spans="22:22" x14ac:dyDescent="0.25">
      <c r="V1207" s="84">
        <v>0</v>
      </c>
    </row>
    <row r="1208" spans="22:22" x14ac:dyDescent="0.25">
      <c r="V1208" s="84">
        <v>0</v>
      </c>
    </row>
    <row r="1209" spans="22:22" x14ac:dyDescent="0.25">
      <c r="V1209" s="84">
        <v>0</v>
      </c>
    </row>
    <row r="1210" spans="22:22" x14ac:dyDescent="0.25">
      <c r="V1210" s="84">
        <v>0</v>
      </c>
    </row>
    <row r="1211" spans="22:22" x14ac:dyDescent="0.25">
      <c r="V1211" s="84">
        <v>0</v>
      </c>
    </row>
    <row r="1212" spans="22:22" x14ac:dyDescent="0.25">
      <c r="V1212" s="84">
        <v>0</v>
      </c>
    </row>
    <row r="1213" spans="22:22" x14ac:dyDescent="0.25">
      <c r="V1213" s="84">
        <v>0</v>
      </c>
    </row>
    <row r="1214" spans="22:22" x14ac:dyDescent="0.25">
      <c r="V1214" s="84">
        <v>0</v>
      </c>
    </row>
    <row r="1215" spans="22:22" x14ac:dyDescent="0.25">
      <c r="V1215" s="84">
        <v>0</v>
      </c>
    </row>
    <row r="1216" spans="22:22" x14ac:dyDescent="0.25">
      <c r="V1216" s="84">
        <v>0</v>
      </c>
    </row>
    <row r="1217" spans="22:22" x14ac:dyDescent="0.25">
      <c r="V1217" s="84">
        <v>0</v>
      </c>
    </row>
    <row r="1218" spans="22:22" x14ac:dyDescent="0.25">
      <c r="V1218" s="84">
        <v>0</v>
      </c>
    </row>
    <row r="1219" spans="22:22" x14ac:dyDescent="0.25">
      <c r="V1219" s="84">
        <v>0</v>
      </c>
    </row>
    <row r="1220" spans="22:22" x14ac:dyDescent="0.25">
      <c r="V1220" s="84">
        <v>0</v>
      </c>
    </row>
    <row r="1221" spans="22:22" x14ac:dyDescent="0.25">
      <c r="V1221" s="84">
        <v>0</v>
      </c>
    </row>
    <row r="1222" spans="22:22" x14ac:dyDescent="0.25">
      <c r="V1222" s="84">
        <v>0</v>
      </c>
    </row>
    <row r="1223" spans="22:22" x14ac:dyDescent="0.25">
      <c r="V1223" s="84">
        <v>0</v>
      </c>
    </row>
    <row r="1224" spans="22:22" x14ac:dyDescent="0.25">
      <c r="V1224" s="84">
        <v>0</v>
      </c>
    </row>
    <row r="1225" spans="22:22" x14ac:dyDescent="0.25">
      <c r="V1225" s="84">
        <v>0</v>
      </c>
    </row>
    <row r="1226" spans="22:22" x14ac:dyDescent="0.25">
      <c r="V1226" s="84">
        <v>0</v>
      </c>
    </row>
    <row r="1227" spans="22:22" x14ac:dyDescent="0.25">
      <c r="V1227" s="84">
        <v>0</v>
      </c>
    </row>
    <row r="1228" spans="22:22" x14ac:dyDescent="0.25">
      <c r="V1228" s="84">
        <v>0</v>
      </c>
    </row>
    <row r="1229" spans="22:22" x14ac:dyDescent="0.25">
      <c r="V1229" s="84">
        <v>0</v>
      </c>
    </row>
    <row r="1230" spans="22:22" x14ac:dyDescent="0.25">
      <c r="V1230" s="84">
        <v>0</v>
      </c>
    </row>
    <row r="1231" spans="22:22" x14ac:dyDescent="0.25">
      <c r="V1231" s="84">
        <v>0</v>
      </c>
    </row>
    <row r="1232" spans="22:22" x14ac:dyDescent="0.25">
      <c r="V1232" s="84">
        <v>0</v>
      </c>
    </row>
    <row r="1233" spans="22:22" x14ac:dyDescent="0.25">
      <c r="V1233" s="84">
        <v>0</v>
      </c>
    </row>
    <row r="1234" spans="22:22" x14ac:dyDescent="0.25">
      <c r="V1234" s="84">
        <v>0</v>
      </c>
    </row>
    <row r="1235" spans="22:22" x14ac:dyDescent="0.25">
      <c r="V1235" s="84">
        <v>0</v>
      </c>
    </row>
    <row r="1236" spans="22:22" x14ac:dyDescent="0.25">
      <c r="V1236" s="84">
        <v>0</v>
      </c>
    </row>
    <row r="1237" spans="22:22" x14ac:dyDescent="0.25">
      <c r="V1237" s="84">
        <v>0</v>
      </c>
    </row>
    <row r="1238" spans="22:22" x14ac:dyDescent="0.25">
      <c r="V1238" s="84">
        <v>0</v>
      </c>
    </row>
    <row r="1239" spans="22:22" x14ac:dyDescent="0.25">
      <c r="V1239" s="84">
        <v>0</v>
      </c>
    </row>
    <row r="1240" spans="22:22" x14ac:dyDescent="0.25">
      <c r="V1240" s="84">
        <v>0</v>
      </c>
    </row>
    <row r="1241" spans="22:22" x14ac:dyDescent="0.25">
      <c r="V1241" s="84">
        <v>0</v>
      </c>
    </row>
    <row r="1242" spans="22:22" x14ac:dyDescent="0.25">
      <c r="V1242" s="84">
        <v>0</v>
      </c>
    </row>
    <row r="1243" spans="22:22" x14ac:dyDescent="0.25">
      <c r="V1243" s="84">
        <v>0</v>
      </c>
    </row>
    <row r="1244" spans="22:22" x14ac:dyDescent="0.25">
      <c r="V1244" s="84">
        <v>0</v>
      </c>
    </row>
    <row r="1245" spans="22:22" x14ac:dyDescent="0.25">
      <c r="V1245" s="84">
        <v>0</v>
      </c>
    </row>
    <row r="1246" spans="22:22" x14ac:dyDescent="0.25">
      <c r="V1246" s="84">
        <v>0</v>
      </c>
    </row>
    <row r="1247" spans="22:22" x14ac:dyDescent="0.25">
      <c r="V1247" s="84">
        <v>0</v>
      </c>
    </row>
    <row r="1248" spans="22:22" x14ac:dyDescent="0.25">
      <c r="V1248" s="84">
        <v>0</v>
      </c>
    </row>
    <row r="1249" spans="22:22" x14ac:dyDescent="0.25">
      <c r="V1249" s="84">
        <v>0</v>
      </c>
    </row>
    <row r="1250" spans="22:22" x14ac:dyDescent="0.25">
      <c r="V1250" s="84">
        <v>0</v>
      </c>
    </row>
    <row r="1251" spans="22:22" x14ac:dyDescent="0.25">
      <c r="V1251" s="84">
        <v>0</v>
      </c>
    </row>
    <row r="1252" spans="22:22" x14ac:dyDescent="0.25">
      <c r="V1252" s="84">
        <v>0</v>
      </c>
    </row>
    <row r="1253" spans="22:22" x14ac:dyDescent="0.25">
      <c r="V1253" s="84">
        <v>0</v>
      </c>
    </row>
    <row r="1254" spans="22:22" x14ac:dyDescent="0.25">
      <c r="V1254" s="84">
        <v>0</v>
      </c>
    </row>
    <row r="1255" spans="22:22" x14ac:dyDescent="0.25">
      <c r="V1255" s="84">
        <v>0</v>
      </c>
    </row>
    <row r="1256" spans="22:22" x14ac:dyDescent="0.25">
      <c r="V1256" s="84">
        <v>0</v>
      </c>
    </row>
    <row r="1257" spans="22:22" x14ac:dyDescent="0.25">
      <c r="V1257" s="84">
        <v>0</v>
      </c>
    </row>
    <row r="1258" spans="22:22" x14ac:dyDescent="0.25">
      <c r="V1258" s="84">
        <v>0</v>
      </c>
    </row>
    <row r="1259" spans="22:22" x14ac:dyDescent="0.25">
      <c r="V1259" s="84">
        <v>0</v>
      </c>
    </row>
    <row r="1260" spans="22:22" x14ac:dyDescent="0.25">
      <c r="V1260" s="84">
        <v>0</v>
      </c>
    </row>
    <row r="1261" spans="22:22" x14ac:dyDescent="0.25">
      <c r="V1261" s="84">
        <v>0</v>
      </c>
    </row>
    <row r="1262" spans="22:22" x14ac:dyDescent="0.25">
      <c r="V1262" s="84">
        <v>0</v>
      </c>
    </row>
    <row r="1263" spans="22:22" x14ac:dyDescent="0.25">
      <c r="V1263" s="84">
        <v>0</v>
      </c>
    </row>
    <row r="1264" spans="22:22" x14ac:dyDescent="0.25">
      <c r="V1264" s="84">
        <v>0</v>
      </c>
    </row>
    <row r="1265" spans="22:22" x14ac:dyDescent="0.25">
      <c r="V1265" s="84">
        <v>0</v>
      </c>
    </row>
    <row r="1266" spans="22:22" x14ac:dyDescent="0.25">
      <c r="V1266" s="84">
        <v>0</v>
      </c>
    </row>
    <row r="1267" spans="22:22" x14ac:dyDescent="0.25">
      <c r="V1267" s="84">
        <v>0</v>
      </c>
    </row>
    <row r="1268" spans="22:22" x14ac:dyDescent="0.25">
      <c r="V1268" s="84">
        <v>0</v>
      </c>
    </row>
    <row r="1269" spans="22:22" x14ac:dyDescent="0.25">
      <c r="V1269" s="84">
        <v>0</v>
      </c>
    </row>
    <row r="1270" spans="22:22" x14ac:dyDescent="0.25">
      <c r="V1270" s="84">
        <v>0</v>
      </c>
    </row>
    <row r="1271" spans="22:22" x14ac:dyDescent="0.25">
      <c r="V1271" s="84">
        <v>0</v>
      </c>
    </row>
    <row r="1272" spans="22:22" x14ac:dyDescent="0.25">
      <c r="V1272" s="84">
        <v>0</v>
      </c>
    </row>
    <row r="1273" spans="22:22" x14ac:dyDescent="0.25">
      <c r="V1273" s="84">
        <v>0</v>
      </c>
    </row>
    <row r="1274" spans="22:22" x14ac:dyDescent="0.25">
      <c r="V1274" s="84">
        <v>0</v>
      </c>
    </row>
    <row r="1275" spans="22:22" x14ac:dyDescent="0.25">
      <c r="V1275" s="84">
        <v>0</v>
      </c>
    </row>
    <row r="1276" spans="22:22" x14ac:dyDescent="0.25">
      <c r="V1276" s="84">
        <v>0</v>
      </c>
    </row>
    <row r="1277" spans="22:22" x14ac:dyDescent="0.25">
      <c r="V1277" s="84">
        <v>0</v>
      </c>
    </row>
    <row r="1278" spans="22:22" x14ac:dyDescent="0.25">
      <c r="V1278" s="84">
        <v>0</v>
      </c>
    </row>
    <row r="1279" spans="22:22" x14ac:dyDescent="0.25">
      <c r="V1279" s="84">
        <v>0</v>
      </c>
    </row>
    <row r="1280" spans="22:22" x14ac:dyDescent="0.25">
      <c r="V1280" s="84">
        <v>0</v>
      </c>
    </row>
    <row r="1281" spans="22:22" x14ac:dyDescent="0.25">
      <c r="V1281" s="84">
        <v>0</v>
      </c>
    </row>
    <row r="1282" spans="22:22" x14ac:dyDescent="0.25">
      <c r="V1282" s="84">
        <v>0</v>
      </c>
    </row>
    <row r="1283" spans="22:22" x14ac:dyDescent="0.25">
      <c r="V1283" s="84">
        <v>0</v>
      </c>
    </row>
    <row r="1284" spans="22:22" x14ac:dyDescent="0.25">
      <c r="V1284" s="84">
        <v>0</v>
      </c>
    </row>
    <row r="1285" spans="22:22" x14ac:dyDescent="0.25">
      <c r="V1285" s="84">
        <v>0</v>
      </c>
    </row>
    <row r="1286" spans="22:22" x14ac:dyDescent="0.25">
      <c r="V1286" s="84">
        <v>0</v>
      </c>
    </row>
    <row r="1287" spans="22:22" x14ac:dyDescent="0.25">
      <c r="V1287" s="84">
        <v>0</v>
      </c>
    </row>
    <row r="1288" spans="22:22" x14ac:dyDescent="0.25">
      <c r="V1288" s="84">
        <v>0</v>
      </c>
    </row>
    <row r="1289" spans="22:22" x14ac:dyDescent="0.25">
      <c r="V1289" s="84">
        <v>0</v>
      </c>
    </row>
    <row r="1290" spans="22:22" x14ac:dyDescent="0.25">
      <c r="V1290" s="84">
        <v>0</v>
      </c>
    </row>
    <row r="1291" spans="22:22" x14ac:dyDescent="0.25">
      <c r="V1291" s="84">
        <v>0</v>
      </c>
    </row>
    <row r="1292" spans="22:22" x14ac:dyDescent="0.25">
      <c r="V1292" s="84">
        <v>0</v>
      </c>
    </row>
    <row r="1293" spans="22:22" x14ac:dyDescent="0.25">
      <c r="V1293" s="84">
        <v>0</v>
      </c>
    </row>
    <row r="1294" spans="22:22" x14ac:dyDescent="0.25">
      <c r="V1294" s="84">
        <v>0</v>
      </c>
    </row>
    <row r="1295" spans="22:22" x14ac:dyDescent="0.25">
      <c r="V1295" s="84">
        <v>0</v>
      </c>
    </row>
    <row r="1296" spans="22:22" x14ac:dyDescent="0.25">
      <c r="V1296" s="84">
        <v>0</v>
      </c>
    </row>
    <row r="1297" spans="22:22" x14ac:dyDescent="0.25">
      <c r="V1297" s="84">
        <v>0</v>
      </c>
    </row>
    <row r="1298" spans="22:22" x14ac:dyDescent="0.25">
      <c r="V1298" s="84">
        <v>0</v>
      </c>
    </row>
    <row r="1299" spans="22:22" x14ac:dyDescent="0.25">
      <c r="V1299" s="84">
        <v>0</v>
      </c>
    </row>
    <row r="1300" spans="22:22" x14ac:dyDescent="0.25">
      <c r="V1300" s="84">
        <v>0</v>
      </c>
    </row>
    <row r="1301" spans="22:22" x14ac:dyDescent="0.25">
      <c r="V1301" s="84">
        <v>0</v>
      </c>
    </row>
    <row r="1302" spans="22:22" x14ac:dyDescent="0.25">
      <c r="V1302" s="84">
        <v>0</v>
      </c>
    </row>
    <row r="1303" spans="22:22" x14ac:dyDescent="0.25">
      <c r="V1303" s="84">
        <v>0</v>
      </c>
    </row>
    <row r="1304" spans="22:22" x14ac:dyDescent="0.25">
      <c r="V1304" s="84">
        <v>0</v>
      </c>
    </row>
    <row r="1305" spans="22:22" x14ac:dyDescent="0.25">
      <c r="V1305" s="84">
        <v>0</v>
      </c>
    </row>
    <row r="1306" spans="22:22" x14ac:dyDescent="0.25">
      <c r="V1306" s="84">
        <v>0</v>
      </c>
    </row>
    <row r="1307" spans="22:22" x14ac:dyDescent="0.25">
      <c r="V1307" s="84">
        <v>0</v>
      </c>
    </row>
    <row r="1308" spans="22:22" x14ac:dyDescent="0.25">
      <c r="V1308" s="84">
        <v>0</v>
      </c>
    </row>
    <row r="1309" spans="22:22" x14ac:dyDescent="0.25">
      <c r="V1309" s="84">
        <v>0</v>
      </c>
    </row>
    <row r="1310" spans="22:22" x14ac:dyDescent="0.25">
      <c r="V1310" s="84">
        <v>0</v>
      </c>
    </row>
    <row r="1311" spans="22:22" x14ac:dyDescent="0.25">
      <c r="V1311" s="84">
        <v>0</v>
      </c>
    </row>
    <row r="1312" spans="22:22" x14ac:dyDescent="0.25">
      <c r="V1312" s="84">
        <v>0</v>
      </c>
    </row>
    <row r="1313" spans="22:22" x14ac:dyDescent="0.25">
      <c r="V1313" s="84">
        <v>0</v>
      </c>
    </row>
    <row r="1314" spans="22:22" x14ac:dyDescent="0.25">
      <c r="V1314" s="84">
        <v>0</v>
      </c>
    </row>
    <row r="1315" spans="22:22" x14ac:dyDescent="0.25">
      <c r="V1315" s="84">
        <v>0</v>
      </c>
    </row>
    <row r="1316" spans="22:22" x14ac:dyDescent="0.25">
      <c r="V1316" s="84">
        <v>0</v>
      </c>
    </row>
    <row r="1317" spans="22:22" x14ac:dyDescent="0.25">
      <c r="V1317" s="84">
        <v>0</v>
      </c>
    </row>
    <row r="1318" spans="22:22" x14ac:dyDescent="0.25">
      <c r="V1318" s="84">
        <v>0</v>
      </c>
    </row>
    <row r="1319" spans="22:22" x14ac:dyDescent="0.25">
      <c r="V1319" s="84">
        <v>0</v>
      </c>
    </row>
    <row r="1320" spans="22:22" x14ac:dyDescent="0.25">
      <c r="V1320" s="84">
        <v>0</v>
      </c>
    </row>
    <row r="1321" spans="22:22" x14ac:dyDescent="0.25">
      <c r="V1321" s="84">
        <v>0</v>
      </c>
    </row>
    <row r="1322" spans="22:22" x14ac:dyDescent="0.25">
      <c r="V1322" s="84">
        <v>0</v>
      </c>
    </row>
    <row r="1323" spans="22:22" x14ac:dyDescent="0.25">
      <c r="V1323" s="84">
        <v>0</v>
      </c>
    </row>
    <row r="1324" spans="22:22" x14ac:dyDescent="0.25">
      <c r="V1324" s="84">
        <v>0</v>
      </c>
    </row>
    <row r="1325" spans="22:22" x14ac:dyDescent="0.25">
      <c r="V1325" s="84">
        <v>0</v>
      </c>
    </row>
    <row r="1326" spans="22:22" x14ac:dyDescent="0.25">
      <c r="V1326" s="84">
        <v>0</v>
      </c>
    </row>
    <row r="1327" spans="22:22" x14ac:dyDescent="0.25">
      <c r="V1327" s="84">
        <v>0</v>
      </c>
    </row>
    <row r="1328" spans="22:22" x14ac:dyDescent="0.25">
      <c r="V1328" s="84">
        <v>0</v>
      </c>
    </row>
    <row r="1329" spans="22:22" x14ac:dyDescent="0.25">
      <c r="V1329" s="84">
        <v>0</v>
      </c>
    </row>
    <row r="1330" spans="22:22" x14ac:dyDescent="0.25">
      <c r="V1330" s="84">
        <v>0</v>
      </c>
    </row>
    <row r="1331" spans="22:22" x14ac:dyDescent="0.25">
      <c r="V1331" s="84">
        <v>0</v>
      </c>
    </row>
    <row r="1332" spans="22:22" x14ac:dyDescent="0.25">
      <c r="V1332" s="84">
        <v>0</v>
      </c>
    </row>
    <row r="1333" spans="22:22" x14ac:dyDescent="0.25">
      <c r="V1333" s="84">
        <v>0</v>
      </c>
    </row>
    <row r="1334" spans="22:22" x14ac:dyDescent="0.25">
      <c r="V1334" s="84">
        <v>0</v>
      </c>
    </row>
    <row r="1335" spans="22:22" x14ac:dyDescent="0.25">
      <c r="V1335" s="84">
        <v>0</v>
      </c>
    </row>
    <row r="1336" spans="22:22" x14ac:dyDescent="0.25">
      <c r="V1336" s="84">
        <v>0</v>
      </c>
    </row>
    <row r="1337" spans="22:22" x14ac:dyDescent="0.25">
      <c r="V1337" s="84">
        <v>0</v>
      </c>
    </row>
    <row r="1338" spans="22:22" x14ac:dyDescent="0.25">
      <c r="V1338" s="84">
        <v>0</v>
      </c>
    </row>
    <row r="1339" spans="22:22" x14ac:dyDescent="0.25">
      <c r="V1339" s="84">
        <v>0</v>
      </c>
    </row>
    <row r="1340" spans="22:22" x14ac:dyDescent="0.25">
      <c r="V1340" s="84">
        <v>0</v>
      </c>
    </row>
    <row r="1341" spans="22:22" x14ac:dyDescent="0.25">
      <c r="V1341" s="84">
        <v>0</v>
      </c>
    </row>
    <row r="1342" spans="22:22" x14ac:dyDescent="0.25">
      <c r="V1342" s="84">
        <v>0</v>
      </c>
    </row>
    <row r="1343" spans="22:22" x14ac:dyDescent="0.25">
      <c r="V1343" s="84">
        <v>0</v>
      </c>
    </row>
    <row r="1344" spans="22:22" x14ac:dyDescent="0.25">
      <c r="V1344" s="84">
        <v>0</v>
      </c>
    </row>
    <row r="1345" spans="22:22" x14ac:dyDescent="0.25">
      <c r="V1345" s="84">
        <v>0</v>
      </c>
    </row>
    <row r="1346" spans="22:22" x14ac:dyDescent="0.25">
      <c r="V1346" s="84">
        <v>0</v>
      </c>
    </row>
    <row r="1347" spans="22:22" x14ac:dyDescent="0.25">
      <c r="V1347" s="84">
        <v>0</v>
      </c>
    </row>
    <row r="1348" spans="22:22" x14ac:dyDescent="0.25">
      <c r="V1348" s="84">
        <v>0</v>
      </c>
    </row>
    <row r="1349" spans="22:22" x14ac:dyDescent="0.25">
      <c r="V1349" s="84">
        <v>0</v>
      </c>
    </row>
    <row r="1350" spans="22:22" x14ac:dyDescent="0.25">
      <c r="V1350" s="84">
        <v>0</v>
      </c>
    </row>
    <row r="1351" spans="22:22" x14ac:dyDescent="0.25">
      <c r="V1351" s="84">
        <v>0</v>
      </c>
    </row>
    <row r="1352" spans="22:22" x14ac:dyDescent="0.25">
      <c r="V1352" s="84">
        <v>0</v>
      </c>
    </row>
    <row r="1353" spans="22:22" x14ac:dyDescent="0.25">
      <c r="V1353" s="84">
        <v>0</v>
      </c>
    </row>
    <row r="1354" spans="22:22" x14ac:dyDescent="0.25">
      <c r="V1354" s="84">
        <v>0</v>
      </c>
    </row>
    <row r="1355" spans="22:22" x14ac:dyDescent="0.25">
      <c r="V1355" s="84">
        <v>0</v>
      </c>
    </row>
    <row r="1356" spans="22:22" x14ac:dyDescent="0.25">
      <c r="V1356" s="84">
        <v>0</v>
      </c>
    </row>
    <row r="1357" spans="22:22" x14ac:dyDescent="0.25">
      <c r="V1357" s="84">
        <v>0</v>
      </c>
    </row>
    <row r="1358" spans="22:22" x14ac:dyDescent="0.25">
      <c r="V1358" s="84">
        <v>0</v>
      </c>
    </row>
    <row r="1359" spans="22:22" x14ac:dyDescent="0.25">
      <c r="V1359" s="84">
        <v>0</v>
      </c>
    </row>
    <row r="1360" spans="22:22" x14ac:dyDescent="0.25">
      <c r="V1360" s="84">
        <v>0</v>
      </c>
    </row>
    <row r="1361" spans="22:22" x14ac:dyDescent="0.25">
      <c r="V1361" s="84">
        <v>0</v>
      </c>
    </row>
    <row r="1362" spans="22:22" x14ac:dyDescent="0.25">
      <c r="V1362" s="84">
        <v>0</v>
      </c>
    </row>
    <row r="1363" spans="22:22" x14ac:dyDescent="0.25">
      <c r="V1363" s="84">
        <v>0</v>
      </c>
    </row>
    <row r="1364" spans="22:22" x14ac:dyDescent="0.25">
      <c r="V1364" s="84">
        <v>0</v>
      </c>
    </row>
    <row r="1365" spans="22:22" x14ac:dyDescent="0.25">
      <c r="V1365" s="84">
        <v>0</v>
      </c>
    </row>
    <row r="1366" spans="22:22" x14ac:dyDescent="0.25">
      <c r="V1366" s="84">
        <v>0</v>
      </c>
    </row>
    <row r="1367" spans="22:22" x14ac:dyDescent="0.25">
      <c r="V1367" s="84">
        <v>0</v>
      </c>
    </row>
    <row r="1368" spans="22:22" x14ac:dyDescent="0.25">
      <c r="V1368" s="84">
        <v>0</v>
      </c>
    </row>
    <row r="1369" spans="22:22" x14ac:dyDescent="0.25">
      <c r="V1369" s="84">
        <v>0</v>
      </c>
    </row>
    <row r="1370" spans="22:22" x14ac:dyDescent="0.25">
      <c r="V1370" s="84">
        <v>0</v>
      </c>
    </row>
    <row r="1371" spans="22:22" x14ac:dyDescent="0.25">
      <c r="V1371" s="84">
        <v>0</v>
      </c>
    </row>
    <row r="1372" spans="22:22" x14ac:dyDescent="0.25">
      <c r="V1372" s="84">
        <v>0</v>
      </c>
    </row>
    <row r="1373" spans="22:22" x14ac:dyDescent="0.25">
      <c r="V1373" s="84">
        <v>0</v>
      </c>
    </row>
    <row r="1374" spans="22:22" x14ac:dyDescent="0.25">
      <c r="V1374" s="84">
        <v>0</v>
      </c>
    </row>
    <row r="1375" spans="22:22" x14ac:dyDescent="0.25">
      <c r="V1375" s="84">
        <v>0</v>
      </c>
    </row>
    <row r="1376" spans="22:22" x14ac:dyDescent="0.25">
      <c r="V1376" s="84">
        <v>0</v>
      </c>
    </row>
    <row r="1377" spans="22:22" x14ac:dyDescent="0.25">
      <c r="V1377" s="84">
        <v>0</v>
      </c>
    </row>
    <row r="1378" spans="22:22" x14ac:dyDescent="0.25">
      <c r="V1378" s="84">
        <v>0</v>
      </c>
    </row>
    <row r="1379" spans="22:22" x14ac:dyDescent="0.25">
      <c r="V1379" s="84">
        <v>0</v>
      </c>
    </row>
    <row r="1380" spans="22:22" x14ac:dyDescent="0.25">
      <c r="V1380" s="84">
        <v>0</v>
      </c>
    </row>
    <row r="1381" spans="22:22" x14ac:dyDescent="0.25">
      <c r="V1381" s="84">
        <v>0</v>
      </c>
    </row>
    <row r="1382" spans="22:22" x14ac:dyDescent="0.25">
      <c r="V1382" s="84">
        <v>0</v>
      </c>
    </row>
    <row r="1383" spans="22:22" x14ac:dyDescent="0.25">
      <c r="V1383" s="84">
        <v>0</v>
      </c>
    </row>
    <row r="1384" spans="22:22" x14ac:dyDescent="0.25">
      <c r="V1384" s="84">
        <v>0</v>
      </c>
    </row>
    <row r="1385" spans="22:22" x14ac:dyDescent="0.25">
      <c r="V1385" s="84">
        <v>0</v>
      </c>
    </row>
    <row r="1386" spans="22:22" x14ac:dyDescent="0.25">
      <c r="V1386" s="84">
        <v>0</v>
      </c>
    </row>
    <row r="1387" spans="22:22" x14ac:dyDescent="0.25">
      <c r="V1387" s="84">
        <v>0</v>
      </c>
    </row>
    <row r="1388" spans="22:22" x14ac:dyDescent="0.25">
      <c r="V1388" s="84">
        <v>0</v>
      </c>
    </row>
    <row r="1389" spans="22:22" x14ac:dyDescent="0.25">
      <c r="V1389" s="84">
        <v>0</v>
      </c>
    </row>
    <row r="1390" spans="22:22" x14ac:dyDescent="0.25">
      <c r="V1390" s="84">
        <v>0</v>
      </c>
    </row>
    <row r="1391" spans="22:22" x14ac:dyDescent="0.25">
      <c r="V1391" s="84">
        <v>0</v>
      </c>
    </row>
    <row r="1392" spans="22:22" x14ac:dyDescent="0.25">
      <c r="V1392" s="84">
        <v>0</v>
      </c>
    </row>
    <row r="1393" spans="22:22" x14ac:dyDescent="0.25">
      <c r="V1393" s="84">
        <v>0</v>
      </c>
    </row>
    <row r="1394" spans="22:22" x14ac:dyDescent="0.25">
      <c r="V1394" s="84">
        <v>0</v>
      </c>
    </row>
    <row r="1395" spans="22:22" x14ac:dyDescent="0.25">
      <c r="V1395" s="84">
        <v>0</v>
      </c>
    </row>
    <row r="1396" spans="22:22" x14ac:dyDescent="0.25">
      <c r="V1396" s="84">
        <v>0</v>
      </c>
    </row>
    <row r="1397" spans="22:22" x14ac:dyDescent="0.25">
      <c r="V1397" s="84">
        <v>0</v>
      </c>
    </row>
    <row r="1398" spans="22:22" x14ac:dyDescent="0.25">
      <c r="V1398" s="84">
        <v>0</v>
      </c>
    </row>
    <row r="1399" spans="22:22" x14ac:dyDescent="0.25">
      <c r="V1399" s="84">
        <v>0</v>
      </c>
    </row>
    <row r="1400" spans="22:22" x14ac:dyDescent="0.25">
      <c r="V1400" s="84">
        <v>0</v>
      </c>
    </row>
    <row r="1401" spans="22:22" x14ac:dyDescent="0.25">
      <c r="V1401" s="84">
        <v>0</v>
      </c>
    </row>
    <row r="1402" spans="22:22" x14ac:dyDescent="0.25">
      <c r="V1402" s="84">
        <v>0</v>
      </c>
    </row>
    <row r="1403" spans="22:22" x14ac:dyDescent="0.25">
      <c r="V1403" s="84">
        <v>0</v>
      </c>
    </row>
    <row r="1404" spans="22:22" x14ac:dyDescent="0.25">
      <c r="V1404" s="84">
        <v>0</v>
      </c>
    </row>
    <row r="1405" spans="22:22" x14ac:dyDescent="0.25">
      <c r="V1405" s="84">
        <v>0</v>
      </c>
    </row>
    <row r="1406" spans="22:22" x14ac:dyDescent="0.25">
      <c r="V1406" s="84">
        <v>0</v>
      </c>
    </row>
    <row r="1407" spans="22:22" x14ac:dyDescent="0.25">
      <c r="V1407" s="84">
        <v>0</v>
      </c>
    </row>
    <row r="1408" spans="22:22" x14ac:dyDescent="0.25">
      <c r="V1408" s="84">
        <v>0</v>
      </c>
    </row>
    <row r="1409" spans="22:22" x14ac:dyDescent="0.25">
      <c r="V1409" s="84">
        <v>0</v>
      </c>
    </row>
    <row r="1410" spans="22:22" x14ac:dyDescent="0.25">
      <c r="V1410" s="84">
        <v>0</v>
      </c>
    </row>
    <row r="1411" spans="22:22" x14ac:dyDescent="0.25">
      <c r="V1411" s="84">
        <v>0</v>
      </c>
    </row>
    <row r="1412" spans="22:22" x14ac:dyDescent="0.25">
      <c r="V1412" s="84">
        <v>0</v>
      </c>
    </row>
    <row r="1413" spans="22:22" x14ac:dyDescent="0.25">
      <c r="V1413" s="84">
        <v>0</v>
      </c>
    </row>
    <row r="1414" spans="22:22" x14ac:dyDescent="0.25">
      <c r="V1414" s="84">
        <v>0</v>
      </c>
    </row>
    <row r="1415" spans="22:22" x14ac:dyDescent="0.25">
      <c r="V1415" s="84">
        <v>0</v>
      </c>
    </row>
    <row r="1416" spans="22:22" x14ac:dyDescent="0.25">
      <c r="V1416" s="84">
        <v>0</v>
      </c>
    </row>
    <row r="1417" spans="22:22" x14ac:dyDescent="0.25">
      <c r="V1417" s="84">
        <v>0</v>
      </c>
    </row>
    <row r="1418" spans="22:22" x14ac:dyDescent="0.25">
      <c r="V1418" s="84">
        <v>0</v>
      </c>
    </row>
    <row r="1419" spans="22:22" x14ac:dyDescent="0.25">
      <c r="V1419" s="84">
        <v>0</v>
      </c>
    </row>
    <row r="1420" spans="22:22" x14ac:dyDescent="0.25">
      <c r="V1420" s="84">
        <v>0</v>
      </c>
    </row>
    <row r="1421" spans="22:22" x14ac:dyDescent="0.25">
      <c r="V1421" s="84">
        <v>0</v>
      </c>
    </row>
    <row r="1422" spans="22:22" x14ac:dyDescent="0.25">
      <c r="V1422" s="84">
        <v>0</v>
      </c>
    </row>
    <row r="1423" spans="22:22" x14ac:dyDescent="0.25">
      <c r="V1423" s="84">
        <v>0</v>
      </c>
    </row>
    <row r="1424" spans="22:22" x14ac:dyDescent="0.25">
      <c r="V1424" s="84">
        <v>0</v>
      </c>
    </row>
    <row r="1425" spans="22:22" x14ac:dyDescent="0.25">
      <c r="V1425" s="84">
        <v>0</v>
      </c>
    </row>
    <row r="1426" spans="22:22" x14ac:dyDescent="0.25">
      <c r="V1426" s="84">
        <v>0</v>
      </c>
    </row>
    <row r="1427" spans="22:22" x14ac:dyDescent="0.25">
      <c r="V1427" s="84">
        <v>0</v>
      </c>
    </row>
    <row r="1428" spans="22:22" x14ac:dyDescent="0.25">
      <c r="V1428" s="84">
        <v>0</v>
      </c>
    </row>
    <row r="1429" spans="22:22" x14ac:dyDescent="0.25">
      <c r="V1429" s="84">
        <v>0</v>
      </c>
    </row>
    <row r="1430" spans="22:22" x14ac:dyDescent="0.25">
      <c r="V1430" s="84">
        <v>0</v>
      </c>
    </row>
    <row r="1431" spans="22:22" x14ac:dyDescent="0.25">
      <c r="V1431" s="84">
        <v>0</v>
      </c>
    </row>
    <row r="1432" spans="22:22" x14ac:dyDescent="0.25">
      <c r="V1432" s="84">
        <v>0</v>
      </c>
    </row>
    <row r="1433" spans="22:22" x14ac:dyDescent="0.25">
      <c r="V1433" s="84">
        <v>0</v>
      </c>
    </row>
    <row r="1434" spans="22:22" x14ac:dyDescent="0.25">
      <c r="V1434" s="84">
        <v>0</v>
      </c>
    </row>
    <row r="1435" spans="22:22" x14ac:dyDescent="0.25">
      <c r="V1435" s="84">
        <v>0</v>
      </c>
    </row>
    <row r="1436" spans="22:22" x14ac:dyDescent="0.25">
      <c r="V1436" s="84">
        <v>0</v>
      </c>
    </row>
    <row r="1437" spans="22:22" x14ac:dyDescent="0.25">
      <c r="V1437" s="84">
        <v>0</v>
      </c>
    </row>
    <row r="1438" spans="22:22" x14ac:dyDescent="0.25">
      <c r="V1438" s="84">
        <v>0</v>
      </c>
    </row>
    <row r="1439" spans="22:22" x14ac:dyDescent="0.25">
      <c r="V1439" s="84">
        <v>0</v>
      </c>
    </row>
    <row r="1440" spans="22:22" x14ac:dyDescent="0.25">
      <c r="V1440" s="84">
        <v>0</v>
      </c>
    </row>
    <row r="1441" spans="22:22" x14ac:dyDescent="0.25">
      <c r="V1441" s="84">
        <v>0</v>
      </c>
    </row>
    <row r="1442" spans="22:22" x14ac:dyDescent="0.25">
      <c r="V1442" s="84">
        <v>0</v>
      </c>
    </row>
    <row r="1443" spans="22:22" x14ac:dyDescent="0.25">
      <c r="V1443" s="84">
        <v>0</v>
      </c>
    </row>
    <row r="1444" spans="22:22" x14ac:dyDescent="0.25">
      <c r="V1444" s="84">
        <v>0</v>
      </c>
    </row>
    <row r="1445" spans="22:22" x14ac:dyDescent="0.25">
      <c r="V1445" s="84">
        <v>0</v>
      </c>
    </row>
    <row r="1446" spans="22:22" x14ac:dyDescent="0.25">
      <c r="V1446" s="84">
        <v>0</v>
      </c>
    </row>
    <row r="1447" spans="22:22" x14ac:dyDescent="0.25">
      <c r="V1447" s="84">
        <v>0</v>
      </c>
    </row>
    <row r="1448" spans="22:22" x14ac:dyDescent="0.25">
      <c r="V1448" s="84">
        <v>0</v>
      </c>
    </row>
    <row r="1449" spans="22:22" x14ac:dyDescent="0.25">
      <c r="V1449" s="84">
        <v>0</v>
      </c>
    </row>
    <row r="1450" spans="22:22" x14ac:dyDescent="0.25">
      <c r="V1450" s="84">
        <v>0</v>
      </c>
    </row>
    <row r="1451" spans="22:22" x14ac:dyDescent="0.25">
      <c r="V1451" s="84">
        <v>0</v>
      </c>
    </row>
    <row r="1452" spans="22:22" x14ac:dyDescent="0.25">
      <c r="V1452" s="84">
        <v>0</v>
      </c>
    </row>
    <row r="1453" spans="22:22" x14ac:dyDescent="0.25">
      <c r="V1453" s="84">
        <v>0</v>
      </c>
    </row>
    <row r="1454" spans="22:22" x14ac:dyDescent="0.25">
      <c r="V1454" s="84">
        <v>0</v>
      </c>
    </row>
    <row r="1455" spans="22:22" x14ac:dyDescent="0.25">
      <c r="V1455" s="84">
        <v>0</v>
      </c>
    </row>
    <row r="1456" spans="22:22" x14ac:dyDescent="0.25">
      <c r="V1456" s="84">
        <v>0</v>
      </c>
    </row>
    <row r="1457" spans="22:22" x14ac:dyDescent="0.25">
      <c r="V1457" s="84">
        <v>0</v>
      </c>
    </row>
    <row r="1458" spans="22:22" x14ac:dyDescent="0.25">
      <c r="V1458" s="84">
        <v>0</v>
      </c>
    </row>
    <row r="1459" spans="22:22" x14ac:dyDescent="0.25">
      <c r="V1459" s="84">
        <v>0</v>
      </c>
    </row>
    <row r="1460" spans="22:22" x14ac:dyDescent="0.25">
      <c r="V1460" s="84">
        <v>0</v>
      </c>
    </row>
    <row r="1461" spans="22:22" x14ac:dyDescent="0.25">
      <c r="V1461" s="84">
        <v>0</v>
      </c>
    </row>
    <row r="1462" spans="22:22" x14ac:dyDescent="0.25">
      <c r="V1462" s="84">
        <v>0</v>
      </c>
    </row>
    <row r="1463" spans="22:22" x14ac:dyDescent="0.25">
      <c r="V1463" s="84">
        <v>0</v>
      </c>
    </row>
    <row r="1464" spans="22:22" x14ac:dyDescent="0.25">
      <c r="V1464" s="84">
        <v>0</v>
      </c>
    </row>
    <row r="1465" spans="22:22" x14ac:dyDescent="0.25">
      <c r="V1465" s="84">
        <v>0</v>
      </c>
    </row>
    <row r="1466" spans="22:22" x14ac:dyDescent="0.25">
      <c r="V1466" s="84">
        <v>0</v>
      </c>
    </row>
    <row r="1467" spans="22:22" x14ac:dyDescent="0.25">
      <c r="V1467" s="84">
        <v>0</v>
      </c>
    </row>
    <row r="1468" spans="22:22" x14ac:dyDescent="0.25">
      <c r="V1468" s="84">
        <v>0</v>
      </c>
    </row>
    <row r="1469" spans="22:22" x14ac:dyDescent="0.25">
      <c r="V1469" s="84">
        <v>0</v>
      </c>
    </row>
    <row r="1470" spans="22:22" x14ac:dyDescent="0.25">
      <c r="V1470" s="84">
        <v>0</v>
      </c>
    </row>
    <row r="1471" spans="22:22" x14ac:dyDescent="0.25">
      <c r="V1471" s="84">
        <v>0</v>
      </c>
    </row>
    <row r="1472" spans="22:22" x14ac:dyDescent="0.25">
      <c r="V1472" s="84">
        <v>0</v>
      </c>
    </row>
    <row r="1473" spans="22:22" x14ac:dyDescent="0.25">
      <c r="V1473" s="84">
        <v>0</v>
      </c>
    </row>
    <row r="1474" spans="22:22" x14ac:dyDescent="0.25">
      <c r="V1474" s="84">
        <v>0</v>
      </c>
    </row>
    <row r="1475" spans="22:22" x14ac:dyDescent="0.25">
      <c r="V1475" s="84">
        <v>0</v>
      </c>
    </row>
    <row r="1476" spans="22:22" x14ac:dyDescent="0.25">
      <c r="V1476" s="84">
        <v>0</v>
      </c>
    </row>
    <row r="1477" spans="22:22" x14ac:dyDescent="0.25">
      <c r="V1477" s="84">
        <v>0</v>
      </c>
    </row>
    <row r="1478" spans="22:22" x14ac:dyDescent="0.25">
      <c r="V1478" s="84">
        <v>0</v>
      </c>
    </row>
    <row r="1479" spans="22:22" x14ac:dyDescent="0.25">
      <c r="V1479" s="84">
        <v>0</v>
      </c>
    </row>
    <row r="1480" spans="22:22" x14ac:dyDescent="0.25">
      <c r="V1480" s="84">
        <v>0</v>
      </c>
    </row>
    <row r="1481" spans="22:22" x14ac:dyDescent="0.25">
      <c r="V1481" s="84">
        <v>0</v>
      </c>
    </row>
    <row r="1482" spans="22:22" x14ac:dyDescent="0.25">
      <c r="V1482" s="84">
        <v>0</v>
      </c>
    </row>
    <row r="1483" spans="22:22" x14ac:dyDescent="0.25">
      <c r="V1483" s="84">
        <v>0</v>
      </c>
    </row>
    <row r="1484" spans="22:22" x14ac:dyDescent="0.25">
      <c r="V1484" s="84">
        <v>0</v>
      </c>
    </row>
    <row r="1485" spans="22:22" x14ac:dyDescent="0.25">
      <c r="V1485" s="84">
        <v>0</v>
      </c>
    </row>
    <row r="1486" spans="22:22" x14ac:dyDescent="0.25">
      <c r="V1486" s="84">
        <v>0</v>
      </c>
    </row>
    <row r="1487" spans="22:22" x14ac:dyDescent="0.25">
      <c r="V1487" s="84">
        <v>0</v>
      </c>
    </row>
    <row r="1488" spans="22:22" x14ac:dyDescent="0.25">
      <c r="V1488" s="84">
        <v>0</v>
      </c>
    </row>
    <row r="1489" spans="22:22" x14ac:dyDescent="0.25">
      <c r="V1489" s="84">
        <v>0</v>
      </c>
    </row>
    <row r="1490" spans="22:22" x14ac:dyDescent="0.25">
      <c r="V1490" s="84">
        <v>0</v>
      </c>
    </row>
    <row r="1491" spans="22:22" x14ac:dyDescent="0.25">
      <c r="V1491" s="84">
        <v>0</v>
      </c>
    </row>
    <row r="1492" spans="22:22" x14ac:dyDescent="0.25">
      <c r="V1492" s="84">
        <v>0</v>
      </c>
    </row>
    <row r="1493" spans="22:22" x14ac:dyDescent="0.25">
      <c r="V1493" s="84">
        <v>0</v>
      </c>
    </row>
    <row r="1494" spans="22:22" x14ac:dyDescent="0.25">
      <c r="V1494" s="84">
        <v>0</v>
      </c>
    </row>
    <row r="1495" spans="22:22" x14ac:dyDescent="0.25">
      <c r="V1495" s="84">
        <v>0</v>
      </c>
    </row>
    <row r="1496" spans="22:22" x14ac:dyDescent="0.25">
      <c r="V1496" s="84">
        <v>0</v>
      </c>
    </row>
    <row r="1497" spans="22:22" x14ac:dyDescent="0.25">
      <c r="V1497" s="84">
        <v>0</v>
      </c>
    </row>
    <row r="1498" spans="22:22" x14ac:dyDescent="0.25">
      <c r="V1498" s="84">
        <v>0</v>
      </c>
    </row>
    <row r="1499" spans="22:22" x14ac:dyDescent="0.25">
      <c r="V1499" s="84">
        <v>0</v>
      </c>
    </row>
    <row r="1500" spans="22:22" x14ac:dyDescent="0.25">
      <c r="V1500" s="84">
        <v>0</v>
      </c>
    </row>
    <row r="1501" spans="22:22" x14ac:dyDescent="0.25">
      <c r="V1501" s="84">
        <v>0</v>
      </c>
    </row>
    <row r="1502" spans="22:22" x14ac:dyDescent="0.25">
      <c r="V1502" s="84">
        <v>0</v>
      </c>
    </row>
    <row r="1503" spans="22:22" x14ac:dyDescent="0.25">
      <c r="V1503" s="84">
        <v>0</v>
      </c>
    </row>
    <row r="1504" spans="22:22" x14ac:dyDescent="0.25">
      <c r="V1504" s="84">
        <v>0</v>
      </c>
    </row>
    <row r="1505" spans="22:22" x14ac:dyDescent="0.25">
      <c r="V1505" s="84">
        <v>0</v>
      </c>
    </row>
    <row r="1506" spans="22:22" x14ac:dyDescent="0.25">
      <c r="V1506" s="84">
        <v>0</v>
      </c>
    </row>
    <row r="1507" spans="22:22" x14ac:dyDescent="0.25">
      <c r="V1507" s="84">
        <v>0</v>
      </c>
    </row>
    <row r="1508" spans="22:22" x14ac:dyDescent="0.25">
      <c r="V1508" s="84">
        <v>0</v>
      </c>
    </row>
    <row r="1509" spans="22:22" x14ac:dyDescent="0.25">
      <c r="V1509" s="84">
        <v>0</v>
      </c>
    </row>
    <row r="1510" spans="22:22" x14ac:dyDescent="0.25">
      <c r="V1510" s="84">
        <v>0</v>
      </c>
    </row>
    <row r="1511" spans="22:22" x14ac:dyDescent="0.25">
      <c r="V1511" s="84">
        <v>0</v>
      </c>
    </row>
    <row r="1512" spans="22:22" x14ac:dyDescent="0.25">
      <c r="V1512" s="84">
        <v>0</v>
      </c>
    </row>
    <row r="1513" spans="22:22" x14ac:dyDescent="0.25">
      <c r="V1513" s="84">
        <v>0</v>
      </c>
    </row>
    <row r="1514" spans="22:22" x14ac:dyDescent="0.25">
      <c r="V1514" s="84">
        <v>0</v>
      </c>
    </row>
    <row r="1515" spans="22:22" x14ac:dyDescent="0.25">
      <c r="V1515" s="84">
        <v>0</v>
      </c>
    </row>
    <row r="1516" spans="22:22" x14ac:dyDescent="0.25">
      <c r="V1516" s="84">
        <v>0</v>
      </c>
    </row>
    <row r="1517" spans="22:22" x14ac:dyDescent="0.25">
      <c r="V1517" s="84">
        <v>0</v>
      </c>
    </row>
    <row r="1518" spans="22:22" x14ac:dyDescent="0.25">
      <c r="V1518" s="84">
        <v>0</v>
      </c>
    </row>
    <row r="1519" spans="22:22" x14ac:dyDescent="0.25">
      <c r="V1519" s="84">
        <v>0</v>
      </c>
    </row>
    <row r="1520" spans="22:22" x14ac:dyDescent="0.25">
      <c r="V1520" s="84">
        <v>0</v>
      </c>
    </row>
    <row r="1521" spans="22:22" x14ac:dyDescent="0.25">
      <c r="V1521" s="84">
        <v>0</v>
      </c>
    </row>
    <row r="1522" spans="22:22" x14ac:dyDescent="0.25">
      <c r="V1522" s="84">
        <v>0</v>
      </c>
    </row>
    <row r="1523" spans="22:22" x14ac:dyDescent="0.25">
      <c r="V1523" s="84">
        <v>0</v>
      </c>
    </row>
    <row r="1524" spans="22:22" x14ac:dyDescent="0.25">
      <c r="V1524" s="84">
        <v>0</v>
      </c>
    </row>
    <row r="1525" spans="22:22" x14ac:dyDescent="0.25">
      <c r="V1525" s="84">
        <v>0</v>
      </c>
    </row>
    <row r="1526" spans="22:22" x14ac:dyDescent="0.25">
      <c r="V1526" s="84">
        <v>0</v>
      </c>
    </row>
    <row r="1527" spans="22:22" x14ac:dyDescent="0.25">
      <c r="V1527" s="84">
        <v>0</v>
      </c>
    </row>
    <row r="1528" spans="22:22" x14ac:dyDescent="0.25">
      <c r="V1528" s="84">
        <v>0</v>
      </c>
    </row>
    <row r="1529" spans="22:22" x14ac:dyDescent="0.25">
      <c r="V1529" s="84">
        <v>0</v>
      </c>
    </row>
    <row r="1530" spans="22:22" x14ac:dyDescent="0.25">
      <c r="V1530" s="84">
        <v>0</v>
      </c>
    </row>
    <row r="1531" spans="22:22" x14ac:dyDescent="0.25">
      <c r="V1531" s="84">
        <v>0</v>
      </c>
    </row>
    <row r="1532" spans="22:22" x14ac:dyDescent="0.25">
      <c r="V1532" s="84">
        <v>0</v>
      </c>
    </row>
    <row r="1533" spans="22:22" x14ac:dyDescent="0.25">
      <c r="V1533" s="84">
        <v>0</v>
      </c>
    </row>
    <row r="1534" spans="22:22" x14ac:dyDescent="0.25">
      <c r="V1534" s="84">
        <v>0</v>
      </c>
    </row>
    <row r="1535" spans="22:22" x14ac:dyDescent="0.25">
      <c r="V1535" s="84">
        <v>0</v>
      </c>
    </row>
    <row r="1536" spans="22:22" x14ac:dyDescent="0.25">
      <c r="V1536" s="84">
        <v>0</v>
      </c>
    </row>
    <row r="1537" spans="22:22" x14ac:dyDescent="0.25">
      <c r="V1537" s="84">
        <v>0</v>
      </c>
    </row>
    <row r="1538" spans="22:22" x14ac:dyDescent="0.25">
      <c r="V1538" s="84">
        <v>0</v>
      </c>
    </row>
    <row r="1539" spans="22:22" x14ac:dyDescent="0.25">
      <c r="V1539" s="84">
        <v>0</v>
      </c>
    </row>
    <row r="1540" spans="22:22" x14ac:dyDescent="0.25">
      <c r="V1540" s="84">
        <v>0</v>
      </c>
    </row>
    <row r="1541" spans="22:22" x14ac:dyDescent="0.25">
      <c r="V1541" s="84">
        <v>0</v>
      </c>
    </row>
    <row r="1542" spans="22:22" x14ac:dyDescent="0.25">
      <c r="V1542" s="84">
        <v>0</v>
      </c>
    </row>
    <row r="1543" spans="22:22" x14ac:dyDescent="0.25">
      <c r="V1543" s="84">
        <v>0</v>
      </c>
    </row>
    <row r="1544" spans="22:22" x14ac:dyDescent="0.25">
      <c r="V1544" s="84">
        <v>0</v>
      </c>
    </row>
    <row r="1545" spans="22:22" x14ac:dyDescent="0.25">
      <c r="V1545" s="84">
        <v>0</v>
      </c>
    </row>
    <row r="1546" spans="22:22" x14ac:dyDescent="0.25">
      <c r="V1546" s="84">
        <v>0</v>
      </c>
    </row>
    <row r="1547" spans="22:22" x14ac:dyDescent="0.25">
      <c r="V1547" s="84">
        <v>0</v>
      </c>
    </row>
    <row r="1548" spans="22:22" x14ac:dyDescent="0.25">
      <c r="V1548" s="84">
        <v>0</v>
      </c>
    </row>
    <row r="1549" spans="22:22" x14ac:dyDescent="0.25">
      <c r="V1549" s="84">
        <v>0</v>
      </c>
    </row>
    <row r="1550" spans="22:22" x14ac:dyDescent="0.25">
      <c r="V1550" s="84">
        <v>0</v>
      </c>
    </row>
    <row r="1551" spans="22:22" x14ac:dyDescent="0.25">
      <c r="V1551" s="84">
        <v>0</v>
      </c>
    </row>
    <row r="1552" spans="22:22" x14ac:dyDescent="0.25">
      <c r="V1552" s="84">
        <v>0</v>
      </c>
    </row>
    <row r="1553" spans="22:22" x14ac:dyDescent="0.25">
      <c r="V1553" s="84">
        <v>0</v>
      </c>
    </row>
    <row r="1554" spans="22:22" x14ac:dyDescent="0.25">
      <c r="V1554" s="84">
        <v>0</v>
      </c>
    </row>
    <row r="1555" spans="22:22" x14ac:dyDescent="0.25">
      <c r="V1555" s="84">
        <v>0</v>
      </c>
    </row>
    <row r="1556" spans="22:22" x14ac:dyDescent="0.25">
      <c r="V1556" s="84">
        <v>0</v>
      </c>
    </row>
    <row r="1557" spans="22:22" x14ac:dyDescent="0.25">
      <c r="V1557" s="84">
        <v>0</v>
      </c>
    </row>
    <row r="1558" spans="22:22" x14ac:dyDescent="0.25">
      <c r="V1558" s="84">
        <v>0</v>
      </c>
    </row>
    <row r="1559" spans="22:22" x14ac:dyDescent="0.25">
      <c r="V1559" s="84">
        <v>0</v>
      </c>
    </row>
    <row r="1560" spans="22:22" x14ac:dyDescent="0.25">
      <c r="V1560" s="84">
        <v>0</v>
      </c>
    </row>
    <row r="1561" spans="22:22" x14ac:dyDescent="0.25">
      <c r="V1561" s="84">
        <v>0</v>
      </c>
    </row>
    <row r="1562" spans="22:22" x14ac:dyDescent="0.25">
      <c r="V1562" s="84">
        <v>0</v>
      </c>
    </row>
    <row r="1563" spans="22:22" x14ac:dyDescent="0.25">
      <c r="V1563" s="84">
        <v>0</v>
      </c>
    </row>
    <row r="1564" spans="22:22" x14ac:dyDescent="0.25">
      <c r="V1564" s="84">
        <v>0</v>
      </c>
    </row>
    <row r="1565" spans="22:22" x14ac:dyDescent="0.25">
      <c r="V1565" s="84">
        <v>0</v>
      </c>
    </row>
    <row r="1566" spans="22:22" x14ac:dyDescent="0.25">
      <c r="V1566" s="84">
        <v>0</v>
      </c>
    </row>
    <row r="1567" spans="22:22" x14ac:dyDescent="0.25">
      <c r="V1567" s="84">
        <v>0</v>
      </c>
    </row>
    <row r="1568" spans="22:22" x14ac:dyDescent="0.25">
      <c r="V1568" s="84">
        <v>0</v>
      </c>
    </row>
    <row r="1569" spans="22:22" x14ac:dyDescent="0.25">
      <c r="V1569" s="84">
        <v>0</v>
      </c>
    </row>
    <row r="1570" spans="22:22" x14ac:dyDescent="0.25">
      <c r="V1570" s="84">
        <v>0</v>
      </c>
    </row>
    <row r="1571" spans="22:22" x14ac:dyDescent="0.25">
      <c r="V1571" s="84">
        <v>0</v>
      </c>
    </row>
    <row r="1572" spans="22:22" x14ac:dyDescent="0.25">
      <c r="V1572" s="84">
        <v>0</v>
      </c>
    </row>
    <row r="1573" spans="22:22" x14ac:dyDescent="0.25">
      <c r="V1573" s="84">
        <v>0</v>
      </c>
    </row>
    <row r="1574" spans="22:22" x14ac:dyDescent="0.25">
      <c r="V1574" s="84">
        <v>0</v>
      </c>
    </row>
    <row r="1575" spans="22:22" x14ac:dyDescent="0.25">
      <c r="V1575" s="84">
        <v>0</v>
      </c>
    </row>
    <row r="1576" spans="22:22" x14ac:dyDescent="0.25">
      <c r="V1576" s="84">
        <v>0</v>
      </c>
    </row>
    <row r="1577" spans="22:22" x14ac:dyDescent="0.25">
      <c r="V1577" s="84">
        <v>0</v>
      </c>
    </row>
    <row r="1578" spans="22:22" x14ac:dyDescent="0.25">
      <c r="V1578" s="84">
        <v>0</v>
      </c>
    </row>
    <row r="1579" spans="22:22" x14ac:dyDescent="0.25">
      <c r="V1579" s="84">
        <v>0</v>
      </c>
    </row>
    <row r="1580" spans="22:22" x14ac:dyDescent="0.25">
      <c r="V1580" s="84">
        <v>0</v>
      </c>
    </row>
    <row r="1581" spans="22:22" x14ac:dyDescent="0.25">
      <c r="V1581" s="84">
        <v>0</v>
      </c>
    </row>
    <row r="1582" spans="22:22" x14ac:dyDescent="0.25">
      <c r="V1582" s="84">
        <v>0</v>
      </c>
    </row>
    <row r="1583" spans="22:22" x14ac:dyDescent="0.25">
      <c r="V1583" s="84">
        <v>0</v>
      </c>
    </row>
    <row r="1584" spans="22:22" x14ac:dyDescent="0.25">
      <c r="V1584" s="84">
        <v>0</v>
      </c>
    </row>
    <row r="1585" spans="22:22" x14ac:dyDescent="0.25">
      <c r="V1585" s="84">
        <v>0</v>
      </c>
    </row>
    <row r="1586" spans="22:22" x14ac:dyDescent="0.25">
      <c r="V1586" s="84">
        <v>0</v>
      </c>
    </row>
    <row r="1587" spans="22:22" x14ac:dyDescent="0.25">
      <c r="V1587" s="84">
        <v>0</v>
      </c>
    </row>
    <row r="1588" spans="22:22" x14ac:dyDescent="0.25">
      <c r="V1588" s="84">
        <v>0</v>
      </c>
    </row>
    <row r="1589" spans="22:22" x14ac:dyDescent="0.25">
      <c r="V1589" s="84">
        <v>0</v>
      </c>
    </row>
    <row r="1590" spans="22:22" x14ac:dyDescent="0.25">
      <c r="V1590" s="84">
        <v>0</v>
      </c>
    </row>
    <row r="1591" spans="22:22" x14ac:dyDescent="0.25">
      <c r="V1591" s="84">
        <v>0</v>
      </c>
    </row>
    <row r="1592" spans="22:22" x14ac:dyDescent="0.25">
      <c r="V1592" s="84">
        <v>0</v>
      </c>
    </row>
    <row r="1593" spans="22:22" x14ac:dyDescent="0.25">
      <c r="V1593" s="84">
        <v>0</v>
      </c>
    </row>
    <row r="1594" spans="22:22" x14ac:dyDescent="0.25">
      <c r="V1594" s="84">
        <v>0</v>
      </c>
    </row>
    <row r="1595" spans="22:22" x14ac:dyDescent="0.25">
      <c r="V1595" s="84">
        <v>0</v>
      </c>
    </row>
    <row r="1596" spans="22:22" x14ac:dyDescent="0.25">
      <c r="V1596" s="84">
        <v>0</v>
      </c>
    </row>
    <row r="1597" spans="22:22" x14ac:dyDescent="0.25">
      <c r="V1597" s="84">
        <v>0</v>
      </c>
    </row>
    <row r="1598" spans="22:22" x14ac:dyDescent="0.25">
      <c r="V1598" s="84">
        <v>0</v>
      </c>
    </row>
    <row r="1599" spans="22:22" x14ac:dyDescent="0.25">
      <c r="V1599" s="84">
        <v>0</v>
      </c>
    </row>
    <row r="1600" spans="22:22" x14ac:dyDescent="0.25">
      <c r="V1600" s="84">
        <v>0</v>
      </c>
    </row>
    <row r="1601" spans="22:22" x14ac:dyDescent="0.25">
      <c r="V1601" s="84">
        <v>0</v>
      </c>
    </row>
    <row r="1602" spans="22:22" x14ac:dyDescent="0.25">
      <c r="V1602" s="84">
        <v>0</v>
      </c>
    </row>
    <row r="1603" spans="22:22" x14ac:dyDescent="0.25">
      <c r="V1603" s="84">
        <v>0</v>
      </c>
    </row>
    <row r="1604" spans="22:22" x14ac:dyDescent="0.25">
      <c r="V1604" s="84">
        <v>0</v>
      </c>
    </row>
    <row r="1605" spans="22:22" x14ac:dyDescent="0.25">
      <c r="V1605" s="84">
        <v>0</v>
      </c>
    </row>
    <row r="1606" spans="22:22" x14ac:dyDescent="0.25">
      <c r="V1606" s="84">
        <v>0</v>
      </c>
    </row>
    <row r="1607" spans="22:22" x14ac:dyDescent="0.25">
      <c r="V1607" s="84">
        <v>0</v>
      </c>
    </row>
    <row r="1608" spans="22:22" x14ac:dyDescent="0.25">
      <c r="V1608" s="84">
        <v>0</v>
      </c>
    </row>
    <row r="1609" spans="22:22" x14ac:dyDescent="0.25">
      <c r="V1609" s="84">
        <v>0</v>
      </c>
    </row>
    <row r="1610" spans="22:22" x14ac:dyDescent="0.25">
      <c r="V1610" s="84">
        <v>0</v>
      </c>
    </row>
    <row r="1611" spans="22:22" x14ac:dyDescent="0.25">
      <c r="V1611" s="84">
        <v>0</v>
      </c>
    </row>
    <row r="1612" spans="22:22" x14ac:dyDescent="0.25">
      <c r="V1612" s="84">
        <v>0</v>
      </c>
    </row>
    <row r="1613" spans="22:22" x14ac:dyDescent="0.25">
      <c r="V1613" s="84">
        <v>0</v>
      </c>
    </row>
    <row r="1614" spans="22:22" x14ac:dyDescent="0.25">
      <c r="V1614" s="84">
        <v>0</v>
      </c>
    </row>
    <row r="1615" spans="22:22" x14ac:dyDescent="0.25">
      <c r="V1615" s="84">
        <v>0</v>
      </c>
    </row>
    <row r="1616" spans="22:22" x14ac:dyDescent="0.25">
      <c r="V1616" s="84">
        <v>0</v>
      </c>
    </row>
    <row r="1617" spans="22:22" x14ac:dyDescent="0.25">
      <c r="V1617" s="84">
        <v>0</v>
      </c>
    </row>
    <row r="1618" spans="22:22" x14ac:dyDescent="0.25">
      <c r="V1618" s="84">
        <v>0</v>
      </c>
    </row>
    <row r="1619" spans="22:22" x14ac:dyDescent="0.25">
      <c r="V1619" s="84">
        <v>0</v>
      </c>
    </row>
    <row r="1620" spans="22:22" x14ac:dyDescent="0.25">
      <c r="V1620" s="84">
        <v>0</v>
      </c>
    </row>
    <row r="1621" spans="22:22" x14ac:dyDescent="0.25">
      <c r="V1621" s="84">
        <v>0</v>
      </c>
    </row>
    <row r="1622" spans="22:22" x14ac:dyDescent="0.25">
      <c r="V1622" s="84">
        <v>0</v>
      </c>
    </row>
    <row r="1623" spans="22:22" x14ac:dyDescent="0.25">
      <c r="V1623" s="84">
        <v>0</v>
      </c>
    </row>
    <row r="1624" spans="22:22" x14ac:dyDescent="0.25">
      <c r="V1624" s="84">
        <v>0</v>
      </c>
    </row>
    <row r="1625" spans="22:22" x14ac:dyDescent="0.25">
      <c r="V1625" s="84">
        <v>0</v>
      </c>
    </row>
    <row r="1626" spans="22:22" x14ac:dyDescent="0.25">
      <c r="V1626" s="84">
        <v>0</v>
      </c>
    </row>
    <row r="1627" spans="22:22" x14ac:dyDescent="0.25">
      <c r="V1627" s="84">
        <v>0</v>
      </c>
    </row>
    <row r="1628" spans="22:22" x14ac:dyDescent="0.25">
      <c r="V1628" s="84">
        <v>0</v>
      </c>
    </row>
    <row r="1629" spans="22:22" x14ac:dyDescent="0.25">
      <c r="V1629" s="84">
        <v>0</v>
      </c>
    </row>
    <row r="1630" spans="22:22" x14ac:dyDescent="0.25">
      <c r="V1630" s="84">
        <v>0</v>
      </c>
    </row>
    <row r="1631" spans="22:22" x14ac:dyDescent="0.25">
      <c r="V1631" s="84">
        <v>0</v>
      </c>
    </row>
    <row r="1632" spans="22:22" x14ac:dyDescent="0.25">
      <c r="V1632" s="84">
        <v>0</v>
      </c>
    </row>
    <row r="1633" spans="22:22" x14ac:dyDescent="0.25">
      <c r="V1633" s="84">
        <v>0</v>
      </c>
    </row>
    <row r="1634" spans="22:22" x14ac:dyDescent="0.25">
      <c r="V1634" s="84">
        <v>0</v>
      </c>
    </row>
    <row r="1635" spans="22:22" x14ac:dyDescent="0.25">
      <c r="V1635" s="84">
        <v>0</v>
      </c>
    </row>
    <row r="1636" spans="22:22" x14ac:dyDescent="0.25">
      <c r="V1636" s="84">
        <v>0</v>
      </c>
    </row>
    <row r="1637" spans="22:22" x14ac:dyDescent="0.25">
      <c r="V1637" s="84">
        <v>0</v>
      </c>
    </row>
    <row r="1638" spans="22:22" x14ac:dyDescent="0.25">
      <c r="V1638" s="84">
        <v>0</v>
      </c>
    </row>
    <row r="1639" spans="22:22" x14ac:dyDescent="0.25">
      <c r="V1639" s="84">
        <v>0</v>
      </c>
    </row>
    <row r="1640" spans="22:22" x14ac:dyDescent="0.25">
      <c r="V1640" s="84">
        <v>0</v>
      </c>
    </row>
    <row r="1641" spans="22:22" x14ac:dyDescent="0.25">
      <c r="V1641" s="84">
        <v>0</v>
      </c>
    </row>
    <row r="1642" spans="22:22" x14ac:dyDescent="0.25">
      <c r="V1642" s="84">
        <v>0</v>
      </c>
    </row>
    <row r="1643" spans="22:22" x14ac:dyDescent="0.25">
      <c r="V1643" s="84">
        <v>0</v>
      </c>
    </row>
    <row r="1644" spans="22:22" x14ac:dyDescent="0.25">
      <c r="V1644" s="84">
        <v>0</v>
      </c>
    </row>
    <row r="1645" spans="22:22" x14ac:dyDescent="0.25">
      <c r="V1645" s="84">
        <v>0</v>
      </c>
    </row>
    <row r="1646" spans="22:22" x14ac:dyDescent="0.25">
      <c r="V1646" s="84">
        <v>0</v>
      </c>
    </row>
    <row r="1647" spans="22:22" x14ac:dyDescent="0.25">
      <c r="V1647" s="84">
        <v>0</v>
      </c>
    </row>
    <row r="1648" spans="22:22" x14ac:dyDescent="0.25">
      <c r="V1648" s="84">
        <v>0</v>
      </c>
    </row>
    <row r="1649" spans="22:22" x14ac:dyDescent="0.25">
      <c r="V1649" s="84">
        <v>0</v>
      </c>
    </row>
    <row r="1650" spans="22:22" x14ac:dyDescent="0.25">
      <c r="V1650" s="84">
        <v>0</v>
      </c>
    </row>
    <row r="1651" spans="22:22" x14ac:dyDescent="0.25">
      <c r="V1651" s="84">
        <v>0</v>
      </c>
    </row>
    <row r="1652" spans="22:22" x14ac:dyDescent="0.25">
      <c r="V1652" s="84">
        <v>0</v>
      </c>
    </row>
    <row r="1653" spans="22:22" x14ac:dyDescent="0.25">
      <c r="V1653" s="84">
        <v>0</v>
      </c>
    </row>
    <row r="1654" spans="22:22" x14ac:dyDescent="0.25">
      <c r="V1654" s="84">
        <v>0</v>
      </c>
    </row>
    <row r="1655" spans="22:22" x14ac:dyDescent="0.25">
      <c r="V1655" s="84">
        <v>0</v>
      </c>
    </row>
    <row r="1656" spans="22:22" x14ac:dyDescent="0.25">
      <c r="V1656" s="84">
        <v>0</v>
      </c>
    </row>
    <row r="1657" spans="22:22" x14ac:dyDescent="0.25">
      <c r="V1657" s="84">
        <v>0</v>
      </c>
    </row>
    <row r="1658" spans="22:22" x14ac:dyDescent="0.25">
      <c r="V1658" s="84">
        <v>0</v>
      </c>
    </row>
    <row r="1659" spans="22:22" x14ac:dyDescent="0.25">
      <c r="V1659" s="84">
        <v>0</v>
      </c>
    </row>
    <row r="1660" spans="22:22" x14ac:dyDescent="0.25">
      <c r="V1660" s="84">
        <v>0</v>
      </c>
    </row>
    <row r="1661" spans="22:22" x14ac:dyDescent="0.25">
      <c r="V1661" s="84">
        <v>0</v>
      </c>
    </row>
    <row r="1662" spans="22:22" x14ac:dyDescent="0.25">
      <c r="V1662" s="84">
        <v>0</v>
      </c>
    </row>
    <row r="1663" spans="22:22" x14ac:dyDescent="0.25">
      <c r="V1663" s="84">
        <v>0</v>
      </c>
    </row>
    <row r="1664" spans="22:22" x14ac:dyDescent="0.25">
      <c r="V1664" s="84">
        <v>0</v>
      </c>
    </row>
    <row r="1665" spans="22:22" x14ac:dyDescent="0.25">
      <c r="V1665" s="84">
        <v>0</v>
      </c>
    </row>
    <row r="1666" spans="22:22" x14ac:dyDescent="0.25">
      <c r="V1666" s="84">
        <v>0</v>
      </c>
    </row>
    <row r="1667" spans="22:22" x14ac:dyDescent="0.25">
      <c r="V1667" s="84">
        <v>0</v>
      </c>
    </row>
    <row r="1668" spans="22:22" x14ac:dyDescent="0.25">
      <c r="V1668" s="84">
        <v>0</v>
      </c>
    </row>
    <row r="1669" spans="22:22" x14ac:dyDescent="0.25">
      <c r="V1669" s="84">
        <v>0</v>
      </c>
    </row>
    <row r="1670" spans="22:22" x14ac:dyDescent="0.25">
      <c r="V1670" s="84">
        <v>0</v>
      </c>
    </row>
    <row r="1671" spans="22:22" x14ac:dyDescent="0.25">
      <c r="V1671" s="84">
        <v>0</v>
      </c>
    </row>
    <row r="1672" spans="22:22" x14ac:dyDescent="0.25">
      <c r="V1672" s="84">
        <v>0</v>
      </c>
    </row>
    <row r="1673" spans="22:22" x14ac:dyDescent="0.25">
      <c r="V1673" s="84">
        <v>0</v>
      </c>
    </row>
    <row r="1674" spans="22:22" x14ac:dyDescent="0.25">
      <c r="V1674" s="84">
        <v>0</v>
      </c>
    </row>
    <row r="1675" spans="22:22" x14ac:dyDescent="0.25">
      <c r="V1675" s="84">
        <v>0</v>
      </c>
    </row>
    <row r="1676" spans="22:22" x14ac:dyDescent="0.25">
      <c r="V1676" s="84">
        <v>0</v>
      </c>
    </row>
    <row r="1677" spans="22:22" x14ac:dyDescent="0.25">
      <c r="V1677" s="84">
        <v>0</v>
      </c>
    </row>
    <row r="1678" spans="22:22" x14ac:dyDescent="0.25">
      <c r="V1678" s="84">
        <v>0</v>
      </c>
    </row>
    <row r="1679" spans="22:22" x14ac:dyDescent="0.25">
      <c r="V1679" s="84">
        <v>0</v>
      </c>
    </row>
    <row r="1680" spans="22:22" x14ac:dyDescent="0.25">
      <c r="V1680" s="84">
        <v>0</v>
      </c>
    </row>
    <row r="1681" spans="22:22" x14ac:dyDescent="0.25">
      <c r="V1681" s="84">
        <v>0</v>
      </c>
    </row>
    <row r="1682" spans="22:22" x14ac:dyDescent="0.25">
      <c r="V1682" s="84">
        <v>0</v>
      </c>
    </row>
    <row r="1683" spans="22:22" x14ac:dyDescent="0.25">
      <c r="V1683" s="84">
        <v>0</v>
      </c>
    </row>
    <row r="1684" spans="22:22" x14ac:dyDescent="0.25">
      <c r="V1684" s="84">
        <v>0</v>
      </c>
    </row>
    <row r="1685" spans="22:22" x14ac:dyDescent="0.25">
      <c r="V1685" s="84">
        <v>0</v>
      </c>
    </row>
    <row r="1686" spans="22:22" x14ac:dyDescent="0.25">
      <c r="V1686" s="84">
        <v>0</v>
      </c>
    </row>
    <row r="1687" spans="22:22" x14ac:dyDescent="0.25">
      <c r="V1687" s="84">
        <v>0</v>
      </c>
    </row>
    <row r="1688" spans="22:22" x14ac:dyDescent="0.25">
      <c r="V1688" s="84">
        <v>0</v>
      </c>
    </row>
    <row r="1689" spans="22:22" x14ac:dyDescent="0.25">
      <c r="V1689" s="84">
        <v>0</v>
      </c>
    </row>
    <row r="1690" spans="22:22" x14ac:dyDescent="0.25">
      <c r="V1690" s="84">
        <v>0</v>
      </c>
    </row>
    <row r="1691" spans="22:22" x14ac:dyDescent="0.25">
      <c r="V1691" s="84">
        <v>0</v>
      </c>
    </row>
    <row r="1692" spans="22:22" x14ac:dyDescent="0.25">
      <c r="V1692" s="84">
        <v>0</v>
      </c>
    </row>
    <row r="1693" spans="22:22" x14ac:dyDescent="0.25">
      <c r="V1693" s="84">
        <v>0</v>
      </c>
    </row>
    <row r="1694" spans="22:22" x14ac:dyDescent="0.25">
      <c r="V1694" s="84">
        <v>0</v>
      </c>
    </row>
    <row r="1695" spans="22:22" x14ac:dyDescent="0.25">
      <c r="V1695" s="84">
        <v>0</v>
      </c>
    </row>
    <row r="1696" spans="22:22" x14ac:dyDescent="0.25">
      <c r="V1696" s="84">
        <v>0</v>
      </c>
    </row>
    <row r="1697" spans="22:22" x14ac:dyDescent="0.25">
      <c r="V1697" s="84">
        <v>0</v>
      </c>
    </row>
    <row r="1698" spans="22:22" x14ac:dyDescent="0.25">
      <c r="V1698" s="84">
        <v>0</v>
      </c>
    </row>
    <row r="1699" spans="22:22" x14ac:dyDescent="0.25">
      <c r="V1699" s="84">
        <v>0</v>
      </c>
    </row>
    <row r="1700" spans="22:22" x14ac:dyDescent="0.25">
      <c r="V1700" s="84">
        <v>0</v>
      </c>
    </row>
    <row r="1701" spans="22:22" x14ac:dyDescent="0.25">
      <c r="V1701" s="84">
        <v>0</v>
      </c>
    </row>
    <row r="1702" spans="22:22" x14ac:dyDescent="0.25">
      <c r="V1702" s="84">
        <v>0</v>
      </c>
    </row>
    <row r="1703" spans="22:22" x14ac:dyDescent="0.25">
      <c r="V1703" s="84">
        <v>0</v>
      </c>
    </row>
    <row r="1704" spans="22:22" x14ac:dyDescent="0.25">
      <c r="V1704" s="84">
        <v>0</v>
      </c>
    </row>
    <row r="1705" spans="22:22" x14ac:dyDescent="0.25">
      <c r="V1705" s="84">
        <v>0</v>
      </c>
    </row>
    <row r="1706" spans="22:22" x14ac:dyDescent="0.25">
      <c r="V1706" s="84">
        <v>0</v>
      </c>
    </row>
    <row r="1707" spans="22:22" x14ac:dyDescent="0.25">
      <c r="V1707" s="84">
        <v>0</v>
      </c>
    </row>
    <row r="1708" spans="22:22" x14ac:dyDescent="0.25">
      <c r="V1708" s="84">
        <v>0</v>
      </c>
    </row>
    <row r="1709" spans="22:22" x14ac:dyDescent="0.25">
      <c r="V1709" s="84">
        <v>0</v>
      </c>
    </row>
    <row r="1710" spans="22:22" x14ac:dyDescent="0.25">
      <c r="V1710" s="84">
        <v>0</v>
      </c>
    </row>
    <row r="1711" spans="22:22" x14ac:dyDescent="0.25">
      <c r="V1711" s="84">
        <v>0</v>
      </c>
    </row>
    <row r="1712" spans="22:22" x14ac:dyDescent="0.25">
      <c r="V1712" s="84">
        <v>0</v>
      </c>
    </row>
    <row r="1713" spans="22:22" x14ac:dyDescent="0.25">
      <c r="V1713" s="84">
        <v>0</v>
      </c>
    </row>
    <row r="1714" spans="22:22" x14ac:dyDescent="0.25">
      <c r="V1714" s="84">
        <v>0</v>
      </c>
    </row>
    <row r="1715" spans="22:22" x14ac:dyDescent="0.25">
      <c r="V1715" s="84">
        <v>0</v>
      </c>
    </row>
    <row r="1716" spans="22:22" x14ac:dyDescent="0.25">
      <c r="V1716" s="84">
        <v>0</v>
      </c>
    </row>
    <row r="1717" spans="22:22" x14ac:dyDescent="0.25">
      <c r="V1717" s="84">
        <v>0</v>
      </c>
    </row>
    <row r="1718" spans="22:22" x14ac:dyDescent="0.25">
      <c r="V1718" s="84">
        <v>0</v>
      </c>
    </row>
    <row r="1719" spans="22:22" x14ac:dyDescent="0.25">
      <c r="V1719" s="84">
        <v>0</v>
      </c>
    </row>
    <row r="1720" spans="22:22" x14ac:dyDescent="0.25">
      <c r="V1720" s="84">
        <v>0</v>
      </c>
    </row>
    <row r="1721" spans="22:22" x14ac:dyDescent="0.25">
      <c r="V1721" s="84">
        <v>0</v>
      </c>
    </row>
    <row r="1722" spans="22:22" x14ac:dyDescent="0.25">
      <c r="V1722" s="84">
        <v>0</v>
      </c>
    </row>
    <row r="1723" spans="22:22" x14ac:dyDescent="0.25">
      <c r="V1723" s="84">
        <v>0</v>
      </c>
    </row>
    <row r="1724" spans="22:22" x14ac:dyDescent="0.25">
      <c r="V1724" s="84">
        <v>0</v>
      </c>
    </row>
    <row r="1725" spans="22:22" x14ac:dyDescent="0.25">
      <c r="V1725" s="84">
        <v>0</v>
      </c>
    </row>
    <row r="1726" spans="22:22" x14ac:dyDescent="0.25">
      <c r="V1726" s="84">
        <v>0</v>
      </c>
    </row>
    <row r="1727" spans="22:22" x14ac:dyDescent="0.25">
      <c r="V1727" s="84">
        <v>0</v>
      </c>
    </row>
    <row r="1728" spans="22:22" x14ac:dyDescent="0.25">
      <c r="V1728" s="84">
        <v>0</v>
      </c>
    </row>
    <row r="1729" spans="22:22" x14ac:dyDescent="0.25">
      <c r="V1729" s="84">
        <v>0</v>
      </c>
    </row>
    <row r="1730" spans="22:22" x14ac:dyDescent="0.25">
      <c r="V1730" s="84">
        <v>0</v>
      </c>
    </row>
    <row r="1731" spans="22:22" x14ac:dyDescent="0.25">
      <c r="V1731" s="84">
        <v>0</v>
      </c>
    </row>
    <row r="1732" spans="22:22" x14ac:dyDescent="0.25">
      <c r="V1732" s="84">
        <v>0</v>
      </c>
    </row>
    <row r="1733" spans="22:22" x14ac:dyDescent="0.25">
      <c r="V1733" s="84">
        <v>0</v>
      </c>
    </row>
    <row r="1734" spans="22:22" x14ac:dyDescent="0.25">
      <c r="V1734" s="84">
        <v>0</v>
      </c>
    </row>
    <row r="1735" spans="22:22" x14ac:dyDescent="0.25">
      <c r="V1735" s="84">
        <v>0</v>
      </c>
    </row>
    <row r="1736" spans="22:22" x14ac:dyDescent="0.25">
      <c r="V1736" s="84">
        <v>0</v>
      </c>
    </row>
    <row r="1737" spans="22:22" x14ac:dyDescent="0.25">
      <c r="V1737" s="84">
        <v>0</v>
      </c>
    </row>
    <row r="1738" spans="22:22" x14ac:dyDescent="0.25">
      <c r="V1738" s="84">
        <v>0</v>
      </c>
    </row>
    <row r="1739" spans="22:22" x14ac:dyDescent="0.25">
      <c r="V1739" s="84">
        <v>0</v>
      </c>
    </row>
    <row r="1740" spans="22:22" x14ac:dyDescent="0.25">
      <c r="V1740" s="84">
        <v>0</v>
      </c>
    </row>
    <row r="1741" spans="22:22" x14ac:dyDescent="0.25">
      <c r="V1741" s="84">
        <v>0</v>
      </c>
    </row>
    <row r="1742" spans="22:22" x14ac:dyDescent="0.25">
      <c r="V1742" s="84">
        <v>0</v>
      </c>
    </row>
    <row r="1743" spans="22:22" x14ac:dyDescent="0.25">
      <c r="V1743" s="84">
        <v>0</v>
      </c>
    </row>
    <row r="1744" spans="22:22" x14ac:dyDescent="0.25">
      <c r="V1744" s="84">
        <v>0</v>
      </c>
    </row>
    <row r="1745" spans="22:22" x14ac:dyDescent="0.25">
      <c r="V1745" s="84">
        <v>0</v>
      </c>
    </row>
    <row r="1746" spans="22:22" x14ac:dyDescent="0.25">
      <c r="V1746" s="84">
        <v>0</v>
      </c>
    </row>
    <row r="1747" spans="22:22" x14ac:dyDescent="0.25">
      <c r="V1747" s="84">
        <v>0</v>
      </c>
    </row>
    <row r="1748" spans="22:22" x14ac:dyDescent="0.25">
      <c r="V1748" s="84">
        <v>0</v>
      </c>
    </row>
    <row r="1749" spans="22:22" x14ac:dyDescent="0.25">
      <c r="V1749" s="84">
        <v>0</v>
      </c>
    </row>
    <row r="1750" spans="22:22" x14ac:dyDescent="0.25">
      <c r="V1750" s="84">
        <v>0</v>
      </c>
    </row>
    <row r="1751" spans="22:22" x14ac:dyDescent="0.25">
      <c r="V1751" s="84">
        <v>0</v>
      </c>
    </row>
    <row r="1752" spans="22:22" x14ac:dyDescent="0.25">
      <c r="V1752" s="84">
        <v>0</v>
      </c>
    </row>
    <row r="1753" spans="22:22" x14ac:dyDescent="0.25">
      <c r="V1753" s="84">
        <v>0</v>
      </c>
    </row>
    <row r="1754" spans="22:22" x14ac:dyDescent="0.25">
      <c r="V1754" s="84">
        <v>0</v>
      </c>
    </row>
    <row r="1755" spans="22:22" x14ac:dyDescent="0.25">
      <c r="V1755" s="84">
        <v>0</v>
      </c>
    </row>
    <row r="1756" spans="22:22" x14ac:dyDescent="0.25">
      <c r="V1756" s="84">
        <v>0</v>
      </c>
    </row>
    <row r="1757" spans="22:22" x14ac:dyDescent="0.25">
      <c r="V1757" s="84">
        <v>0</v>
      </c>
    </row>
    <row r="1758" spans="22:22" x14ac:dyDescent="0.25">
      <c r="V1758" s="84">
        <v>0</v>
      </c>
    </row>
    <row r="1759" spans="22:22" x14ac:dyDescent="0.25">
      <c r="V1759" s="84">
        <v>0</v>
      </c>
    </row>
    <row r="1760" spans="22:22" x14ac:dyDescent="0.25">
      <c r="V1760" s="84">
        <v>0</v>
      </c>
    </row>
    <row r="1761" spans="22:22" x14ac:dyDescent="0.25">
      <c r="V1761" s="84">
        <v>0</v>
      </c>
    </row>
    <row r="1762" spans="22:22" x14ac:dyDescent="0.25">
      <c r="V1762" s="84">
        <v>0</v>
      </c>
    </row>
    <row r="1763" spans="22:22" x14ac:dyDescent="0.25">
      <c r="V1763" s="84">
        <v>0</v>
      </c>
    </row>
    <row r="1764" spans="22:22" x14ac:dyDescent="0.25">
      <c r="V1764" s="84">
        <v>0</v>
      </c>
    </row>
    <row r="1765" spans="22:22" x14ac:dyDescent="0.25">
      <c r="V1765" s="84">
        <v>0</v>
      </c>
    </row>
    <row r="1766" spans="22:22" x14ac:dyDescent="0.25">
      <c r="V1766" s="84">
        <v>0</v>
      </c>
    </row>
    <row r="1767" spans="22:22" x14ac:dyDescent="0.25">
      <c r="V1767" s="84">
        <v>0</v>
      </c>
    </row>
    <row r="1768" spans="22:22" x14ac:dyDescent="0.25">
      <c r="V1768" s="84">
        <v>0</v>
      </c>
    </row>
    <row r="1769" spans="22:22" x14ac:dyDescent="0.25">
      <c r="V1769" s="84">
        <v>0</v>
      </c>
    </row>
    <row r="1770" spans="22:22" x14ac:dyDescent="0.25">
      <c r="V1770" s="84">
        <v>0</v>
      </c>
    </row>
    <row r="1771" spans="22:22" x14ac:dyDescent="0.25">
      <c r="V1771" s="84">
        <v>0</v>
      </c>
    </row>
    <row r="1772" spans="22:22" x14ac:dyDescent="0.25">
      <c r="V1772" s="84">
        <v>0</v>
      </c>
    </row>
    <row r="1773" spans="22:22" x14ac:dyDescent="0.25">
      <c r="V1773" s="84">
        <v>0</v>
      </c>
    </row>
    <row r="1774" spans="22:22" x14ac:dyDescent="0.25">
      <c r="V1774" s="84">
        <v>0</v>
      </c>
    </row>
    <row r="1775" spans="22:22" x14ac:dyDescent="0.25">
      <c r="V1775" s="84">
        <v>0</v>
      </c>
    </row>
    <row r="1776" spans="22:22" x14ac:dyDescent="0.25">
      <c r="V1776" s="84">
        <v>0</v>
      </c>
    </row>
    <row r="1777" spans="22:22" x14ac:dyDescent="0.25">
      <c r="V1777" s="84">
        <v>0</v>
      </c>
    </row>
    <row r="1778" spans="22:22" x14ac:dyDescent="0.25">
      <c r="V1778" s="84">
        <v>0</v>
      </c>
    </row>
    <row r="1779" spans="22:22" x14ac:dyDescent="0.25">
      <c r="V1779" s="84">
        <v>0</v>
      </c>
    </row>
    <row r="1780" spans="22:22" x14ac:dyDescent="0.25">
      <c r="V1780" s="84">
        <v>0</v>
      </c>
    </row>
    <row r="1781" spans="22:22" x14ac:dyDescent="0.25">
      <c r="V1781" s="84">
        <v>0</v>
      </c>
    </row>
    <row r="1782" spans="22:22" x14ac:dyDescent="0.25">
      <c r="V1782" s="84">
        <v>0</v>
      </c>
    </row>
    <row r="1783" spans="22:22" x14ac:dyDescent="0.25">
      <c r="V1783" s="84">
        <v>0</v>
      </c>
    </row>
    <row r="1784" spans="22:22" x14ac:dyDescent="0.25">
      <c r="V1784" s="84">
        <v>0</v>
      </c>
    </row>
    <row r="1785" spans="22:22" x14ac:dyDescent="0.25">
      <c r="V1785" s="84">
        <v>0</v>
      </c>
    </row>
    <row r="1786" spans="22:22" x14ac:dyDescent="0.25">
      <c r="V1786" s="84">
        <v>0</v>
      </c>
    </row>
    <row r="1787" spans="22:22" x14ac:dyDescent="0.25">
      <c r="V1787" s="84">
        <v>0</v>
      </c>
    </row>
    <row r="1788" spans="22:22" x14ac:dyDescent="0.25">
      <c r="V1788" s="84">
        <v>0</v>
      </c>
    </row>
    <row r="1789" spans="22:22" x14ac:dyDescent="0.25">
      <c r="V1789" s="84">
        <v>0</v>
      </c>
    </row>
    <row r="1790" spans="22:22" x14ac:dyDescent="0.25">
      <c r="V1790" s="84">
        <v>0</v>
      </c>
    </row>
    <row r="1791" spans="22:22" x14ac:dyDescent="0.25">
      <c r="V1791" s="84">
        <v>0</v>
      </c>
    </row>
    <row r="1792" spans="22:22" x14ac:dyDescent="0.25">
      <c r="V1792" s="84">
        <v>0</v>
      </c>
    </row>
    <row r="1793" spans="22:22" x14ac:dyDescent="0.25">
      <c r="V1793" s="84">
        <v>0</v>
      </c>
    </row>
    <row r="1794" spans="22:22" x14ac:dyDescent="0.25">
      <c r="V1794" s="84">
        <v>0</v>
      </c>
    </row>
    <row r="1795" spans="22:22" x14ac:dyDescent="0.25">
      <c r="V1795" s="84">
        <v>0</v>
      </c>
    </row>
    <row r="1796" spans="22:22" x14ac:dyDescent="0.25">
      <c r="V1796" s="84">
        <v>0</v>
      </c>
    </row>
    <row r="1797" spans="22:22" x14ac:dyDescent="0.25">
      <c r="V1797" s="84">
        <v>0</v>
      </c>
    </row>
    <row r="1798" spans="22:22" x14ac:dyDescent="0.25">
      <c r="V1798" s="84">
        <v>0</v>
      </c>
    </row>
    <row r="1799" spans="22:22" x14ac:dyDescent="0.25">
      <c r="V1799" s="84">
        <v>0</v>
      </c>
    </row>
    <row r="1800" spans="22:22" x14ac:dyDescent="0.25">
      <c r="V1800" s="84">
        <v>0</v>
      </c>
    </row>
    <row r="1801" spans="22:22" x14ac:dyDescent="0.25">
      <c r="V1801" s="84">
        <v>0</v>
      </c>
    </row>
    <row r="1802" spans="22:22" x14ac:dyDescent="0.25">
      <c r="V1802" s="84">
        <v>0</v>
      </c>
    </row>
    <row r="1803" spans="22:22" x14ac:dyDescent="0.25">
      <c r="V1803" s="84">
        <v>0</v>
      </c>
    </row>
    <row r="1804" spans="22:22" x14ac:dyDescent="0.25">
      <c r="V1804" s="84">
        <v>0</v>
      </c>
    </row>
    <row r="1805" spans="22:22" x14ac:dyDescent="0.25">
      <c r="V1805" s="84">
        <v>0</v>
      </c>
    </row>
    <row r="1806" spans="22:22" x14ac:dyDescent="0.25">
      <c r="V1806" s="84">
        <v>0</v>
      </c>
    </row>
    <row r="1807" spans="22:22" x14ac:dyDescent="0.25">
      <c r="V1807" s="84">
        <v>0</v>
      </c>
    </row>
    <row r="1808" spans="22:22" x14ac:dyDescent="0.25">
      <c r="V1808" s="84">
        <v>0</v>
      </c>
    </row>
    <row r="1809" spans="22:22" x14ac:dyDescent="0.25">
      <c r="V1809" s="84">
        <v>0</v>
      </c>
    </row>
    <row r="1810" spans="22:22" x14ac:dyDescent="0.25">
      <c r="V1810" s="84">
        <v>0</v>
      </c>
    </row>
    <row r="1811" spans="22:22" x14ac:dyDescent="0.25">
      <c r="V1811" s="84">
        <v>0</v>
      </c>
    </row>
    <row r="1812" spans="22:22" x14ac:dyDescent="0.25">
      <c r="V1812" s="84">
        <v>0</v>
      </c>
    </row>
    <row r="1813" spans="22:22" x14ac:dyDescent="0.25">
      <c r="V1813" s="84">
        <v>0</v>
      </c>
    </row>
    <row r="1814" spans="22:22" x14ac:dyDescent="0.25">
      <c r="V1814" s="84">
        <v>0</v>
      </c>
    </row>
    <row r="1815" spans="22:22" x14ac:dyDescent="0.25">
      <c r="V1815" s="84">
        <v>0</v>
      </c>
    </row>
    <row r="1816" spans="22:22" x14ac:dyDescent="0.25">
      <c r="V1816" s="84">
        <v>0</v>
      </c>
    </row>
    <row r="1817" spans="22:22" x14ac:dyDescent="0.25">
      <c r="V1817" s="84">
        <v>0</v>
      </c>
    </row>
    <row r="1818" spans="22:22" x14ac:dyDescent="0.25">
      <c r="V1818" s="84">
        <v>0</v>
      </c>
    </row>
    <row r="1819" spans="22:22" x14ac:dyDescent="0.25">
      <c r="V1819" s="84">
        <v>0</v>
      </c>
    </row>
    <row r="1820" spans="22:22" x14ac:dyDescent="0.25">
      <c r="V1820" s="84">
        <v>0</v>
      </c>
    </row>
    <row r="1821" spans="22:22" x14ac:dyDescent="0.25">
      <c r="V1821" s="84">
        <v>0</v>
      </c>
    </row>
    <row r="1822" spans="22:22" x14ac:dyDescent="0.25">
      <c r="V1822" s="84">
        <v>0</v>
      </c>
    </row>
    <row r="1823" spans="22:22" x14ac:dyDescent="0.25">
      <c r="V1823" s="84">
        <v>0</v>
      </c>
    </row>
    <row r="1824" spans="22:22" x14ac:dyDescent="0.25">
      <c r="V1824" s="84">
        <v>0</v>
      </c>
    </row>
    <row r="1825" spans="22:22" x14ac:dyDescent="0.25">
      <c r="V1825" s="84">
        <v>0</v>
      </c>
    </row>
    <row r="1826" spans="22:22" x14ac:dyDescent="0.25">
      <c r="V1826" s="84">
        <v>0</v>
      </c>
    </row>
    <row r="1827" spans="22:22" x14ac:dyDescent="0.25">
      <c r="V1827" s="84">
        <v>0</v>
      </c>
    </row>
    <row r="1828" spans="22:22" x14ac:dyDescent="0.25">
      <c r="V1828" s="84">
        <v>0</v>
      </c>
    </row>
    <row r="1829" spans="22:22" x14ac:dyDescent="0.25">
      <c r="V1829" s="84">
        <v>0</v>
      </c>
    </row>
    <row r="1830" spans="22:22" x14ac:dyDescent="0.25">
      <c r="V1830" s="84">
        <v>0</v>
      </c>
    </row>
    <row r="1831" spans="22:22" x14ac:dyDescent="0.25">
      <c r="V1831" s="84">
        <v>0</v>
      </c>
    </row>
    <row r="1832" spans="22:22" x14ac:dyDescent="0.25">
      <c r="V1832" s="84">
        <v>0</v>
      </c>
    </row>
    <row r="1833" spans="22:22" x14ac:dyDescent="0.25">
      <c r="V1833" s="84">
        <v>0</v>
      </c>
    </row>
    <row r="1834" spans="22:22" x14ac:dyDescent="0.25">
      <c r="V1834" s="84">
        <v>0</v>
      </c>
    </row>
    <row r="1835" spans="22:22" x14ac:dyDescent="0.25">
      <c r="V1835" s="84">
        <v>0</v>
      </c>
    </row>
    <row r="1836" spans="22:22" x14ac:dyDescent="0.25">
      <c r="V1836" s="84">
        <v>0</v>
      </c>
    </row>
    <row r="1837" spans="22:22" x14ac:dyDescent="0.25">
      <c r="V1837" s="84">
        <v>0</v>
      </c>
    </row>
    <row r="1838" spans="22:22" x14ac:dyDescent="0.25">
      <c r="V1838" s="84">
        <v>0</v>
      </c>
    </row>
    <row r="1839" spans="22:22" x14ac:dyDescent="0.25">
      <c r="V1839" s="84">
        <v>0</v>
      </c>
    </row>
    <row r="1840" spans="22:22" x14ac:dyDescent="0.25">
      <c r="V1840" s="84">
        <v>0</v>
      </c>
    </row>
    <row r="1841" spans="22:22" x14ac:dyDescent="0.25">
      <c r="V1841" s="84">
        <v>0</v>
      </c>
    </row>
    <row r="1842" spans="22:22" x14ac:dyDescent="0.25">
      <c r="V1842" s="84">
        <v>0</v>
      </c>
    </row>
    <row r="1843" spans="22:22" x14ac:dyDescent="0.25">
      <c r="V1843" s="84">
        <v>0</v>
      </c>
    </row>
    <row r="1844" spans="22:22" x14ac:dyDescent="0.25">
      <c r="V1844" s="84">
        <v>0</v>
      </c>
    </row>
    <row r="1845" spans="22:22" x14ac:dyDescent="0.25">
      <c r="V1845" s="84">
        <v>0</v>
      </c>
    </row>
    <row r="1846" spans="22:22" x14ac:dyDescent="0.25">
      <c r="V1846" s="84">
        <v>0</v>
      </c>
    </row>
    <row r="1847" spans="22:22" x14ac:dyDescent="0.25">
      <c r="V1847" s="84">
        <v>0</v>
      </c>
    </row>
    <row r="1848" spans="22:22" x14ac:dyDescent="0.25">
      <c r="V1848" s="84">
        <v>0</v>
      </c>
    </row>
    <row r="1849" spans="22:22" x14ac:dyDescent="0.25">
      <c r="V1849" s="84">
        <v>0</v>
      </c>
    </row>
    <row r="1850" spans="22:22" x14ac:dyDescent="0.25">
      <c r="V1850" s="84">
        <v>0</v>
      </c>
    </row>
    <row r="1851" spans="22:22" x14ac:dyDescent="0.25">
      <c r="V1851" s="84">
        <v>0</v>
      </c>
    </row>
    <row r="1852" spans="22:22" x14ac:dyDescent="0.25">
      <c r="V1852" s="84">
        <v>0</v>
      </c>
    </row>
    <row r="1853" spans="22:22" x14ac:dyDescent="0.25">
      <c r="V1853" s="84">
        <v>0</v>
      </c>
    </row>
    <row r="1854" spans="22:22" x14ac:dyDescent="0.25">
      <c r="V1854" s="84">
        <v>0</v>
      </c>
    </row>
    <row r="1855" spans="22:22" x14ac:dyDescent="0.25">
      <c r="V1855" s="84">
        <v>0</v>
      </c>
    </row>
    <row r="1856" spans="22:22" x14ac:dyDescent="0.25">
      <c r="V1856" s="84">
        <v>0</v>
      </c>
    </row>
    <row r="1857" spans="22:22" x14ac:dyDescent="0.25">
      <c r="V1857" s="84">
        <v>0</v>
      </c>
    </row>
    <row r="1858" spans="22:22" x14ac:dyDescent="0.25">
      <c r="V1858" s="84">
        <v>0</v>
      </c>
    </row>
    <row r="1859" spans="22:22" x14ac:dyDescent="0.25">
      <c r="V1859" s="84">
        <v>0</v>
      </c>
    </row>
    <row r="1860" spans="22:22" x14ac:dyDescent="0.25">
      <c r="V1860" s="84">
        <v>0</v>
      </c>
    </row>
    <row r="1861" spans="22:22" x14ac:dyDescent="0.25">
      <c r="V1861" s="84">
        <v>0</v>
      </c>
    </row>
    <row r="1862" spans="22:22" x14ac:dyDescent="0.25">
      <c r="V1862" s="84">
        <v>0</v>
      </c>
    </row>
    <row r="1863" spans="22:22" x14ac:dyDescent="0.25">
      <c r="V1863" s="84">
        <v>0</v>
      </c>
    </row>
    <row r="1864" spans="22:22" x14ac:dyDescent="0.25">
      <c r="V1864" s="84">
        <v>0</v>
      </c>
    </row>
    <row r="1865" spans="22:22" x14ac:dyDescent="0.25">
      <c r="V1865" s="84">
        <v>0</v>
      </c>
    </row>
    <row r="1866" spans="22:22" x14ac:dyDescent="0.25">
      <c r="V1866" s="84">
        <v>0</v>
      </c>
    </row>
    <row r="1867" spans="22:22" x14ac:dyDescent="0.25">
      <c r="V1867" s="84">
        <v>0</v>
      </c>
    </row>
    <row r="1868" spans="22:22" x14ac:dyDescent="0.25">
      <c r="V1868" s="84">
        <v>0</v>
      </c>
    </row>
    <row r="1869" spans="22:22" x14ac:dyDescent="0.25">
      <c r="V1869" s="84">
        <v>0</v>
      </c>
    </row>
    <row r="1870" spans="22:22" x14ac:dyDescent="0.25">
      <c r="V1870" s="84">
        <v>0</v>
      </c>
    </row>
    <row r="1871" spans="22:22" x14ac:dyDescent="0.25">
      <c r="V1871" s="84">
        <v>0</v>
      </c>
    </row>
    <row r="1872" spans="22:22" x14ac:dyDescent="0.25">
      <c r="V1872" s="84">
        <v>0</v>
      </c>
    </row>
    <row r="1873" spans="22:22" x14ac:dyDescent="0.25">
      <c r="V1873" s="84">
        <v>0</v>
      </c>
    </row>
    <row r="1874" spans="22:22" x14ac:dyDescent="0.25">
      <c r="V1874" s="84">
        <v>0</v>
      </c>
    </row>
    <row r="1875" spans="22:22" x14ac:dyDescent="0.25">
      <c r="V1875" s="84">
        <v>0</v>
      </c>
    </row>
    <row r="1876" spans="22:22" x14ac:dyDescent="0.25">
      <c r="V1876" s="84">
        <v>0</v>
      </c>
    </row>
    <row r="1877" spans="22:22" x14ac:dyDescent="0.25">
      <c r="V1877" s="84">
        <v>0</v>
      </c>
    </row>
    <row r="1878" spans="22:22" x14ac:dyDescent="0.25">
      <c r="V1878" s="84">
        <v>0</v>
      </c>
    </row>
    <row r="1879" spans="22:22" x14ac:dyDescent="0.25">
      <c r="V1879" s="84">
        <v>0</v>
      </c>
    </row>
    <row r="1880" spans="22:22" x14ac:dyDescent="0.25">
      <c r="V1880" s="84">
        <v>0</v>
      </c>
    </row>
    <row r="1881" spans="22:22" x14ac:dyDescent="0.25">
      <c r="V1881" s="84">
        <v>0</v>
      </c>
    </row>
    <row r="1882" spans="22:22" x14ac:dyDescent="0.25">
      <c r="V1882" s="84">
        <v>0</v>
      </c>
    </row>
    <row r="1883" spans="22:22" x14ac:dyDescent="0.25">
      <c r="V1883" s="84">
        <v>0</v>
      </c>
    </row>
    <row r="1884" spans="22:22" x14ac:dyDescent="0.25">
      <c r="V1884" s="84">
        <v>0</v>
      </c>
    </row>
    <row r="1885" spans="22:22" x14ac:dyDescent="0.25">
      <c r="V1885" s="84">
        <v>0</v>
      </c>
    </row>
    <row r="1886" spans="22:22" x14ac:dyDescent="0.25">
      <c r="V1886" s="84">
        <v>0</v>
      </c>
    </row>
    <row r="1887" spans="22:22" x14ac:dyDescent="0.25">
      <c r="V1887" s="84">
        <v>0</v>
      </c>
    </row>
    <row r="1888" spans="22:22" x14ac:dyDescent="0.25">
      <c r="V1888" s="84">
        <v>0</v>
      </c>
    </row>
    <row r="1889" spans="22:22" x14ac:dyDescent="0.25">
      <c r="V1889" s="84">
        <v>0</v>
      </c>
    </row>
    <row r="1890" spans="22:22" x14ac:dyDescent="0.25">
      <c r="V1890" s="84">
        <v>0</v>
      </c>
    </row>
    <row r="1891" spans="22:22" x14ac:dyDescent="0.25">
      <c r="V1891" s="84">
        <v>0</v>
      </c>
    </row>
    <row r="1892" spans="22:22" x14ac:dyDescent="0.25">
      <c r="V1892" s="84">
        <v>0</v>
      </c>
    </row>
    <row r="1893" spans="22:22" x14ac:dyDescent="0.25">
      <c r="V1893" s="84">
        <v>0</v>
      </c>
    </row>
    <row r="1894" spans="22:22" x14ac:dyDescent="0.25">
      <c r="V1894" s="84">
        <v>0</v>
      </c>
    </row>
    <row r="1895" spans="22:22" x14ac:dyDescent="0.25">
      <c r="V1895" s="84">
        <v>0</v>
      </c>
    </row>
    <row r="1896" spans="22:22" x14ac:dyDescent="0.25">
      <c r="V1896" s="84">
        <v>0</v>
      </c>
    </row>
    <row r="1897" spans="22:22" x14ac:dyDescent="0.25">
      <c r="V1897" s="84">
        <v>0</v>
      </c>
    </row>
    <row r="1898" spans="22:22" x14ac:dyDescent="0.25">
      <c r="V1898" s="84">
        <v>0</v>
      </c>
    </row>
    <row r="1899" spans="22:22" x14ac:dyDescent="0.25">
      <c r="V1899" s="84">
        <v>0</v>
      </c>
    </row>
    <row r="1900" spans="22:22" x14ac:dyDescent="0.25">
      <c r="V1900" s="84">
        <v>0</v>
      </c>
    </row>
    <row r="1901" spans="22:22" x14ac:dyDescent="0.25">
      <c r="V1901" s="84">
        <v>0</v>
      </c>
    </row>
    <row r="1902" spans="22:22" x14ac:dyDescent="0.25">
      <c r="V1902" s="84">
        <v>0</v>
      </c>
    </row>
    <row r="1903" spans="22:22" x14ac:dyDescent="0.25">
      <c r="V1903" s="84">
        <v>0</v>
      </c>
    </row>
    <row r="1904" spans="22:22" x14ac:dyDescent="0.25">
      <c r="V1904" s="84">
        <v>0</v>
      </c>
    </row>
    <row r="1905" spans="22:22" x14ac:dyDescent="0.25">
      <c r="V1905" s="84">
        <v>0</v>
      </c>
    </row>
    <row r="1906" spans="22:22" x14ac:dyDescent="0.25">
      <c r="V1906" s="84">
        <v>0</v>
      </c>
    </row>
    <row r="1907" spans="22:22" x14ac:dyDescent="0.25">
      <c r="V1907" s="84">
        <v>0</v>
      </c>
    </row>
    <row r="1908" spans="22:22" x14ac:dyDescent="0.25">
      <c r="V1908" s="84">
        <v>0</v>
      </c>
    </row>
    <row r="1909" spans="22:22" x14ac:dyDescent="0.25">
      <c r="V1909" s="84">
        <v>0</v>
      </c>
    </row>
    <row r="1910" spans="22:22" x14ac:dyDescent="0.25">
      <c r="V1910" s="84">
        <v>0</v>
      </c>
    </row>
    <row r="1911" spans="22:22" x14ac:dyDescent="0.25">
      <c r="V1911" s="84">
        <v>0</v>
      </c>
    </row>
    <row r="1912" spans="22:22" x14ac:dyDescent="0.25">
      <c r="V1912" s="84">
        <v>0</v>
      </c>
    </row>
    <row r="1913" spans="22:22" x14ac:dyDescent="0.25">
      <c r="V1913" s="84">
        <v>0</v>
      </c>
    </row>
    <row r="1914" spans="22:22" x14ac:dyDescent="0.25">
      <c r="V1914" s="84">
        <v>0</v>
      </c>
    </row>
    <row r="1915" spans="22:22" x14ac:dyDescent="0.25">
      <c r="V1915" s="84">
        <v>0</v>
      </c>
    </row>
    <row r="1916" spans="22:22" x14ac:dyDescent="0.25">
      <c r="V1916" s="84">
        <v>0</v>
      </c>
    </row>
    <row r="1917" spans="22:22" x14ac:dyDescent="0.25">
      <c r="V1917" s="84">
        <v>0</v>
      </c>
    </row>
    <row r="1918" spans="22:22" x14ac:dyDescent="0.25">
      <c r="V1918" s="84">
        <v>0</v>
      </c>
    </row>
    <row r="1919" spans="22:22" x14ac:dyDescent="0.25">
      <c r="V1919" s="84">
        <v>0</v>
      </c>
    </row>
    <row r="1920" spans="22:22" x14ac:dyDescent="0.25">
      <c r="V1920" s="84">
        <v>0</v>
      </c>
    </row>
    <row r="1921" spans="22:22" x14ac:dyDescent="0.25">
      <c r="V1921" s="84">
        <v>0</v>
      </c>
    </row>
    <row r="1922" spans="22:22" x14ac:dyDescent="0.25">
      <c r="V1922" s="84">
        <v>0</v>
      </c>
    </row>
    <row r="1923" spans="22:22" x14ac:dyDescent="0.25">
      <c r="V1923" s="84">
        <v>0</v>
      </c>
    </row>
    <row r="1924" spans="22:22" x14ac:dyDescent="0.25">
      <c r="V1924" s="84">
        <v>0</v>
      </c>
    </row>
    <row r="1925" spans="22:22" x14ac:dyDescent="0.25">
      <c r="V1925" s="84">
        <v>0</v>
      </c>
    </row>
    <row r="1926" spans="22:22" x14ac:dyDescent="0.25">
      <c r="V1926" s="84">
        <v>0</v>
      </c>
    </row>
    <row r="1927" spans="22:22" x14ac:dyDescent="0.25">
      <c r="V1927" s="84">
        <v>0</v>
      </c>
    </row>
    <row r="1928" spans="22:22" x14ac:dyDescent="0.25">
      <c r="V1928" s="84">
        <v>0</v>
      </c>
    </row>
    <row r="1929" spans="22:22" x14ac:dyDescent="0.25">
      <c r="V1929" s="84">
        <v>0</v>
      </c>
    </row>
    <row r="1930" spans="22:22" x14ac:dyDescent="0.25">
      <c r="V1930" s="84">
        <v>0</v>
      </c>
    </row>
    <row r="1931" spans="22:22" x14ac:dyDescent="0.25">
      <c r="V1931" s="84">
        <v>0</v>
      </c>
    </row>
    <row r="1932" spans="22:22" x14ac:dyDescent="0.25">
      <c r="V1932" s="84">
        <v>0</v>
      </c>
    </row>
    <row r="1933" spans="22:22" x14ac:dyDescent="0.25">
      <c r="V1933" s="84">
        <v>0</v>
      </c>
    </row>
    <row r="1934" spans="22:22" x14ac:dyDescent="0.25">
      <c r="V1934" s="84">
        <v>0</v>
      </c>
    </row>
    <row r="1935" spans="22:22" x14ac:dyDescent="0.25">
      <c r="V1935" s="84">
        <v>0</v>
      </c>
    </row>
    <row r="1936" spans="22:22" x14ac:dyDescent="0.25">
      <c r="V1936" s="84">
        <v>0</v>
      </c>
    </row>
    <row r="1937" spans="22:22" x14ac:dyDescent="0.25">
      <c r="V1937" s="84">
        <v>0</v>
      </c>
    </row>
    <row r="1938" spans="22:22" x14ac:dyDescent="0.25">
      <c r="V1938" s="84">
        <v>0</v>
      </c>
    </row>
    <row r="1939" spans="22:22" x14ac:dyDescent="0.25">
      <c r="V1939" s="84">
        <v>0</v>
      </c>
    </row>
    <row r="1940" spans="22:22" x14ac:dyDescent="0.25">
      <c r="V1940" s="84">
        <v>0</v>
      </c>
    </row>
    <row r="1941" spans="22:22" x14ac:dyDescent="0.25">
      <c r="V1941" s="84">
        <v>0</v>
      </c>
    </row>
    <row r="1942" spans="22:22" x14ac:dyDescent="0.25">
      <c r="V1942" s="84">
        <v>0</v>
      </c>
    </row>
    <row r="1943" spans="22:22" x14ac:dyDescent="0.25">
      <c r="V1943" s="84">
        <v>0</v>
      </c>
    </row>
    <row r="1944" spans="22:22" x14ac:dyDescent="0.25">
      <c r="V1944" s="84">
        <v>0</v>
      </c>
    </row>
    <row r="1945" spans="22:22" x14ac:dyDescent="0.25">
      <c r="V1945" s="84">
        <v>0</v>
      </c>
    </row>
    <row r="1946" spans="22:22" x14ac:dyDescent="0.25">
      <c r="V1946" s="84">
        <v>0</v>
      </c>
    </row>
    <row r="1947" spans="22:22" x14ac:dyDescent="0.25">
      <c r="V1947" s="84">
        <v>0</v>
      </c>
    </row>
    <row r="1948" spans="22:22" x14ac:dyDescent="0.25">
      <c r="V1948" s="84">
        <v>0</v>
      </c>
    </row>
    <row r="1949" spans="22:22" x14ac:dyDescent="0.25">
      <c r="V1949" s="84">
        <v>0</v>
      </c>
    </row>
    <row r="1950" spans="22:22" x14ac:dyDescent="0.25">
      <c r="V1950" s="84">
        <v>0</v>
      </c>
    </row>
    <row r="1951" spans="22:22" x14ac:dyDescent="0.25">
      <c r="V1951" s="84">
        <v>0</v>
      </c>
    </row>
    <row r="1952" spans="22:22" x14ac:dyDescent="0.25">
      <c r="V1952" s="84">
        <v>0</v>
      </c>
    </row>
    <row r="1953" spans="22:22" x14ac:dyDescent="0.25">
      <c r="V1953" s="84">
        <v>0</v>
      </c>
    </row>
    <row r="1954" spans="22:22" x14ac:dyDescent="0.25">
      <c r="V1954" s="84">
        <v>0</v>
      </c>
    </row>
    <row r="1955" spans="22:22" x14ac:dyDescent="0.25">
      <c r="V1955" s="84">
        <v>0</v>
      </c>
    </row>
    <row r="1956" spans="22:22" x14ac:dyDescent="0.25">
      <c r="V1956" s="84">
        <v>0</v>
      </c>
    </row>
    <row r="1957" spans="22:22" x14ac:dyDescent="0.25">
      <c r="V1957" s="84">
        <v>0</v>
      </c>
    </row>
    <row r="1958" spans="22:22" x14ac:dyDescent="0.25">
      <c r="V1958" s="84">
        <v>0</v>
      </c>
    </row>
    <row r="1959" spans="22:22" x14ac:dyDescent="0.25">
      <c r="V1959" s="84">
        <v>0</v>
      </c>
    </row>
    <row r="1960" spans="22:22" x14ac:dyDescent="0.25">
      <c r="V1960" s="84">
        <v>0</v>
      </c>
    </row>
    <row r="1961" spans="22:22" x14ac:dyDescent="0.25">
      <c r="V1961" s="84">
        <v>0</v>
      </c>
    </row>
    <row r="1962" spans="22:22" x14ac:dyDescent="0.25">
      <c r="V1962" s="84">
        <v>0</v>
      </c>
    </row>
    <row r="1963" spans="22:22" x14ac:dyDescent="0.25">
      <c r="V1963" s="84">
        <v>0</v>
      </c>
    </row>
    <row r="1964" spans="22:22" x14ac:dyDescent="0.25">
      <c r="V1964" s="84">
        <v>0</v>
      </c>
    </row>
    <row r="1965" spans="22:22" x14ac:dyDescent="0.25">
      <c r="V1965" s="84">
        <v>0</v>
      </c>
    </row>
    <row r="1966" spans="22:22" x14ac:dyDescent="0.25">
      <c r="V1966" s="84">
        <v>0</v>
      </c>
    </row>
    <row r="1967" spans="22:22" x14ac:dyDescent="0.25">
      <c r="V1967" s="84">
        <v>0</v>
      </c>
    </row>
    <row r="1968" spans="22:22" x14ac:dyDescent="0.25">
      <c r="V1968" s="84">
        <v>0</v>
      </c>
    </row>
    <row r="1969" spans="22:22" x14ac:dyDescent="0.25">
      <c r="V1969" s="84">
        <v>0</v>
      </c>
    </row>
    <row r="1970" spans="22:22" x14ac:dyDescent="0.25">
      <c r="V1970" s="84">
        <v>0</v>
      </c>
    </row>
    <row r="1971" spans="22:22" x14ac:dyDescent="0.25">
      <c r="V1971" s="84">
        <v>0</v>
      </c>
    </row>
    <row r="1972" spans="22:22" x14ac:dyDescent="0.25">
      <c r="V1972" s="84">
        <v>0</v>
      </c>
    </row>
    <row r="1973" spans="22:22" x14ac:dyDescent="0.25">
      <c r="V1973" s="84">
        <v>0</v>
      </c>
    </row>
    <row r="1974" spans="22:22" x14ac:dyDescent="0.25">
      <c r="V1974" s="84">
        <v>0</v>
      </c>
    </row>
    <row r="1975" spans="22:22" x14ac:dyDescent="0.25">
      <c r="V1975" s="84">
        <v>0</v>
      </c>
    </row>
    <row r="1976" spans="22:22" x14ac:dyDescent="0.25">
      <c r="V1976" s="84">
        <v>0</v>
      </c>
    </row>
    <row r="1977" spans="22:22" x14ac:dyDescent="0.25">
      <c r="V1977" s="84">
        <v>0</v>
      </c>
    </row>
    <row r="1978" spans="22:22" x14ac:dyDescent="0.25">
      <c r="V1978" s="84">
        <v>0</v>
      </c>
    </row>
    <row r="1979" spans="22:22" x14ac:dyDescent="0.25">
      <c r="V1979" s="84">
        <v>0</v>
      </c>
    </row>
    <row r="1980" spans="22:22" x14ac:dyDescent="0.25">
      <c r="V1980" s="84">
        <v>0</v>
      </c>
    </row>
    <row r="1981" spans="22:22" x14ac:dyDescent="0.25">
      <c r="V1981" s="84">
        <v>0</v>
      </c>
    </row>
    <row r="1982" spans="22:22" x14ac:dyDescent="0.25">
      <c r="V1982" s="84">
        <v>0</v>
      </c>
    </row>
    <row r="1983" spans="22:22" x14ac:dyDescent="0.25">
      <c r="V1983" s="84">
        <v>0</v>
      </c>
    </row>
    <row r="1984" spans="22:22" x14ac:dyDescent="0.25">
      <c r="V1984" s="84">
        <v>0</v>
      </c>
    </row>
    <row r="1985" spans="22:22" x14ac:dyDescent="0.25">
      <c r="V1985" s="84">
        <v>0</v>
      </c>
    </row>
    <row r="1986" spans="22:22" x14ac:dyDescent="0.25">
      <c r="V1986" s="84">
        <v>0</v>
      </c>
    </row>
    <row r="1987" spans="22:22" x14ac:dyDescent="0.25">
      <c r="V1987" s="84">
        <v>0</v>
      </c>
    </row>
    <row r="1988" spans="22:22" x14ac:dyDescent="0.25">
      <c r="V1988" s="84">
        <v>0</v>
      </c>
    </row>
    <row r="1989" spans="22:22" x14ac:dyDescent="0.25">
      <c r="V1989" s="84">
        <v>0</v>
      </c>
    </row>
    <row r="1990" spans="22:22" x14ac:dyDescent="0.25">
      <c r="V1990" s="84">
        <v>0</v>
      </c>
    </row>
    <row r="1991" spans="22:22" x14ac:dyDescent="0.25">
      <c r="V1991" s="84">
        <v>0</v>
      </c>
    </row>
    <row r="1992" spans="22:22" x14ac:dyDescent="0.25">
      <c r="V1992" s="84">
        <v>0</v>
      </c>
    </row>
    <row r="1993" spans="22:22" x14ac:dyDescent="0.25">
      <c r="V1993" s="84">
        <v>0</v>
      </c>
    </row>
    <row r="1994" spans="22:22" x14ac:dyDescent="0.25">
      <c r="V1994" s="84">
        <v>0</v>
      </c>
    </row>
    <row r="1995" spans="22:22" x14ac:dyDescent="0.25">
      <c r="V1995" s="84">
        <v>0</v>
      </c>
    </row>
    <row r="1996" spans="22:22" x14ac:dyDescent="0.25">
      <c r="V1996" s="84">
        <v>0</v>
      </c>
    </row>
    <row r="1997" spans="22:22" x14ac:dyDescent="0.25">
      <c r="V1997" s="84">
        <v>0</v>
      </c>
    </row>
    <row r="1998" spans="22:22" x14ac:dyDescent="0.25">
      <c r="V1998" s="84">
        <v>0</v>
      </c>
    </row>
    <row r="1999" spans="22:22" x14ac:dyDescent="0.25">
      <c r="V1999" s="84">
        <v>0</v>
      </c>
    </row>
    <row r="2000" spans="22:22" x14ac:dyDescent="0.25">
      <c r="V2000" s="84">
        <v>0</v>
      </c>
    </row>
    <row r="2001" spans="22:22" x14ac:dyDescent="0.25">
      <c r="V2001" s="84">
        <v>0</v>
      </c>
    </row>
    <row r="2002" spans="22:22" x14ac:dyDescent="0.25">
      <c r="V2002" s="84">
        <v>0</v>
      </c>
    </row>
    <row r="2003" spans="22:22" x14ac:dyDescent="0.25">
      <c r="V2003" s="84">
        <v>0</v>
      </c>
    </row>
    <row r="2004" spans="22:22" x14ac:dyDescent="0.25">
      <c r="V2004" s="84">
        <v>0</v>
      </c>
    </row>
    <row r="2005" spans="22:22" x14ac:dyDescent="0.25">
      <c r="V2005" s="84">
        <v>0</v>
      </c>
    </row>
    <row r="2006" spans="22:22" x14ac:dyDescent="0.25">
      <c r="V2006" s="84">
        <v>0</v>
      </c>
    </row>
    <row r="2007" spans="22:22" x14ac:dyDescent="0.25">
      <c r="V2007" s="84">
        <v>0</v>
      </c>
    </row>
    <row r="2008" spans="22:22" x14ac:dyDescent="0.25">
      <c r="V2008" s="84">
        <v>0</v>
      </c>
    </row>
    <row r="2009" spans="22:22" x14ac:dyDescent="0.25">
      <c r="V2009" s="84">
        <v>0</v>
      </c>
    </row>
    <row r="2010" spans="22:22" x14ac:dyDescent="0.25">
      <c r="V2010" s="84">
        <v>0</v>
      </c>
    </row>
    <row r="2011" spans="22:22" x14ac:dyDescent="0.25">
      <c r="V2011" s="84">
        <v>0</v>
      </c>
    </row>
    <row r="2012" spans="22:22" x14ac:dyDescent="0.25">
      <c r="V2012" s="84">
        <v>0</v>
      </c>
    </row>
    <row r="2013" spans="22:22" x14ac:dyDescent="0.25">
      <c r="V2013" s="84">
        <v>0</v>
      </c>
    </row>
    <row r="2014" spans="22:22" x14ac:dyDescent="0.25">
      <c r="V2014" s="84">
        <v>0</v>
      </c>
    </row>
    <row r="2015" spans="22:22" x14ac:dyDescent="0.25">
      <c r="V2015" s="84">
        <v>0</v>
      </c>
    </row>
    <row r="2016" spans="22:22" x14ac:dyDescent="0.25">
      <c r="V2016" s="84">
        <v>0</v>
      </c>
    </row>
    <row r="2017" spans="22:22" x14ac:dyDescent="0.25">
      <c r="V2017" s="84">
        <v>0</v>
      </c>
    </row>
    <row r="2018" spans="22:22" x14ac:dyDescent="0.25">
      <c r="V2018" s="84">
        <v>0</v>
      </c>
    </row>
    <row r="2019" spans="22:22" x14ac:dyDescent="0.25">
      <c r="V2019" s="84">
        <v>0</v>
      </c>
    </row>
    <row r="2020" spans="22:22" x14ac:dyDescent="0.25">
      <c r="V2020" s="84">
        <v>0</v>
      </c>
    </row>
    <row r="2021" spans="22:22" x14ac:dyDescent="0.25">
      <c r="V2021" s="84">
        <v>0</v>
      </c>
    </row>
    <row r="2022" spans="22:22" x14ac:dyDescent="0.25">
      <c r="V2022" s="84">
        <v>0</v>
      </c>
    </row>
    <row r="2023" spans="22:22" x14ac:dyDescent="0.25">
      <c r="V2023" s="84">
        <v>0</v>
      </c>
    </row>
    <row r="2024" spans="22:22" x14ac:dyDescent="0.25">
      <c r="V2024" s="84">
        <v>0</v>
      </c>
    </row>
    <row r="2025" spans="22:22" x14ac:dyDescent="0.25">
      <c r="V2025" s="84">
        <v>0</v>
      </c>
    </row>
    <row r="2026" spans="22:22" x14ac:dyDescent="0.25">
      <c r="V2026" s="84">
        <v>0</v>
      </c>
    </row>
    <row r="2027" spans="22:22" x14ac:dyDescent="0.25">
      <c r="V2027" s="84">
        <v>0</v>
      </c>
    </row>
    <row r="2028" spans="22:22" x14ac:dyDescent="0.25">
      <c r="V2028" s="84">
        <v>0</v>
      </c>
    </row>
    <row r="2029" spans="22:22" x14ac:dyDescent="0.25">
      <c r="V2029" s="84">
        <v>0</v>
      </c>
    </row>
    <row r="2030" spans="22:22" x14ac:dyDescent="0.25">
      <c r="V2030" s="84">
        <v>0</v>
      </c>
    </row>
    <row r="2031" spans="22:22" x14ac:dyDescent="0.25">
      <c r="V2031" s="84">
        <v>0</v>
      </c>
    </row>
    <row r="2032" spans="22:22" x14ac:dyDescent="0.25">
      <c r="V2032" s="84">
        <v>0</v>
      </c>
    </row>
    <row r="2033" spans="22:22" x14ac:dyDescent="0.25">
      <c r="V2033" s="84">
        <v>0</v>
      </c>
    </row>
    <row r="2034" spans="22:22" x14ac:dyDescent="0.25">
      <c r="V2034" s="84">
        <v>0</v>
      </c>
    </row>
    <row r="2035" spans="22:22" x14ac:dyDescent="0.25">
      <c r="V2035" s="84">
        <v>0</v>
      </c>
    </row>
    <row r="2036" spans="22:22" x14ac:dyDescent="0.25">
      <c r="V2036" s="84">
        <v>0</v>
      </c>
    </row>
    <row r="2037" spans="22:22" x14ac:dyDescent="0.25">
      <c r="V2037" s="84">
        <v>0</v>
      </c>
    </row>
    <row r="2038" spans="22:22" x14ac:dyDescent="0.25">
      <c r="V2038" s="84">
        <v>0</v>
      </c>
    </row>
    <row r="2039" spans="22:22" x14ac:dyDescent="0.25">
      <c r="V2039" s="84">
        <v>0</v>
      </c>
    </row>
    <row r="2040" spans="22:22" x14ac:dyDescent="0.25">
      <c r="V2040" s="84">
        <v>0</v>
      </c>
    </row>
    <row r="2041" spans="22:22" x14ac:dyDescent="0.25">
      <c r="V2041" s="84">
        <v>0</v>
      </c>
    </row>
    <row r="2042" spans="22:22" x14ac:dyDescent="0.25">
      <c r="V2042" s="84">
        <v>0</v>
      </c>
    </row>
    <row r="2043" spans="22:22" x14ac:dyDescent="0.25">
      <c r="V2043" s="84">
        <v>0</v>
      </c>
    </row>
    <row r="2044" spans="22:22" x14ac:dyDescent="0.25">
      <c r="V2044" s="84">
        <v>0</v>
      </c>
    </row>
    <row r="2045" spans="22:22" x14ac:dyDescent="0.25">
      <c r="V2045" s="84">
        <v>0</v>
      </c>
    </row>
    <row r="2046" spans="22:22" x14ac:dyDescent="0.25">
      <c r="V2046" s="84">
        <v>0</v>
      </c>
    </row>
    <row r="2047" spans="22:22" x14ac:dyDescent="0.25">
      <c r="V2047" s="84">
        <v>0</v>
      </c>
    </row>
    <row r="2048" spans="22:22" x14ac:dyDescent="0.25">
      <c r="V2048" s="84">
        <v>0</v>
      </c>
    </row>
    <row r="2049" spans="22:22" x14ac:dyDescent="0.25">
      <c r="V2049" s="84">
        <v>0</v>
      </c>
    </row>
    <row r="2050" spans="22:22" x14ac:dyDescent="0.25">
      <c r="V2050" s="84">
        <v>0</v>
      </c>
    </row>
    <row r="2051" spans="22:22" x14ac:dyDescent="0.25">
      <c r="V2051" s="84">
        <v>0</v>
      </c>
    </row>
    <row r="2052" spans="22:22" x14ac:dyDescent="0.25">
      <c r="V2052" s="84">
        <v>0</v>
      </c>
    </row>
    <row r="2053" spans="22:22" x14ac:dyDescent="0.25">
      <c r="V2053" s="84">
        <v>0</v>
      </c>
    </row>
    <row r="2054" spans="22:22" x14ac:dyDescent="0.25">
      <c r="V2054" s="84">
        <v>0</v>
      </c>
    </row>
    <row r="2055" spans="22:22" x14ac:dyDescent="0.25">
      <c r="V2055" s="84">
        <v>0</v>
      </c>
    </row>
    <row r="2056" spans="22:22" x14ac:dyDescent="0.25">
      <c r="V2056" s="84">
        <v>0</v>
      </c>
    </row>
    <row r="2057" spans="22:22" x14ac:dyDescent="0.25">
      <c r="V2057" s="84">
        <v>0</v>
      </c>
    </row>
    <row r="2058" spans="22:22" x14ac:dyDescent="0.25">
      <c r="V2058" s="84">
        <v>0</v>
      </c>
    </row>
    <row r="2059" spans="22:22" x14ac:dyDescent="0.25">
      <c r="V2059" s="84">
        <v>0</v>
      </c>
    </row>
    <row r="2060" spans="22:22" x14ac:dyDescent="0.25">
      <c r="V2060" s="84">
        <v>0</v>
      </c>
    </row>
    <row r="2061" spans="22:22" x14ac:dyDescent="0.25">
      <c r="V2061" s="84">
        <v>0</v>
      </c>
    </row>
    <row r="2062" spans="22:22" x14ac:dyDescent="0.25">
      <c r="V2062" s="84">
        <v>0</v>
      </c>
    </row>
    <row r="2063" spans="22:22" x14ac:dyDescent="0.25">
      <c r="V2063" s="84">
        <v>0</v>
      </c>
    </row>
    <row r="2064" spans="22:22" x14ac:dyDescent="0.25">
      <c r="V2064" s="84">
        <v>0</v>
      </c>
    </row>
    <row r="2065" spans="22:22" x14ac:dyDescent="0.25">
      <c r="V2065" s="84">
        <v>0</v>
      </c>
    </row>
    <row r="2066" spans="22:22" x14ac:dyDescent="0.25">
      <c r="V2066" s="84">
        <v>0</v>
      </c>
    </row>
    <row r="2067" spans="22:22" x14ac:dyDescent="0.25">
      <c r="V2067" s="84">
        <v>0</v>
      </c>
    </row>
    <row r="2068" spans="22:22" x14ac:dyDescent="0.25">
      <c r="V2068" s="84">
        <v>0</v>
      </c>
    </row>
    <row r="2069" spans="22:22" x14ac:dyDescent="0.25">
      <c r="V2069" s="84">
        <v>0</v>
      </c>
    </row>
    <row r="2070" spans="22:22" x14ac:dyDescent="0.25">
      <c r="V2070" s="84">
        <v>0</v>
      </c>
    </row>
    <row r="2071" spans="22:22" x14ac:dyDescent="0.25">
      <c r="V2071" s="84">
        <v>0</v>
      </c>
    </row>
    <row r="2072" spans="22:22" x14ac:dyDescent="0.25">
      <c r="V2072" s="84">
        <v>0</v>
      </c>
    </row>
    <row r="2073" spans="22:22" x14ac:dyDescent="0.25">
      <c r="V2073" s="84">
        <v>0</v>
      </c>
    </row>
    <row r="2074" spans="22:22" x14ac:dyDescent="0.25">
      <c r="V2074" s="84">
        <v>0</v>
      </c>
    </row>
    <row r="2075" spans="22:22" x14ac:dyDescent="0.25">
      <c r="V2075" s="84">
        <v>0</v>
      </c>
    </row>
    <row r="2076" spans="22:22" x14ac:dyDescent="0.25">
      <c r="V2076" s="84">
        <v>0</v>
      </c>
    </row>
    <row r="2077" spans="22:22" x14ac:dyDescent="0.25">
      <c r="V2077" s="84">
        <v>0</v>
      </c>
    </row>
    <row r="2078" spans="22:22" x14ac:dyDescent="0.25">
      <c r="V2078" s="84">
        <v>0</v>
      </c>
    </row>
    <row r="2079" spans="22:22" x14ac:dyDescent="0.25">
      <c r="V2079" s="84">
        <v>0</v>
      </c>
    </row>
    <row r="2080" spans="22:22" x14ac:dyDescent="0.25">
      <c r="V2080" s="84">
        <v>0</v>
      </c>
    </row>
    <row r="2081" spans="22:22" x14ac:dyDescent="0.25">
      <c r="V2081" s="84">
        <v>0</v>
      </c>
    </row>
    <row r="2082" spans="22:22" x14ac:dyDescent="0.25">
      <c r="V2082" s="84">
        <v>0</v>
      </c>
    </row>
    <row r="2083" spans="22:22" x14ac:dyDescent="0.25">
      <c r="V2083" s="84">
        <v>0</v>
      </c>
    </row>
    <row r="2084" spans="22:22" x14ac:dyDescent="0.25">
      <c r="V2084" s="84">
        <v>0</v>
      </c>
    </row>
    <row r="2085" spans="22:22" x14ac:dyDescent="0.25">
      <c r="V2085" s="84">
        <v>0</v>
      </c>
    </row>
    <row r="2086" spans="22:22" x14ac:dyDescent="0.25">
      <c r="V2086" s="84">
        <v>0</v>
      </c>
    </row>
    <row r="2087" spans="22:22" x14ac:dyDescent="0.25">
      <c r="V2087" s="84">
        <v>0</v>
      </c>
    </row>
    <row r="2088" spans="22:22" x14ac:dyDescent="0.25">
      <c r="V2088" s="84">
        <v>0</v>
      </c>
    </row>
    <row r="2089" spans="22:22" x14ac:dyDescent="0.25">
      <c r="V2089" s="84">
        <v>0</v>
      </c>
    </row>
    <row r="2090" spans="22:22" x14ac:dyDescent="0.25">
      <c r="V2090" s="84">
        <v>0</v>
      </c>
    </row>
    <row r="2091" spans="22:22" x14ac:dyDescent="0.25">
      <c r="V2091" s="84">
        <v>0</v>
      </c>
    </row>
    <row r="2092" spans="22:22" x14ac:dyDescent="0.25">
      <c r="V2092" s="84">
        <v>0</v>
      </c>
    </row>
    <row r="2093" spans="22:22" x14ac:dyDescent="0.25">
      <c r="V2093" s="84">
        <v>0</v>
      </c>
    </row>
    <row r="2094" spans="22:22" x14ac:dyDescent="0.25">
      <c r="V2094" s="84">
        <v>0</v>
      </c>
    </row>
    <row r="2095" spans="22:22" x14ac:dyDescent="0.25">
      <c r="V2095" s="84">
        <v>0</v>
      </c>
    </row>
    <row r="2096" spans="22:22" x14ac:dyDescent="0.25">
      <c r="V2096" s="84">
        <v>0</v>
      </c>
    </row>
    <row r="2097" spans="22:22" x14ac:dyDescent="0.25">
      <c r="V2097" s="84">
        <v>0</v>
      </c>
    </row>
    <row r="2098" spans="22:22" x14ac:dyDescent="0.25">
      <c r="V2098" s="84">
        <v>0</v>
      </c>
    </row>
    <row r="2099" spans="22:22" x14ac:dyDescent="0.25">
      <c r="V2099" s="84">
        <v>0</v>
      </c>
    </row>
    <row r="2100" spans="22:22" x14ac:dyDescent="0.25">
      <c r="V2100" s="84">
        <v>0</v>
      </c>
    </row>
    <row r="2101" spans="22:22" x14ac:dyDescent="0.25">
      <c r="V2101" s="84">
        <v>0</v>
      </c>
    </row>
    <row r="2102" spans="22:22" x14ac:dyDescent="0.25">
      <c r="V2102" s="84">
        <v>0</v>
      </c>
    </row>
    <row r="2103" spans="22:22" x14ac:dyDescent="0.25">
      <c r="V2103" s="84">
        <v>0</v>
      </c>
    </row>
    <row r="2104" spans="22:22" x14ac:dyDescent="0.25">
      <c r="V2104" s="84">
        <v>0</v>
      </c>
    </row>
    <row r="2105" spans="22:22" x14ac:dyDescent="0.25">
      <c r="V2105" s="84">
        <v>0</v>
      </c>
    </row>
    <row r="2106" spans="22:22" x14ac:dyDescent="0.25">
      <c r="V2106" s="84">
        <v>0</v>
      </c>
    </row>
    <row r="2107" spans="22:22" x14ac:dyDescent="0.25">
      <c r="V2107" s="84">
        <v>0</v>
      </c>
    </row>
    <row r="2108" spans="22:22" x14ac:dyDescent="0.25">
      <c r="V2108" s="84">
        <v>0</v>
      </c>
    </row>
    <row r="2109" spans="22:22" x14ac:dyDescent="0.25">
      <c r="V2109" s="84">
        <v>0</v>
      </c>
    </row>
    <row r="2110" spans="22:22" x14ac:dyDescent="0.25">
      <c r="V2110" s="84">
        <v>0</v>
      </c>
    </row>
    <row r="2111" spans="22:22" x14ac:dyDescent="0.25">
      <c r="V2111" s="84">
        <v>0</v>
      </c>
    </row>
    <row r="2112" spans="22:22" x14ac:dyDescent="0.25">
      <c r="V2112" s="84">
        <v>0</v>
      </c>
    </row>
    <row r="2113" spans="22:22" x14ac:dyDescent="0.25">
      <c r="V2113" s="84">
        <v>0</v>
      </c>
    </row>
    <row r="2114" spans="22:22" x14ac:dyDescent="0.25">
      <c r="V2114" s="84">
        <v>0</v>
      </c>
    </row>
    <row r="2115" spans="22:22" x14ac:dyDescent="0.25">
      <c r="V2115" s="84">
        <v>0</v>
      </c>
    </row>
    <row r="2116" spans="22:22" x14ac:dyDescent="0.25">
      <c r="V2116" s="84">
        <v>0</v>
      </c>
    </row>
    <row r="2117" spans="22:22" x14ac:dyDescent="0.25">
      <c r="V2117" s="84">
        <v>0</v>
      </c>
    </row>
    <row r="2118" spans="22:22" x14ac:dyDescent="0.25">
      <c r="V2118" s="84">
        <v>0</v>
      </c>
    </row>
    <row r="2119" spans="22:22" x14ac:dyDescent="0.25">
      <c r="V2119" s="84">
        <v>0</v>
      </c>
    </row>
    <row r="2120" spans="22:22" x14ac:dyDescent="0.25">
      <c r="V2120" s="84">
        <v>0</v>
      </c>
    </row>
    <row r="2121" spans="22:22" x14ac:dyDescent="0.25">
      <c r="V2121" s="84">
        <v>0</v>
      </c>
    </row>
    <row r="2122" spans="22:22" x14ac:dyDescent="0.25">
      <c r="V2122" s="84">
        <v>0</v>
      </c>
    </row>
    <row r="2123" spans="22:22" x14ac:dyDescent="0.25">
      <c r="V2123" s="84">
        <v>0</v>
      </c>
    </row>
    <row r="2124" spans="22:22" x14ac:dyDescent="0.25">
      <c r="V2124" s="84">
        <v>0</v>
      </c>
    </row>
    <row r="2125" spans="22:22" x14ac:dyDescent="0.25">
      <c r="V2125" s="84">
        <v>0</v>
      </c>
    </row>
    <row r="2126" spans="22:22" x14ac:dyDescent="0.25">
      <c r="V2126" s="84">
        <v>0</v>
      </c>
    </row>
    <row r="2127" spans="22:22" x14ac:dyDescent="0.25">
      <c r="V2127" s="84">
        <v>0</v>
      </c>
    </row>
    <row r="2128" spans="22:22" x14ac:dyDescent="0.25">
      <c r="V2128" s="84">
        <v>0</v>
      </c>
    </row>
    <row r="2129" spans="22:22" x14ac:dyDescent="0.25">
      <c r="V2129" s="84">
        <v>0</v>
      </c>
    </row>
    <row r="2130" spans="22:22" x14ac:dyDescent="0.25">
      <c r="V2130" s="84">
        <v>0</v>
      </c>
    </row>
    <row r="2131" spans="22:22" x14ac:dyDescent="0.25">
      <c r="V2131" s="84">
        <v>0</v>
      </c>
    </row>
    <row r="2132" spans="22:22" x14ac:dyDescent="0.25">
      <c r="V2132" s="84">
        <v>0</v>
      </c>
    </row>
    <row r="2133" spans="22:22" x14ac:dyDescent="0.25">
      <c r="V2133" s="84">
        <v>0</v>
      </c>
    </row>
    <row r="2134" spans="22:22" x14ac:dyDescent="0.25">
      <c r="V2134" s="84">
        <v>0</v>
      </c>
    </row>
    <row r="2135" spans="22:22" x14ac:dyDescent="0.25">
      <c r="V2135" s="84">
        <v>0</v>
      </c>
    </row>
    <row r="2136" spans="22:22" x14ac:dyDescent="0.25">
      <c r="V2136" s="84">
        <v>0</v>
      </c>
    </row>
    <row r="2137" spans="22:22" x14ac:dyDescent="0.25">
      <c r="V2137" s="84">
        <v>0</v>
      </c>
    </row>
    <row r="2138" spans="22:22" x14ac:dyDescent="0.25">
      <c r="V2138" s="84">
        <v>0</v>
      </c>
    </row>
    <row r="2139" spans="22:22" x14ac:dyDescent="0.25">
      <c r="V2139" s="84">
        <v>0</v>
      </c>
    </row>
    <row r="2140" spans="22:22" x14ac:dyDescent="0.25">
      <c r="V2140" s="84">
        <v>0</v>
      </c>
    </row>
    <row r="2141" spans="22:22" x14ac:dyDescent="0.25">
      <c r="V2141" s="84">
        <v>0</v>
      </c>
    </row>
    <row r="2142" spans="22:22" x14ac:dyDescent="0.25">
      <c r="V2142" s="84">
        <v>0</v>
      </c>
    </row>
    <row r="2143" spans="22:22" x14ac:dyDescent="0.25">
      <c r="V2143" s="84">
        <v>0</v>
      </c>
    </row>
    <row r="2144" spans="22:22" x14ac:dyDescent="0.25">
      <c r="V2144" s="84">
        <v>0</v>
      </c>
    </row>
    <row r="2145" spans="22:22" x14ac:dyDescent="0.25">
      <c r="V2145" s="84">
        <v>0</v>
      </c>
    </row>
    <row r="2146" spans="22:22" x14ac:dyDescent="0.25">
      <c r="V2146" s="84">
        <v>0</v>
      </c>
    </row>
    <row r="2147" spans="22:22" x14ac:dyDescent="0.25">
      <c r="V2147" s="84">
        <v>0</v>
      </c>
    </row>
    <row r="2148" spans="22:22" x14ac:dyDescent="0.25">
      <c r="V2148" s="84">
        <v>0</v>
      </c>
    </row>
    <row r="2149" spans="22:22" x14ac:dyDescent="0.25">
      <c r="V2149" s="84">
        <v>0</v>
      </c>
    </row>
    <row r="2150" spans="22:22" x14ac:dyDescent="0.25">
      <c r="V2150" s="84">
        <v>0</v>
      </c>
    </row>
    <row r="2151" spans="22:22" x14ac:dyDescent="0.25">
      <c r="V2151" s="84">
        <v>0</v>
      </c>
    </row>
    <row r="2152" spans="22:22" x14ac:dyDescent="0.25">
      <c r="V2152" s="84">
        <v>0</v>
      </c>
    </row>
    <row r="2153" spans="22:22" x14ac:dyDescent="0.25">
      <c r="V2153" s="84">
        <v>0</v>
      </c>
    </row>
    <row r="2154" spans="22:22" x14ac:dyDescent="0.25">
      <c r="V2154" s="84">
        <v>0</v>
      </c>
    </row>
    <row r="2155" spans="22:22" x14ac:dyDescent="0.25">
      <c r="V2155" s="84">
        <v>0</v>
      </c>
    </row>
    <row r="2156" spans="22:22" x14ac:dyDescent="0.25">
      <c r="V2156" s="84">
        <v>0</v>
      </c>
    </row>
    <row r="2157" spans="22:22" x14ac:dyDescent="0.25">
      <c r="V2157" s="84">
        <v>0</v>
      </c>
    </row>
    <row r="2158" spans="22:22" x14ac:dyDescent="0.25">
      <c r="V2158" s="84">
        <v>0</v>
      </c>
    </row>
    <row r="2159" spans="22:22" x14ac:dyDescent="0.25">
      <c r="V2159" s="84">
        <v>0</v>
      </c>
    </row>
    <row r="2160" spans="22:22" x14ac:dyDescent="0.25">
      <c r="V2160" s="84">
        <v>0</v>
      </c>
    </row>
    <row r="2161" spans="22:22" x14ac:dyDescent="0.25">
      <c r="V2161" s="84">
        <v>0</v>
      </c>
    </row>
    <row r="2162" spans="22:22" x14ac:dyDescent="0.25">
      <c r="V2162" s="84">
        <v>0</v>
      </c>
    </row>
    <row r="2163" spans="22:22" x14ac:dyDescent="0.25">
      <c r="V2163" s="84">
        <v>0</v>
      </c>
    </row>
    <row r="2164" spans="22:22" x14ac:dyDescent="0.25">
      <c r="V2164" s="84">
        <v>0</v>
      </c>
    </row>
    <row r="2165" spans="22:22" x14ac:dyDescent="0.25">
      <c r="V2165" s="84">
        <v>0</v>
      </c>
    </row>
    <row r="2166" spans="22:22" x14ac:dyDescent="0.25">
      <c r="V2166" s="84">
        <v>0</v>
      </c>
    </row>
    <row r="2167" spans="22:22" x14ac:dyDescent="0.25">
      <c r="V2167" s="84">
        <v>0</v>
      </c>
    </row>
    <row r="2168" spans="22:22" x14ac:dyDescent="0.25">
      <c r="V2168" s="84">
        <v>0</v>
      </c>
    </row>
    <row r="2169" spans="22:22" x14ac:dyDescent="0.25">
      <c r="V2169" s="84">
        <v>0</v>
      </c>
    </row>
    <row r="2170" spans="22:22" x14ac:dyDescent="0.25">
      <c r="V2170" s="84">
        <v>0</v>
      </c>
    </row>
    <row r="2171" spans="22:22" x14ac:dyDescent="0.25">
      <c r="V2171" s="84">
        <v>0</v>
      </c>
    </row>
    <row r="2172" spans="22:22" x14ac:dyDescent="0.25">
      <c r="V2172" s="84">
        <v>0</v>
      </c>
    </row>
    <row r="2173" spans="22:22" x14ac:dyDescent="0.25">
      <c r="V2173" s="84">
        <v>0</v>
      </c>
    </row>
    <row r="2174" spans="22:22" x14ac:dyDescent="0.25">
      <c r="V2174" s="84">
        <v>0</v>
      </c>
    </row>
    <row r="2175" spans="22:22" x14ac:dyDescent="0.25">
      <c r="V2175" s="84">
        <v>0</v>
      </c>
    </row>
    <row r="2176" spans="22:22" x14ac:dyDescent="0.25">
      <c r="V2176" s="84">
        <v>0</v>
      </c>
    </row>
    <row r="2177" spans="22:22" x14ac:dyDescent="0.25">
      <c r="V2177" s="84">
        <v>0</v>
      </c>
    </row>
    <row r="2178" spans="22:22" x14ac:dyDescent="0.25">
      <c r="V2178" s="84">
        <v>0</v>
      </c>
    </row>
    <row r="2179" spans="22:22" x14ac:dyDescent="0.25">
      <c r="V2179" s="84">
        <v>0</v>
      </c>
    </row>
    <row r="2180" spans="22:22" x14ac:dyDescent="0.25">
      <c r="V2180" s="84">
        <v>0</v>
      </c>
    </row>
    <row r="2181" spans="22:22" x14ac:dyDescent="0.25">
      <c r="V2181" s="84">
        <v>0</v>
      </c>
    </row>
    <row r="2182" spans="22:22" x14ac:dyDescent="0.25">
      <c r="V2182" s="84">
        <v>0</v>
      </c>
    </row>
    <row r="2183" spans="22:22" x14ac:dyDescent="0.25">
      <c r="V2183" s="84">
        <v>0</v>
      </c>
    </row>
    <row r="2184" spans="22:22" x14ac:dyDescent="0.25">
      <c r="V2184" s="84">
        <v>0</v>
      </c>
    </row>
    <row r="2185" spans="22:22" x14ac:dyDescent="0.25">
      <c r="V2185" s="84">
        <v>0</v>
      </c>
    </row>
    <row r="2186" spans="22:22" x14ac:dyDescent="0.25">
      <c r="V2186" s="84">
        <v>0</v>
      </c>
    </row>
    <row r="2187" spans="22:22" x14ac:dyDescent="0.25">
      <c r="V2187" s="84">
        <v>0</v>
      </c>
    </row>
    <row r="2188" spans="22:22" x14ac:dyDescent="0.25">
      <c r="V2188" s="84">
        <v>0</v>
      </c>
    </row>
    <row r="2189" spans="22:22" x14ac:dyDescent="0.25">
      <c r="V2189" s="84">
        <v>0</v>
      </c>
    </row>
    <row r="2190" spans="22:22" x14ac:dyDescent="0.25">
      <c r="V2190" s="84">
        <v>0</v>
      </c>
    </row>
    <row r="2191" spans="22:22" x14ac:dyDescent="0.25">
      <c r="V2191" s="84">
        <v>0</v>
      </c>
    </row>
    <row r="2192" spans="22:22" x14ac:dyDescent="0.25">
      <c r="V2192" s="84">
        <v>0</v>
      </c>
    </row>
    <row r="2193" spans="22:22" x14ac:dyDescent="0.25">
      <c r="V2193" s="84">
        <v>0</v>
      </c>
    </row>
    <row r="2194" spans="22:22" x14ac:dyDescent="0.25">
      <c r="V2194" s="84">
        <v>0</v>
      </c>
    </row>
    <row r="2195" spans="22:22" x14ac:dyDescent="0.25">
      <c r="V2195" s="84">
        <v>0</v>
      </c>
    </row>
    <row r="2196" spans="22:22" x14ac:dyDescent="0.25">
      <c r="V2196" s="84">
        <v>0</v>
      </c>
    </row>
    <row r="2197" spans="22:22" x14ac:dyDescent="0.25">
      <c r="V2197" s="84">
        <v>0</v>
      </c>
    </row>
    <row r="2198" spans="22:22" x14ac:dyDescent="0.25">
      <c r="V2198" s="84">
        <v>0</v>
      </c>
    </row>
    <row r="2199" spans="22:22" x14ac:dyDescent="0.25">
      <c r="V2199" s="84">
        <v>0</v>
      </c>
    </row>
    <row r="2200" spans="22:22" x14ac:dyDescent="0.25">
      <c r="V2200" s="84">
        <v>0</v>
      </c>
    </row>
    <row r="2201" spans="22:22" x14ac:dyDescent="0.25">
      <c r="V2201" s="84">
        <v>0</v>
      </c>
    </row>
    <row r="2202" spans="22:22" x14ac:dyDescent="0.25">
      <c r="V2202" s="84">
        <v>0</v>
      </c>
    </row>
    <row r="2203" spans="22:22" x14ac:dyDescent="0.25">
      <c r="V2203" s="84">
        <v>0</v>
      </c>
    </row>
    <row r="2204" spans="22:22" x14ac:dyDescent="0.25">
      <c r="V2204" s="84">
        <v>0</v>
      </c>
    </row>
    <row r="2205" spans="22:22" x14ac:dyDescent="0.25">
      <c r="V2205" s="84">
        <v>0</v>
      </c>
    </row>
    <row r="2206" spans="22:22" x14ac:dyDescent="0.25">
      <c r="V2206" s="84">
        <v>0</v>
      </c>
    </row>
    <row r="2207" spans="22:22" x14ac:dyDescent="0.25">
      <c r="V2207" s="84">
        <v>0</v>
      </c>
    </row>
    <row r="2208" spans="22:22" x14ac:dyDescent="0.25">
      <c r="V2208" s="84">
        <v>0</v>
      </c>
    </row>
    <row r="2209" spans="22:22" x14ac:dyDescent="0.25">
      <c r="V2209" s="84">
        <v>0</v>
      </c>
    </row>
    <row r="2210" spans="22:22" x14ac:dyDescent="0.25">
      <c r="V2210" s="84">
        <v>0</v>
      </c>
    </row>
    <row r="2211" spans="22:22" x14ac:dyDescent="0.25">
      <c r="V2211" s="84">
        <v>0</v>
      </c>
    </row>
    <row r="2212" spans="22:22" x14ac:dyDescent="0.25">
      <c r="V2212" s="84">
        <v>0</v>
      </c>
    </row>
    <row r="2213" spans="22:22" x14ac:dyDescent="0.25">
      <c r="V2213" s="84">
        <v>0</v>
      </c>
    </row>
    <row r="2214" spans="22:22" x14ac:dyDescent="0.25">
      <c r="V2214" s="84">
        <v>0</v>
      </c>
    </row>
    <row r="2215" spans="22:22" x14ac:dyDescent="0.25">
      <c r="V2215" s="84">
        <v>0</v>
      </c>
    </row>
    <row r="2216" spans="22:22" x14ac:dyDescent="0.25">
      <c r="V2216" s="84">
        <v>0</v>
      </c>
    </row>
    <row r="2217" spans="22:22" x14ac:dyDescent="0.25">
      <c r="V2217" s="84">
        <v>0</v>
      </c>
    </row>
    <row r="2218" spans="22:22" x14ac:dyDescent="0.25">
      <c r="V2218" s="84">
        <v>0</v>
      </c>
    </row>
    <row r="2219" spans="22:22" x14ac:dyDescent="0.25">
      <c r="V2219" s="84">
        <v>0</v>
      </c>
    </row>
    <row r="2220" spans="22:22" x14ac:dyDescent="0.25">
      <c r="V2220" s="84">
        <v>0</v>
      </c>
    </row>
    <row r="2221" spans="22:22" x14ac:dyDescent="0.25">
      <c r="V2221" s="84">
        <v>0</v>
      </c>
    </row>
    <row r="2222" spans="22:22" x14ac:dyDescent="0.25">
      <c r="V2222" s="84">
        <v>0</v>
      </c>
    </row>
    <row r="2223" spans="22:22" x14ac:dyDescent="0.25">
      <c r="V2223" s="84">
        <v>0</v>
      </c>
    </row>
    <row r="2224" spans="22:22" x14ac:dyDescent="0.25">
      <c r="V2224" s="84">
        <v>0</v>
      </c>
    </row>
    <row r="2225" spans="22:22" x14ac:dyDescent="0.25">
      <c r="V2225" s="84">
        <v>0</v>
      </c>
    </row>
    <row r="2226" spans="22:22" x14ac:dyDescent="0.25">
      <c r="V2226" s="84">
        <v>0</v>
      </c>
    </row>
    <row r="2227" spans="22:22" x14ac:dyDescent="0.25">
      <c r="V2227" s="84">
        <v>0</v>
      </c>
    </row>
    <row r="2228" spans="22:22" x14ac:dyDescent="0.25">
      <c r="V2228" s="84">
        <v>0</v>
      </c>
    </row>
    <row r="2229" spans="22:22" x14ac:dyDescent="0.25">
      <c r="V2229" s="84">
        <v>0</v>
      </c>
    </row>
    <row r="2230" spans="22:22" x14ac:dyDescent="0.25">
      <c r="V2230" s="84">
        <v>0</v>
      </c>
    </row>
    <row r="2231" spans="22:22" x14ac:dyDescent="0.25">
      <c r="V2231" s="84">
        <v>0</v>
      </c>
    </row>
    <row r="2232" spans="22:22" x14ac:dyDescent="0.25">
      <c r="V2232" s="84">
        <v>0</v>
      </c>
    </row>
    <row r="2233" spans="22:22" x14ac:dyDescent="0.25">
      <c r="V2233" s="84">
        <v>0</v>
      </c>
    </row>
    <row r="2234" spans="22:22" x14ac:dyDescent="0.25">
      <c r="V2234" s="84">
        <v>0</v>
      </c>
    </row>
    <row r="2235" spans="22:22" x14ac:dyDescent="0.25">
      <c r="V2235" s="84">
        <v>0</v>
      </c>
    </row>
    <row r="2236" spans="22:22" x14ac:dyDescent="0.25">
      <c r="V2236" s="84">
        <v>0</v>
      </c>
    </row>
    <row r="2237" spans="22:22" x14ac:dyDescent="0.25">
      <c r="V2237" s="84">
        <v>0</v>
      </c>
    </row>
    <row r="2238" spans="22:22" x14ac:dyDescent="0.25">
      <c r="V2238" s="84">
        <v>0</v>
      </c>
    </row>
    <row r="2239" spans="22:22" x14ac:dyDescent="0.25">
      <c r="V2239" s="84">
        <v>0</v>
      </c>
    </row>
    <row r="2240" spans="22:22" x14ac:dyDescent="0.25">
      <c r="V2240" s="84">
        <v>0</v>
      </c>
    </row>
    <row r="2241" spans="22:22" x14ac:dyDescent="0.25">
      <c r="V2241" s="84">
        <v>0</v>
      </c>
    </row>
    <row r="2242" spans="22:22" x14ac:dyDescent="0.25">
      <c r="V2242" s="84">
        <v>0</v>
      </c>
    </row>
    <row r="2243" spans="22:22" x14ac:dyDescent="0.25">
      <c r="V2243" s="84">
        <v>0</v>
      </c>
    </row>
    <row r="2244" spans="22:22" x14ac:dyDescent="0.25">
      <c r="V2244" s="84">
        <v>0</v>
      </c>
    </row>
    <row r="2245" spans="22:22" x14ac:dyDescent="0.25">
      <c r="V2245" s="84">
        <v>0</v>
      </c>
    </row>
    <row r="2246" spans="22:22" x14ac:dyDescent="0.25">
      <c r="V2246" s="84">
        <v>0</v>
      </c>
    </row>
    <row r="2247" spans="22:22" x14ac:dyDescent="0.25">
      <c r="V2247" s="84">
        <v>0</v>
      </c>
    </row>
    <row r="2248" spans="22:22" x14ac:dyDescent="0.25">
      <c r="V2248" s="84">
        <v>0</v>
      </c>
    </row>
    <row r="2249" spans="22:22" x14ac:dyDescent="0.25">
      <c r="V2249" s="84">
        <v>0</v>
      </c>
    </row>
    <row r="2250" spans="22:22" x14ac:dyDescent="0.25">
      <c r="V2250" s="84">
        <v>0</v>
      </c>
    </row>
    <row r="2251" spans="22:22" x14ac:dyDescent="0.25">
      <c r="V2251" s="84">
        <v>0</v>
      </c>
    </row>
    <row r="2252" spans="22:22" x14ac:dyDescent="0.25">
      <c r="V2252" s="84">
        <v>0</v>
      </c>
    </row>
    <row r="2253" spans="22:22" x14ac:dyDescent="0.25">
      <c r="V2253" s="84">
        <v>0</v>
      </c>
    </row>
    <row r="2254" spans="22:22" x14ac:dyDescent="0.25">
      <c r="V2254" s="84">
        <v>0</v>
      </c>
    </row>
    <row r="2255" spans="22:22" x14ac:dyDescent="0.25">
      <c r="V2255" s="84">
        <v>0</v>
      </c>
    </row>
    <row r="2256" spans="22:22" x14ac:dyDescent="0.25">
      <c r="V2256" s="84">
        <v>0</v>
      </c>
    </row>
    <row r="2257" spans="22:22" x14ac:dyDescent="0.25">
      <c r="V2257" s="84">
        <v>0</v>
      </c>
    </row>
    <row r="2258" spans="22:22" x14ac:dyDescent="0.25">
      <c r="V2258" s="84">
        <v>0</v>
      </c>
    </row>
    <row r="2259" spans="22:22" x14ac:dyDescent="0.25">
      <c r="V2259" s="84">
        <v>0</v>
      </c>
    </row>
    <row r="2260" spans="22:22" x14ac:dyDescent="0.25">
      <c r="V2260" s="84">
        <v>0</v>
      </c>
    </row>
    <row r="2261" spans="22:22" x14ac:dyDescent="0.25">
      <c r="V2261" s="84">
        <v>0</v>
      </c>
    </row>
    <row r="2262" spans="22:22" x14ac:dyDescent="0.25">
      <c r="V2262" s="84">
        <v>0</v>
      </c>
    </row>
    <row r="2263" spans="22:22" x14ac:dyDescent="0.25">
      <c r="V2263" s="84">
        <v>0</v>
      </c>
    </row>
    <row r="2264" spans="22:22" x14ac:dyDescent="0.25">
      <c r="V2264" s="84">
        <v>0</v>
      </c>
    </row>
    <row r="2265" spans="22:22" x14ac:dyDescent="0.25">
      <c r="V2265" s="84">
        <v>0</v>
      </c>
    </row>
    <row r="2266" spans="22:22" x14ac:dyDescent="0.25">
      <c r="V2266" s="84">
        <v>0</v>
      </c>
    </row>
    <row r="2267" spans="22:22" x14ac:dyDescent="0.25">
      <c r="V2267" s="84">
        <v>0</v>
      </c>
    </row>
    <row r="2268" spans="22:22" x14ac:dyDescent="0.25">
      <c r="V2268" s="84">
        <v>0</v>
      </c>
    </row>
    <row r="2269" spans="22:22" x14ac:dyDescent="0.25">
      <c r="V2269" s="84">
        <v>0</v>
      </c>
    </row>
    <row r="2270" spans="22:22" x14ac:dyDescent="0.25">
      <c r="V2270" s="84">
        <v>0</v>
      </c>
    </row>
    <row r="2271" spans="22:22" x14ac:dyDescent="0.25">
      <c r="V2271" s="84">
        <v>0</v>
      </c>
    </row>
    <row r="2272" spans="22:22" x14ac:dyDescent="0.25">
      <c r="V2272" s="84">
        <v>0</v>
      </c>
    </row>
    <row r="2273" spans="22:22" x14ac:dyDescent="0.25">
      <c r="V2273" s="84">
        <v>0</v>
      </c>
    </row>
    <row r="2274" spans="22:22" x14ac:dyDescent="0.25">
      <c r="V2274" s="84">
        <v>0</v>
      </c>
    </row>
    <row r="2275" spans="22:22" x14ac:dyDescent="0.25">
      <c r="V2275" s="84">
        <v>0</v>
      </c>
    </row>
    <row r="2276" spans="22:22" x14ac:dyDescent="0.25">
      <c r="V2276" s="84">
        <v>0</v>
      </c>
    </row>
    <row r="2277" spans="22:22" x14ac:dyDescent="0.25">
      <c r="V2277" s="84">
        <v>0</v>
      </c>
    </row>
    <row r="2278" spans="22:22" x14ac:dyDescent="0.25">
      <c r="V2278" s="84">
        <v>0</v>
      </c>
    </row>
    <row r="2279" spans="22:22" x14ac:dyDescent="0.25">
      <c r="V2279" s="84">
        <v>0</v>
      </c>
    </row>
    <row r="2280" spans="22:22" x14ac:dyDescent="0.25">
      <c r="V2280" s="84">
        <v>0</v>
      </c>
    </row>
    <row r="2281" spans="22:22" x14ac:dyDescent="0.25">
      <c r="V2281" s="84">
        <v>0</v>
      </c>
    </row>
    <row r="2282" spans="22:22" x14ac:dyDescent="0.25">
      <c r="V2282" s="84">
        <v>0</v>
      </c>
    </row>
    <row r="2283" spans="22:22" x14ac:dyDescent="0.25">
      <c r="V2283" s="84">
        <v>0</v>
      </c>
    </row>
    <row r="2284" spans="22:22" x14ac:dyDescent="0.25">
      <c r="V2284" s="84">
        <v>0</v>
      </c>
    </row>
    <row r="2285" spans="22:22" x14ac:dyDescent="0.25">
      <c r="V2285" s="84">
        <v>0</v>
      </c>
    </row>
    <row r="2286" spans="22:22" x14ac:dyDescent="0.25">
      <c r="V2286" s="84">
        <v>0</v>
      </c>
    </row>
    <row r="2287" spans="22:22" x14ac:dyDescent="0.25">
      <c r="V2287" s="84">
        <v>0</v>
      </c>
    </row>
    <row r="2288" spans="22:22" x14ac:dyDescent="0.25">
      <c r="V2288" s="84">
        <v>0</v>
      </c>
    </row>
    <row r="2289" spans="22:22" x14ac:dyDescent="0.25">
      <c r="V2289" s="84">
        <v>0</v>
      </c>
    </row>
    <row r="2290" spans="22:22" x14ac:dyDescent="0.25">
      <c r="V2290" s="84">
        <v>0</v>
      </c>
    </row>
    <row r="2291" spans="22:22" x14ac:dyDescent="0.25">
      <c r="V2291" s="84">
        <v>0</v>
      </c>
    </row>
    <row r="2292" spans="22:22" x14ac:dyDescent="0.25">
      <c r="V2292" s="84">
        <v>0</v>
      </c>
    </row>
    <row r="2293" spans="22:22" x14ac:dyDescent="0.25">
      <c r="V2293" s="84">
        <v>0</v>
      </c>
    </row>
    <row r="2294" spans="22:22" x14ac:dyDescent="0.25">
      <c r="V2294" s="84">
        <v>0</v>
      </c>
    </row>
    <row r="2295" spans="22:22" x14ac:dyDescent="0.25">
      <c r="V2295" s="84">
        <v>0</v>
      </c>
    </row>
    <row r="2296" spans="22:22" x14ac:dyDescent="0.25">
      <c r="V2296" s="84">
        <v>0</v>
      </c>
    </row>
    <row r="2297" spans="22:22" x14ac:dyDescent="0.25">
      <c r="V2297" s="84">
        <v>0</v>
      </c>
    </row>
    <row r="2298" spans="22:22" x14ac:dyDescent="0.25">
      <c r="V2298" s="84">
        <v>0</v>
      </c>
    </row>
    <row r="2299" spans="22:22" x14ac:dyDescent="0.25">
      <c r="V2299" s="84">
        <v>0</v>
      </c>
    </row>
    <row r="2300" spans="22:22" x14ac:dyDescent="0.25">
      <c r="V2300" s="84">
        <v>0</v>
      </c>
    </row>
    <row r="2301" spans="22:22" x14ac:dyDescent="0.25">
      <c r="V2301" s="84">
        <v>0</v>
      </c>
    </row>
    <row r="2302" spans="22:22" x14ac:dyDescent="0.25">
      <c r="V2302" s="84">
        <v>0</v>
      </c>
    </row>
    <row r="2303" spans="22:22" x14ac:dyDescent="0.25">
      <c r="V2303" s="84">
        <v>0</v>
      </c>
    </row>
    <row r="2304" spans="22:22" x14ac:dyDescent="0.25">
      <c r="V2304" s="84">
        <v>0</v>
      </c>
    </row>
    <row r="2305" spans="22:22" x14ac:dyDescent="0.25">
      <c r="V2305" s="84">
        <v>0</v>
      </c>
    </row>
    <row r="2306" spans="22:22" x14ac:dyDescent="0.25">
      <c r="V2306" s="84">
        <v>0</v>
      </c>
    </row>
    <row r="2307" spans="22:22" x14ac:dyDescent="0.25">
      <c r="V2307" s="84">
        <v>0</v>
      </c>
    </row>
    <row r="2308" spans="22:22" x14ac:dyDescent="0.25">
      <c r="V2308" s="84">
        <v>0</v>
      </c>
    </row>
    <row r="2309" spans="22:22" x14ac:dyDescent="0.25">
      <c r="V2309" s="84">
        <v>0</v>
      </c>
    </row>
    <row r="2310" spans="22:22" x14ac:dyDescent="0.25">
      <c r="V2310" s="84">
        <v>0</v>
      </c>
    </row>
    <row r="2311" spans="22:22" x14ac:dyDescent="0.25">
      <c r="V2311" s="84">
        <v>0</v>
      </c>
    </row>
    <row r="2312" spans="22:22" x14ac:dyDescent="0.25">
      <c r="V2312" s="84">
        <v>0</v>
      </c>
    </row>
    <row r="2313" spans="22:22" x14ac:dyDescent="0.25">
      <c r="V2313" s="84">
        <v>0</v>
      </c>
    </row>
    <row r="2314" spans="22:22" x14ac:dyDescent="0.25">
      <c r="V2314" s="84">
        <v>0</v>
      </c>
    </row>
    <row r="2315" spans="22:22" x14ac:dyDescent="0.25">
      <c r="V2315" s="84">
        <v>0</v>
      </c>
    </row>
    <row r="2316" spans="22:22" x14ac:dyDescent="0.25">
      <c r="V2316" s="84">
        <v>0</v>
      </c>
    </row>
    <row r="2317" spans="22:22" x14ac:dyDescent="0.25">
      <c r="V2317" s="84">
        <v>0</v>
      </c>
    </row>
    <row r="2318" spans="22:22" x14ac:dyDescent="0.25">
      <c r="V2318" s="84">
        <v>0</v>
      </c>
    </row>
    <row r="2319" spans="22:22" x14ac:dyDescent="0.25">
      <c r="V2319" s="84">
        <v>0</v>
      </c>
    </row>
    <row r="2320" spans="22:22" x14ac:dyDescent="0.25">
      <c r="V2320" s="84">
        <v>0</v>
      </c>
    </row>
    <row r="2321" spans="22:22" x14ac:dyDescent="0.25">
      <c r="V2321" s="84">
        <v>0</v>
      </c>
    </row>
    <row r="2322" spans="22:22" x14ac:dyDescent="0.25">
      <c r="V2322" s="84">
        <v>0</v>
      </c>
    </row>
    <row r="2323" spans="22:22" x14ac:dyDescent="0.25">
      <c r="V2323" s="84">
        <v>0</v>
      </c>
    </row>
    <row r="2324" spans="22:22" x14ac:dyDescent="0.25">
      <c r="V2324" s="84">
        <v>0</v>
      </c>
    </row>
    <row r="2325" spans="22:22" x14ac:dyDescent="0.25">
      <c r="V2325" s="84">
        <v>0</v>
      </c>
    </row>
    <row r="2326" spans="22:22" x14ac:dyDescent="0.25">
      <c r="V2326" s="84">
        <v>0</v>
      </c>
    </row>
    <row r="2327" spans="22:22" x14ac:dyDescent="0.25">
      <c r="V2327" s="84">
        <v>0</v>
      </c>
    </row>
    <row r="2328" spans="22:22" x14ac:dyDescent="0.25">
      <c r="V2328" s="84">
        <v>0</v>
      </c>
    </row>
    <row r="2329" spans="22:22" x14ac:dyDescent="0.25">
      <c r="V2329" s="84">
        <v>0</v>
      </c>
    </row>
    <row r="2330" spans="22:22" x14ac:dyDescent="0.25">
      <c r="V2330" s="84">
        <v>0</v>
      </c>
    </row>
    <row r="2331" spans="22:22" x14ac:dyDescent="0.25">
      <c r="V2331" s="84">
        <v>0</v>
      </c>
    </row>
    <row r="2332" spans="22:22" x14ac:dyDescent="0.25">
      <c r="V2332" s="84">
        <v>0</v>
      </c>
    </row>
    <row r="2333" spans="22:22" x14ac:dyDescent="0.25">
      <c r="V2333" s="84">
        <v>0</v>
      </c>
    </row>
    <row r="2334" spans="22:22" x14ac:dyDescent="0.25">
      <c r="V2334" s="84">
        <v>0</v>
      </c>
    </row>
    <row r="2335" spans="22:22" x14ac:dyDescent="0.25">
      <c r="V2335" s="84">
        <v>0</v>
      </c>
    </row>
    <row r="2336" spans="22:22" x14ac:dyDescent="0.25">
      <c r="V2336" s="84">
        <v>0</v>
      </c>
    </row>
    <row r="2337" spans="22:22" x14ac:dyDescent="0.25">
      <c r="V2337" s="84">
        <v>0</v>
      </c>
    </row>
    <row r="2338" spans="22:22" x14ac:dyDescent="0.25">
      <c r="V2338" s="84">
        <v>0</v>
      </c>
    </row>
    <row r="2339" spans="22:22" x14ac:dyDescent="0.25">
      <c r="V2339" s="84">
        <v>0</v>
      </c>
    </row>
    <row r="2340" spans="22:22" x14ac:dyDescent="0.25">
      <c r="V2340" s="84">
        <v>0</v>
      </c>
    </row>
    <row r="2341" spans="22:22" x14ac:dyDescent="0.25">
      <c r="V2341" s="84">
        <v>0</v>
      </c>
    </row>
    <row r="2342" spans="22:22" x14ac:dyDescent="0.25">
      <c r="V2342" s="84">
        <v>0</v>
      </c>
    </row>
    <row r="2343" spans="22:22" x14ac:dyDescent="0.25">
      <c r="V2343" s="84">
        <v>0</v>
      </c>
    </row>
    <row r="2344" spans="22:22" x14ac:dyDescent="0.25">
      <c r="V2344" s="84">
        <v>0</v>
      </c>
    </row>
    <row r="2345" spans="22:22" x14ac:dyDescent="0.25">
      <c r="V2345" s="84">
        <v>0</v>
      </c>
    </row>
    <row r="2346" spans="22:22" x14ac:dyDescent="0.25">
      <c r="V2346" s="84">
        <v>0</v>
      </c>
    </row>
    <row r="2347" spans="22:22" x14ac:dyDescent="0.25">
      <c r="V2347" s="84">
        <v>0</v>
      </c>
    </row>
    <row r="2348" spans="22:22" x14ac:dyDescent="0.25">
      <c r="V2348" s="84">
        <v>0</v>
      </c>
    </row>
    <row r="2349" spans="22:22" x14ac:dyDescent="0.25">
      <c r="V2349" s="84">
        <v>0</v>
      </c>
    </row>
    <row r="2350" spans="22:22" x14ac:dyDescent="0.25">
      <c r="V2350" s="84">
        <v>0</v>
      </c>
    </row>
    <row r="2351" spans="22:22" x14ac:dyDescent="0.25">
      <c r="V2351" s="84">
        <v>0</v>
      </c>
    </row>
    <row r="2352" spans="22:22" x14ac:dyDescent="0.25">
      <c r="V2352" s="84">
        <v>0</v>
      </c>
    </row>
    <row r="2353" spans="22:22" x14ac:dyDescent="0.25">
      <c r="V2353" s="84">
        <v>0</v>
      </c>
    </row>
    <row r="2354" spans="22:22" x14ac:dyDescent="0.25">
      <c r="V2354" s="84">
        <v>0</v>
      </c>
    </row>
    <row r="2355" spans="22:22" x14ac:dyDescent="0.25">
      <c r="V2355" s="84">
        <v>0</v>
      </c>
    </row>
    <row r="2356" spans="22:22" x14ac:dyDescent="0.25">
      <c r="V2356" s="84">
        <v>0</v>
      </c>
    </row>
    <row r="2357" spans="22:22" x14ac:dyDescent="0.25">
      <c r="V2357" s="84">
        <v>0</v>
      </c>
    </row>
    <row r="2358" spans="22:22" x14ac:dyDescent="0.25">
      <c r="V2358" s="84">
        <v>0</v>
      </c>
    </row>
    <row r="2359" spans="22:22" x14ac:dyDescent="0.25">
      <c r="V2359" s="84">
        <v>0</v>
      </c>
    </row>
    <row r="2360" spans="22:22" x14ac:dyDescent="0.25">
      <c r="V2360" s="84">
        <v>0</v>
      </c>
    </row>
    <row r="2361" spans="22:22" x14ac:dyDescent="0.25">
      <c r="V2361" s="84">
        <v>0</v>
      </c>
    </row>
    <row r="2362" spans="22:22" x14ac:dyDescent="0.25">
      <c r="V2362" s="84">
        <v>0</v>
      </c>
    </row>
    <row r="2363" spans="22:22" x14ac:dyDescent="0.25">
      <c r="V2363" s="84">
        <v>0</v>
      </c>
    </row>
    <row r="2364" spans="22:22" x14ac:dyDescent="0.25">
      <c r="V2364" s="84">
        <v>0</v>
      </c>
    </row>
    <row r="2365" spans="22:22" x14ac:dyDescent="0.25">
      <c r="V2365" s="84">
        <v>0</v>
      </c>
    </row>
    <row r="2366" spans="22:22" x14ac:dyDescent="0.25">
      <c r="V2366" s="84">
        <v>0</v>
      </c>
    </row>
    <row r="2367" spans="22:22" x14ac:dyDescent="0.25">
      <c r="V2367" s="84">
        <v>0</v>
      </c>
    </row>
    <row r="2368" spans="22:22" x14ac:dyDescent="0.25">
      <c r="V2368" s="84">
        <v>0</v>
      </c>
    </row>
    <row r="2369" spans="22:22" x14ac:dyDescent="0.25">
      <c r="V2369" s="84">
        <v>0</v>
      </c>
    </row>
    <row r="2370" spans="22:22" x14ac:dyDescent="0.25">
      <c r="V2370" s="84">
        <v>0</v>
      </c>
    </row>
    <row r="2371" spans="22:22" x14ac:dyDescent="0.25">
      <c r="V2371" s="84">
        <v>0</v>
      </c>
    </row>
    <row r="2372" spans="22:22" x14ac:dyDescent="0.25">
      <c r="V2372" s="84">
        <v>0</v>
      </c>
    </row>
    <row r="2373" spans="22:22" x14ac:dyDescent="0.25">
      <c r="V2373" s="84">
        <v>0</v>
      </c>
    </row>
    <row r="2374" spans="22:22" x14ac:dyDescent="0.25">
      <c r="V2374" s="84">
        <v>0</v>
      </c>
    </row>
    <row r="2375" spans="22:22" x14ac:dyDescent="0.25">
      <c r="V2375" s="84">
        <v>0</v>
      </c>
    </row>
    <row r="2376" spans="22:22" x14ac:dyDescent="0.25">
      <c r="V2376" s="84">
        <v>0</v>
      </c>
    </row>
    <row r="2377" spans="22:22" x14ac:dyDescent="0.25">
      <c r="V2377" s="84">
        <v>0</v>
      </c>
    </row>
    <row r="2378" spans="22:22" x14ac:dyDescent="0.25">
      <c r="V2378" s="84">
        <v>0</v>
      </c>
    </row>
    <row r="2379" spans="22:22" x14ac:dyDescent="0.25">
      <c r="V2379" s="84">
        <v>0</v>
      </c>
    </row>
    <row r="2380" spans="22:22" x14ac:dyDescent="0.25">
      <c r="V2380" s="84">
        <v>0</v>
      </c>
    </row>
    <row r="2381" spans="22:22" x14ac:dyDescent="0.25">
      <c r="V2381" s="84">
        <v>0</v>
      </c>
    </row>
    <row r="2382" spans="22:22" x14ac:dyDescent="0.25">
      <c r="V2382" s="84">
        <v>0</v>
      </c>
    </row>
    <row r="2383" spans="22:22" x14ac:dyDescent="0.25">
      <c r="V2383" s="84">
        <v>0</v>
      </c>
    </row>
    <row r="2384" spans="22:22" x14ac:dyDescent="0.25">
      <c r="V2384" s="84">
        <v>0</v>
      </c>
    </row>
    <row r="2385" spans="22:22" x14ac:dyDescent="0.25">
      <c r="V2385" s="84">
        <v>0</v>
      </c>
    </row>
    <row r="2386" spans="22:22" x14ac:dyDescent="0.25">
      <c r="V2386" s="84">
        <v>0</v>
      </c>
    </row>
    <row r="2387" spans="22:22" x14ac:dyDescent="0.25">
      <c r="V2387" s="84">
        <v>0</v>
      </c>
    </row>
    <row r="2388" spans="22:22" x14ac:dyDescent="0.25">
      <c r="V2388" s="84">
        <v>0</v>
      </c>
    </row>
    <row r="2389" spans="22:22" x14ac:dyDescent="0.25">
      <c r="V2389" s="84">
        <v>0</v>
      </c>
    </row>
    <row r="2390" spans="22:22" x14ac:dyDescent="0.25">
      <c r="V2390" s="84">
        <v>0</v>
      </c>
    </row>
    <row r="2391" spans="22:22" x14ac:dyDescent="0.25">
      <c r="V2391" s="84">
        <v>0</v>
      </c>
    </row>
    <row r="2392" spans="22:22" x14ac:dyDescent="0.25">
      <c r="V2392" s="84">
        <v>0</v>
      </c>
    </row>
    <row r="2393" spans="22:22" x14ac:dyDescent="0.25">
      <c r="V2393" s="84">
        <v>0</v>
      </c>
    </row>
    <row r="2394" spans="22:22" x14ac:dyDescent="0.25">
      <c r="V2394" s="84">
        <v>0</v>
      </c>
    </row>
    <row r="2395" spans="22:22" x14ac:dyDescent="0.25">
      <c r="V2395" s="84">
        <v>0</v>
      </c>
    </row>
    <row r="2396" spans="22:22" x14ac:dyDescent="0.25">
      <c r="V2396" s="84">
        <v>0</v>
      </c>
    </row>
    <row r="2397" spans="22:22" x14ac:dyDescent="0.25">
      <c r="V2397" s="84">
        <v>0</v>
      </c>
    </row>
    <row r="2398" spans="22:22" x14ac:dyDescent="0.25">
      <c r="V2398" s="84">
        <v>0</v>
      </c>
    </row>
    <row r="2399" spans="22:22" x14ac:dyDescent="0.25">
      <c r="V2399" s="84">
        <v>0</v>
      </c>
    </row>
    <row r="2400" spans="22:22" x14ac:dyDescent="0.25">
      <c r="V2400" s="84">
        <v>0</v>
      </c>
    </row>
    <row r="2401" spans="22:22" x14ac:dyDescent="0.25">
      <c r="V2401" s="84">
        <v>0</v>
      </c>
    </row>
    <row r="2402" spans="22:22" x14ac:dyDescent="0.25">
      <c r="V2402" s="84">
        <v>0</v>
      </c>
    </row>
    <row r="2403" spans="22:22" x14ac:dyDescent="0.25">
      <c r="V2403" s="84">
        <v>0</v>
      </c>
    </row>
    <row r="2404" spans="22:22" x14ac:dyDescent="0.25">
      <c r="V2404" s="84">
        <v>0</v>
      </c>
    </row>
    <row r="2405" spans="22:22" x14ac:dyDescent="0.25">
      <c r="V2405" s="84">
        <v>0</v>
      </c>
    </row>
    <row r="2406" spans="22:22" x14ac:dyDescent="0.25">
      <c r="V2406" s="84">
        <v>0</v>
      </c>
    </row>
    <row r="2407" spans="22:22" x14ac:dyDescent="0.25">
      <c r="V2407" s="84">
        <v>0</v>
      </c>
    </row>
    <row r="2408" spans="22:22" x14ac:dyDescent="0.25">
      <c r="V2408" s="84">
        <v>0</v>
      </c>
    </row>
    <row r="2409" spans="22:22" x14ac:dyDescent="0.25">
      <c r="V2409" s="84">
        <v>0</v>
      </c>
    </row>
    <row r="2410" spans="22:22" x14ac:dyDescent="0.25">
      <c r="V2410" s="84">
        <v>0</v>
      </c>
    </row>
    <row r="2411" spans="22:22" x14ac:dyDescent="0.25">
      <c r="V2411" s="84">
        <v>0</v>
      </c>
    </row>
    <row r="2412" spans="22:22" x14ac:dyDescent="0.25">
      <c r="V2412" s="84">
        <v>0</v>
      </c>
    </row>
    <row r="2413" spans="22:22" x14ac:dyDescent="0.25">
      <c r="V2413" s="84">
        <v>0</v>
      </c>
    </row>
    <row r="2414" spans="22:22" x14ac:dyDescent="0.25">
      <c r="V2414" s="84">
        <v>0</v>
      </c>
    </row>
    <row r="2415" spans="22:22" x14ac:dyDescent="0.25">
      <c r="V2415" s="84">
        <v>0</v>
      </c>
    </row>
    <row r="2416" spans="22:22" x14ac:dyDescent="0.25">
      <c r="V2416" s="84">
        <v>0</v>
      </c>
    </row>
    <row r="2417" spans="22:22" x14ac:dyDescent="0.25">
      <c r="V2417" s="84">
        <v>0</v>
      </c>
    </row>
    <row r="2418" spans="22:22" x14ac:dyDescent="0.25">
      <c r="V2418" s="84">
        <v>0</v>
      </c>
    </row>
    <row r="2419" spans="22:22" x14ac:dyDescent="0.25">
      <c r="V2419" s="84">
        <v>0</v>
      </c>
    </row>
    <row r="2420" spans="22:22" x14ac:dyDescent="0.25">
      <c r="V2420" s="84">
        <v>0</v>
      </c>
    </row>
    <row r="2421" spans="22:22" x14ac:dyDescent="0.25">
      <c r="V2421" s="84">
        <v>0</v>
      </c>
    </row>
    <row r="2422" spans="22:22" x14ac:dyDescent="0.25">
      <c r="V2422" s="84">
        <v>0</v>
      </c>
    </row>
    <row r="2423" spans="22:22" x14ac:dyDescent="0.25">
      <c r="V2423" s="84">
        <v>0</v>
      </c>
    </row>
    <row r="2424" spans="22:22" x14ac:dyDescent="0.25">
      <c r="V2424" s="84">
        <v>0</v>
      </c>
    </row>
    <row r="2425" spans="22:22" x14ac:dyDescent="0.25">
      <c r="V2425" s="84">
        <v>0</v>
      </c>
    </row>
    <row r="2426" spans="22:22" x14ac:dyDescent="0.25">
      <c r="V2426" s="84">
        <v>0</v>
      </c>
    </row>
    <row r="2427" spans="22:22" x14ac:dyDescent="0.25">
      <c r="V2427" s="84">
        <v>0</v>
      </c>
    </row>
    <row r="2428" spans="22:22" x14ac:dyDescent="0.25">
      <c r="V2428" s="84">
        <v>0</v>
      </c>
    </row>
    <row r="2429" spans="22:22" x14ac:dyDescent="0.25">
      <c r="V2429" s="84">
        <v>0</v>
      </c>
    </row>
    <row r="2430" spans="22:22" x14ac:dyDescent="0.25">
      <c r="V2430" s="84">
        <v>0</v>
      </c>
    </row>
    <row r="2431" spans="22:22" x14ac:dyDescent="0.25">
      <c r="V2431" s="84">
        <v>0</v>
      </c>
    </row>
    <row r="2432" spans="22:22" x14ac:dyDescent="0.25">
      <c r="V2432" s="84">
        <v>0</v>
      </c>
    </row>
    <row r="2433" spans="22:22" x14ac:dyDescent="0.25">
      <c r="V2433" s="84">
        <v>0</v>
      </c>
    </row>
    <row r="2434" spans="22:22" x14ac:dyDescent="0.25">
      <c r="V2434" s="84">
        <v>0</v>
      </c>
    </row>
    <row r="2435" spans="22:22" x14ac:dyDescent="0.25">
      <c r="V2435" s="84">
        <v>0</v>
      </c>
    </row>
    <row r="2436" spans="22:22" x14ac:dyDescent="0.25">
      <c r="V2436" s="84">
        <v>0</v>
      </c>
    </row>
    <row r="2437" spans="22:22" x14ac:dyDescent="0.25">
      <c r="V2437" s="84">
        <v>0</v>
      </c>
    </row>
    <row r="2438" spans="22:22" x14ac:dyDescent="0.25">
      <c r="V2438" s="84">
        <v>0</v>
      </c>
    </row>
    <row r="2439" spans="22:22" x14ac:dyDescent="0.25">
      <c r="V2439" s="84">
        <v>0</v>
      </c>
    </row>
    <row r="2440" spans="22:22" x14ac:dyDescent="0.25">
      <c r="V2440" s="84">
        <v>0</v>
      </c>
    </row>
    <row r="2441" spans="22:22" x14ac:dyDescent="0.25">
      <c r="V2441" s="84">
        <v>0</v>
      </c>
    </row>
    <row r="2442" spans="22:22" x14ac:dyDescent="0.25">
      <c r="V2442" s="84">
        <v>0</v>
      </c>
    </row>
    <row r="2443" spans="22:22" x14ac:dyDescent="0.25">
      <c r="V2443" s="84">
        <v>0</v>
      </c>
    </row>
    <row r="2444" spans="22:22" x14ac:dyDescent="0.25">
      <c r="V2444" s="84">
        <v>0</v>
      </c>
    </row>
    <row r="2445" spans="22:22" x14ac:dyDescent="0.25">
      <c r="V2445" s="84">
        <v>0</v>
      </c>
    </row>
    <row r="2446" spans="22:22" x14ac:dyDescent="0.25">
      <c r="V2446" s="84">
        <v>0</v>
      </c>
    </row>
    <row r="2447" spans="22:22" x14ac:dyDescent="0.25">
      <c r="V2447" s="84">
        <v>0</v>
      </c>
    </row>
    <row r="2448" spans="22:22" x14ac:dyDescent="0.25">
      <c r="V2448" s="84">
        <v>0</v>
      </c>
    </row>
    <row r="2449" spans="22:22" x14ac:dyDescent="0.25">
      <c r="V2449" s="84">
        <v>0</v>
      </c>
    </row>
    <row r="2450" spans="22:22" x14ac:dyDescent="0.25">
      <c r="V2450" s="84">
        <v>0</v>
      </c>
    </row>
    <row r="2451" spans="22:22" x14ac:dyDescent="0.25">
      <c r="V2451" s="84">
        <v>0</v>
      </c>
    </row>
    <row r="2452" spans="22:22" x14ac:dyDescent="0.25">
      <c r="V2452" s="84">
        <v>0</v>
      </c>
    </row>
    <row r="2453" spans="22:22" x14ac:dyDescent="0.25">
      <c r="V2453" s="84">
        <v>0</v>
      </c>
    </row>
    <row r="2454" spans="22:22" x14ac:dyDescent="0.25">
      <c r="V2454" s="84">
        <v>0</v>
      </c>
    </row>
    <row r="2455" spans="22:22" x14ac:dyDescent="0.25">
      <c r="V2455" s="84">
        <v>0</v>
      </c>
    </row>
    <row r="2456" spans="22:22" x14ac:dyDescent="0.25">
      <c r="V2456" s="84">
        <v>0</v>
      </c>
    </row>
    <row r="2457" spans="22:22" x14ac:dyDescent="0.25">
      <c r="V2457" s="84">
        <v>0</v>
      </c>
    </row>
    <row r="2458" spans="22:22" x14ac:dyDescent="0.25">
      <c r="V2458" s="84">
        <v>0</v>
      </c>
    </row>
    <row r="2459" spans="22:22" x14ac:dyDescent="0.25">
      <c r="V2459" s="84">
        <v>0</v>
      </c>
    </row>
    <row r="2460" spans="22:22" x14ac:dyDescent="0.25">
      <c r="V2460" s="84">
        <v>0</v>
      </c>
    </row>
    <row r="2461" spans="22:22" x14ac:dyDescent="0.25">
      <c r="V2461" s="84">
        <v>0</v>
      </c>
    </row>
    <row r="2462" spans="22:22" x14ac:dyDescent="0.25">
      <c r="V2462" s="84">
        <v>0</v>
      </c>
    </row>
    <row r="2463" spans="22:22" x14ac:dyDescent="0.25">
      <c r="V2463" s="84">
        <v>0</v>
      </c>
    </row>
    <row r="2464" spans="22:22" x14ac:dyDescent="0.25">
      <c r="V2464" s="84">
        <v>0</v>
      </c>
    </row>
    <row r="2465" spans="22:22" x14ac:dyDescent="0.25">
      <c r="V2465" s="84">
        <v>0</v>
      </c>
    </row>
    <row r="2466" spans="22:22" x14ac:dyDescent="0.25">
      <c r="V2466" s="84">
        <v>0</v>
      </c>
    </row>
    <row r="2467" spans="22:22" x14ac:dyDescent="0.25">
      <c r="V2467" s="84">
        <v>0</v>
      </c>
    </row>
    <row r="2468" spans="22:22" x14ac:dyDescent="0.25">
      <c r="V2468" s="84">
        <v>0</v>
      </c>
    </row>
    <row r="2469" spans="22:22" x14ac:dyDescent="0.25">
      <c r="V2469" s="84">
        <v>0</v>
      </c>
    </row>
    <row r="2470" spans="22:22" x14ac:dyDescent="0.25">
      <c r="V2470" s="84">
        <v>0</v>
      </c>
    </row>
    <row r="2471" spans="22:22" x14ac:dyDescent="0.25">
      <c r="V2471" s="84">
        <v>0</v>
      </c>
    </row>
    <row r="2472" spans="22:22" x14ac:dyDescent="0.25">
      <c r="V2472" s="84">
        <v>0</v>
      </c>
    </row>
    <row r="2473" spans="22:22" x14ac:dyDescent="0.25">
      <c r="V2473" s="84">
        <v>0</v>
      </c>
    </row>
    <row r="2474" spans="22:22" x14ac:dyDescent="0.25">
      <c r="V2474" s="84">
        <v>0</v>
      </c>
    </row>
    <row r="2475" spans="22:22" x14ac:dyDescent="0.25">
      <c r="V2475" s="84">
        <v>0</v>
      </c>
    </row>
    <row r="2476" spans="22:22" x14ac:dyDescent="0.25">
      <c r="V2476" s="84">
        <v>0</v>
      </c>
    </row>
    <row r="2477" spans="22:22" x14ac:dyDescent="0.25">
      <c r="V2477" s="84">
        <v>0</v>
      </c>
    </row>
    <row r="2478" spans="22:22" x14ac:dyDescent="0.25">
      <c r="V2478" s="84">
        <v>0</v>
      </c>
    </row>
    <row r="2479" spans="22:22" x14ac:dyDescent="0.25">
      <c r="V2479" s="84">
        <v>0</v>
      </c>
    </row>
    <row r="2480" spans="22:22" x14ac:dyDescent="0.25">
      <c r="V2480" s="84">
        <v>0</v>
      </c>
    </row>
    <row r="2481" spans="22:22" x14ac:dyDescent="0.25">
      <c r="V2481" s="84">
        <v>0</v>
      </c>
    </row>
    <row r="2482" spans="22:22" x14ac:dyDescent="0.25">
      <c r="V2482" s="84">
        <v>0</v>
      </c>
    </row>
    <row r="2483" spans="22:22" x14ac:dyDescent="0.25">
      <c r="V2483" s="84">
        <v>0</v>
      </c>
    </row>
    <row r="2484" spans="22:22" x14ac:dyDescent="0.25">
      <c r="V2484" s="84">
        <v>0</v>
      </c>
    </row>
    <row r="2485" spans="22:22" x14ac:dyDescent="0.25">
      <c r="V2485" s="84">
        <v>0</v>
      </c>
    </row>
    <row r="2486" spans="22:22" x14ac:dyDescent="0.25">
      <c r="V2486" s="84">
        <v>0</v>
      </c>
    </row>
    <row r="2487" spans="22:22" x14ac:dyDescent="0.25">
      <c r="V2487" s="84">
        <v>0</v>
      </c>
    </row>
    <row r="2488" spans="22:22" x14ac:dyDescent="0.25">
      <c r="V2488" s="84">
        <v>0</v>
      </c>
    </row>
    <row r="2489" spans="22:22" x14ac:dyDescent="0.25">
      <c r="V2489" s="84">
        <v>0</v>
      </c>
    </row>
    <row r="2490" spans="22:22" x14ac:dyDescent="0.25">
      <c r="V2490" s="84">
        <v>0</v>
      </c>
    </row>
    <row r="2491" spans="22:22" x14ac:dyDescent="0.25">
      <c r="V2491" s="84">
        <v>0</v>
      </c>
    </row>
    <row r="2492" spans="22:22" x14ac:dyDescent="0.25">
      <c r="V2492" s="84">
        <v>0</v>
      </c>
    </row>
    <row r="2493" spans="22:22" x14ac:dyDescent="0.25">
      <c r="V2493" s="84">
        <v>0</v>
      </c>
    </row>
    <row r="2494" spans="22:22" x14ac:dyDescent="0.25">
      <c r="V2494" s="84">
        <v>0</v>
      </c>
    </row>
    <row r="2495" spans="22:22" x14ac:dyDescent="0.25">
      <c r="V2495" s="84">
        <v>0</v>
      </c>
    </row>
    <row r="2496" spans="22:22" x14ac:dyDescent="0.25">
      <c r="V2496" s="84">
        <v>0</v>
      </c>
    </row>
    <row r="2497" spans="22:22" x14ac:dyDescent="0.25">
      <c r="V2497" s="84">
        <v>0</v>
      </c>
    </row>
    <row r="2498" spans="22:22" x14ac:dyDescent="0.25">
      <c r="V2498" s="84">
        <v>0</v>
      </c>
    </row>
    <row r="2499" spans="22:22" x14ac:dyDescent="0.25">
      <c r="V2499" s="84">
        <v>0</v>
      </c>
    </row>
    <row r="2500" spans="22:22" x14ac:dyDescent="0.25">
      <c r="V2500" s="84">
        <v>0</v>
      </c>
    </row>
    <row r="2501" spans="22:22" x14ac:dyDescent="0.25">
      <c r="V2501" s="84">
        <v>0</v>
      </c>
    </row>
    <row r="2502" spans="22:22" x14ac:dyDescent="0.25">
      <c r="V2502" s="84">
        <v>0</v>
      </c>
    </row>
    <row r="2503" spans="22:22" x14ac:dyDescent="0.25">
      <c r="V2503" s="84">
        <v>0</v>
      </c>
    </row>
    <row r="2504" spans="22:22" x14ac:dyDescent="0.25">
      <c r="V2504" s="84">
        <v>0</v>
      </c>
    </row>
    <row r="2505" spans="22:22" x14ac:dyDescent="0.25">
      <c r="V2505" s="84">
        <v>0</v>
      </c>
    </row>
    <row r="2506" spans="22:22" x14ac:dyDescent="0.25">
      <c r="V2506" s="84">
        <v>0</v>
      </c>
    </row>
    <row r="2507" spans="22:22" x14ac:dyDescent="0.25">
      <c r="V2507" s="84">
        <v>0</v>
      </c>
    </row>
    <row r="2508" spans="22:22" x14ac:dyDescent="0.25">
      <c r="V2508" s="84">
        <v>0</v>
      </c>
    </row>
    <row r="2509" spans="22:22" x14ac:dyDescent="0.25">
      <c r="V2509" s="84">
        <v>0</v>
      </c>
    </row>
    <row r="2510" spans="22:22" x14ac:dyDescent="0.25">
      <c r="V2510" s="84">
        <v>0</v>
      </c>
    </row>
    <row r="2511" spans="22:22" x14ac:dyDescent="0.25">
      <c r="V2511" s="84">
        <v>0</v>
      </c>
    </row>
    <row r="2512" spans="22:22" x14ac:dyDescent="0.25">
      <c r="V2512" s="84">
        <v>0</v>
      </c>
    </row>
    <row r="2513" spans="22:22" x14ac:dyDescent="0.25">
      <c r="V2513" s="84">
        <v>0</v>
      </c>
    </row>
    <row r="2514" spans="22:22" x14ac:dyDescent="0.25">
      <c r="V2514" s="84">
        <v>0</v>
      </c>
    </row>
    <row r="2515" spans="22:22" x14ac:dyDescent="0.25">
      <c r="V2515" s="84">
        <v>0</v>
      </c>
    </row>
    <row r="2516" spans="22:22" x14ac:dyDescent="0.25">
      <c r="V2516" s="84">
        <v>0</v>
      </c>
    </row>
    <row r="2517" spans="22:22" x14ac:dyDescent="0.25">
      <c r="V2517" s="84">
        <v>0</v>
      </c>
    </row>
    <row r="2518" spans="22:22" x14ac:dyDescent="0.25">
      <c r="V2518" s="84">
        <v>0</v>
      </c>
    </row>
    <row r="2519" spans="22:22" x14ac:dyDescent="0.25">
      <c r="V2519" s="84">
        <v>0</v>
      </c>
    </row>
    <row r="2520" spans="22:22" x14ac:dyDescent="0.25">
      <c r="V2520" s="84">
        <v>0</v>
      </c>
    </row>
    <row r="2521" spans="22:22" x14ac:dyDescent="0.25">
      <c r="V2521" s="84">
        <v>0</v>
      </c>
    </row>
    <row r="2522" spans="22:22" x14ac:dyDescent="0.25">
      <c r="V2522" s="84">
        <v>0</v>
      </c>
    </row>
    <row r="2523" spans="22:22" x14ac:dyDescent="0.25">
      <c r="V2523" s="84">
        <v>0</v>
      </c>
    </row>
    <row r="2524" spans="22:22" x14ac:dyDescent="0.25">
      <c r="V2524" s="84">
        <v>0</v>
      </c>
    </row>
    <row r="2525" spans="22:22" x14ac:dyDescent="0.25">
      <c r="V2525" s="84">
        <v>0</v>
      </c>
    </row>
    <row r="2526" spans="22:22" x14ac:dyDescent="0.25">
      <c r="V2526" s="84">
        <v>0</v>
      </c>
    </row>
    <row r="2527" spans="22:22" x14ac:dyDescent="0.25">
      <c r="V2527" s="84">
        <v>0</v>
      </c>
    </row>
    <row r="2528" spans="22:22" x14ac:dyDescent="0.25">
      <c r="V2528" s="84">
        <v>0</v>
      </c>
    </row>
    <row r="2529" spans="22:22" x14ac:dyDescent="0.25">
      <c r="V2529" s="84">
        <v>0</v>
      </c>
    </row>
    <row r="2530" spans="22:22" x14ac:dyDescent="0.25">
      <c r="V2530" s="84">
        <v>0</v>
      </c>
    </row>
    <row r="2531" spans="22:22" x14ac:dyDescent="0.25">
      <c r="V2531" s="84">
        <v>0</v>
      </c>
    </row>
    <row r="2532" spans="22:22" x14ac:dyDescent="0.25">
      <c r="V2532" s="84">
        <v>0</v>
      </c>
    </row>
    <row r="2533" spans="22:22" x14ac:dyDescent="0.25">
      <c r="V2533" s="84">
        <v>0</v>
      </c>
    </row>
    <row r="2534" spans="22:22" x14ac:dyDescent="0.25">
      <c r="V2534" s="84">
        <v>0</v>
      </c>
    </row>
    <row r="2535" spans="22:22" x14ac:dyDescent="0.25">
      <c r="V2535" s="84">
        <v>0</v>
      </c>
    </row>
    <row r="2536" spans="22:22" x14ac:dyDescent="0.25">
      <c r="V2536" s="84">
        <v>0</v>
      </c>
    </row>
    <row r="2537" spans="22:22" x14ac:dyDescent="0.25">
      <c r="V2537" s="84">
        <v>0</v>
      </c>
    </row>
    <row r="2538" spans="22:22" x14ac:dyDescent="0.25">
      <c r="V2538" s="84">
        <v>0</v>
      </c>
    </row>
    <row r="2539" spans="22:22" x14ac:dyDescent="0.25">
      <c r="V2539" s="84">
        <v>0</v>
      </c>
    </row>
    <row r="2540" spans="22:22" x14ac:dyDescent="0.25">
      <c r="V2540" s="84">
        <v>0</v>
      </c>
    </row>
    <row r="2541" spans="22:22" x14ac:dyDescent="0.25">
      <c r="V2541" s="84">
        <v>0</v>
      </c>
    </row>
    <row r="2542" spans="22:22" x14ac:dyDescent="0.25">
      <c r="V2542" s="84">
        <v>0</v>
      </c>
    </row>
    <row r="2543" spans="22:22" x14ac:dyDescent="0.25">
      <c r="V2543" s="84">
        <v>0</v>
      </c>
    </row>
    <row r="2544" spans="22:22" x14ac:dyDescent="0.25">
      <c r="V2544" s="84">
        <v>0</v>
      </c>
    </row>
    <row r="2545" spans="22:22" x14ac:dyDescent="0.25">
      <c r="V2545" s="84">
        <v>0</v>
      </c>
    </row>
    <row r="2546" spans="22:22" x14ac:dyDescent="0.25">
      <c r="V2546" s="84">
        <v>0</v>
      </c>
    </row>
    <row r="2547" spans="22:22" x14ac:dyDescent="0.25">
      <c r="V2547" s="84">
        <v>0</v>
      </c>
    </row>
    <row r="2548" spans="22:22" x14ac:dyDescent="0.25">
      <c r="V2548" s="84">
        <v>0</v>
      </c>
    </row>
    <row r="2549" spans="22:22" x14ac:dyDescent="0.25">
      <c r="V2549" s="84">
        <v>0</v>
      </c>
    </row>
    <row r="2550" spans="22:22" x14ac:dyDescent="0.25">
      <c r="V2550" s="84">
        <v>0</v>
      </c>
    </row>
    <row r="2551" spans="22:22" x14ac:dyDescent="0.25">
      <c r="V2551" s="84">
        <v>0</v>
      </c>
    </row>
    <row r="2552" spans="22:22" x14ac:dyDescent="0.25">
      <c r="V2552" s="84">
        <v>0</v>
      </c>
    </row>
    <row r="2553" spans="22:22" x14ac:dyDescent="0.25">
      <c r="V2553" s="84">
        <v>0</v>
      </c>
    </row>
    <row r="2554" spans="22:22" x14ac:dyDescent="0.25">
      <c r="V2554" s="84">
        <v>0</v>
      </c>
    </row>
    <row r="2555" spans="22:22" x14ac:dyDescent="0.25">
      <c r="V2555" s="84">
        <v>0</v>
      </c>
    </row>
    <row r="2556" spans="22:22" x14ac:dyDescent="0.25">
      <c r="V2556" s="84">
        <v>0</v>
      </c>
    </row>
    <row r="2557" spans="22:22" x14ac:dyDescent="0.25">
      <c r="V2557" s="84">
        <v>0</v>
      </c>
    </row>
    <row r="2558" spans="22:22" x14ac:dyDescent="0.25">
      <c r="V2558" s="84">
        <v>0</v>
      </c>
    </row>
    <row r="2559" spans="22:22" x14ac:dyDescent="0.25">
      <c r="V2559" s="84">
        <v>0</v>
      </c>
    </row>
    <row r="2560" spans="22:22" x14ac:dyDescent="0.25">
      <c r="V2560" s="84">
        <v>0</v>
      </c>
    </row>
    <row r="2561" spans="22:22" x14ac:dyDescent="0.25">
      <c r="V2561" s="84">
        <v>0</v>
      </c>
    </row>
    <row r="2562" spans="22:22" x14ac:dyDescent="0.25">
      <c r="V2562" s="84">
        <v>0</v>
      </c>
    </row>
    <row r="2563" spans="22:22" x14ac:dyDescent="0.25">
      <c r="V2563" s="84">
        <v>0</v>
      </c>
    </row>
    <row r="2564" spans="22:22" x14ac:dyDescent="0.25">
      <c r="V2564" s="84">
        <v>0</v>
      </c>
    </row>
    <row r="2565" spans="22:22" x14ac:dyDescent="0.25">
      <c r="V2565" s="84">
        <v>0</v>
      </c>
    </row>
    <row r="2566" spans="22:22" x14ac:dyDescent="0.25">
      <c r="V2566" s="84">
        <v>0</v>
      </c>
    </row>
    <row r="2567" spans="22:22" x14ac:dyDescent="0.25">
      <c r="V2567" s="84">
        <v>0</v>
      </c>
    </row>
    <row r="2568" spans="22:22" x14ac:dyDescent="0.25">
      <c r="V2568" s="84">
        <v>0</v>
      </c>
    </row>
    <row r="2569" spans="22:22" x14ac:dyDescent="0.25">
      <c r="V2569" s="84">
        <v>0</v>
      </c>
    </row>
    <row r="2570" spans="22:22" x14ac:dyDescent="0.25">
      <c r="V2570" s="84">
        <v>0</v>
      </c>
    </row>
    <row r="2571" spans="22:22" x14ac:dyDescent="0.25">
      <c r="V2571" s="84">
        <v>0</v>
      </c>
    </row>
    <row r="2572" spans="22:22" x14ac:dyDescent="0.25">
      <c r="V2572" s="84">
        <v>0</v>
      </c>
    </row>
    <row r="2573" spans="22:22" x14ac:dyDescent="0.25">
      <c r="V2573" s="84">
        <v>0</v>
      </c>
    </row>
    <row r="2574" spans="22:22" x14ac:dyDescent="0.25">
      <c r="V2574" s="84">
        <v>0</v>
      </c>
    </row>
    <row r="2575" spans="22:22" x14ac:dyDescent="0.25">
      <c r="V2575" s="84">
        <v>0</v>
      </c>
    </row>
    <row r="2576" spans="22:22" x14ac:dyDescent="0.25">
      <c r="V2576" s="84">
        <v>0</v>
      </c>
    </row>
    <row r="2577" spans="22:22" x14ac:dyDescent="0.25">
      <c r="V2577" s="84">
        <v>0</v>
      </c>
    </row>
    <row r="2578" spans="22:22" x14ac:dyDescent="0.25">
      <c r="V2578" s="84">
        <v>0</v>
      </c>
    </row>
    <row r="2579" spans="22:22" x14ac:dyDescent="0.25">
      <c r="V2579" s="84">
        <v>0</v>
      </c>
    </row>
    <row r="2580" spans="22:22" x14ac:dyDescent="0.25">
      <c r="V2580" s="84">
        <v>0</v>
      </c>
    </row>
    <row r="2581" spans="22:22" x14ac:dyDescent="0.25">
      <c r="V2581" s="84">
        <v>0</v>
      </c>
    </row>
    <row r="2582" spans="22:22" x14ac:dyDescent="0.25">
      <c r="V2582" s="84">
        <v>0</v>
      </c>
    </row>
    <row r="2583" spans="22:22" x14ac:dyDescent="0.25">
      <c r="V2583" s="84">
        <v>0</v>
      </c>
    </row>
    <row r="2584" spans="22:22" x14ac:dyDescent="0.25">
      <c r="V2584" s="84">
        <v>0</v>
      </c>
    </row>
    <row r="2585" spans="22:22" x14ac:dyDescent="0.25">
      <c r="V2585" s="84">
        <v>0</v>
      </c>
    </row>
    <row r="2586" spans="22:22" x14ac:dyDescent="0.25">
      <c r="V2586" s="84">
        <v>0</v>
      </c>
    </row>
    <row r="2587" spans="22:22" x14ac:dyDescent="0.25">
      <c r="V2587" s="84">
        <v>0</v>
      </c>
    </row>
    <row r="2588" spans="22:22" x14ac:dyDescent="0.25">
      <c r="V2588" s="84">
        <v>0</v>
      </c>
    </row>
    <row r="2589" spans="22:22" x14ac:dyDescent="0.25">
      <c r="V2589" s="84">
        <v>0</v>
      </c>
    </row>
    <row r="2590" spans="22:22" x14ac:dyDescent="0.25">
      <c r="V2590" s="84">
        <v>0</v>
      </c>
    </row>
    <row r="2591" spans="22:22" x14ac:dyDescent="0.25">
      <c r="V2591" s="84">
        <v>0</v>
      </c>
    </row>
    <row r="2592" spans="22:22" x14ac:dyDescent="0.25">
      <c r="V2592" s="84">
        <v>0</v>
      </c>
    </row>
    <row r="2593" spans="22:22" x14ac:dyDescent="0.25">
      <c r="V2593" s="84">
        <v>0</v>
      </c>
    </row>
    <row r="2594" spans="22:22" x14ac:dyDescent="0.25">
      <c r="V2594" s="84">
        <v>0</v>
      </c>
    </row>
    <row r="2595" spans="22:22" x14ac:dyDescent="0.25">
      <c r="V2595" s="84">
        <v>0</v>
      </c>
    </row>
    <row r="2596" spans="22:22" x14ac:dyDescent="0.25">
      <c r="V2596" s="84">
        <v>0</v>
      </c>
    </row>
    <row r="2597" spans="22:22" x14ac:dyDescent="0.25">
      <c r="V2597" s="84">
        <v>0</v>
      </c>
    </row>
    <row r="2598" spans="22:22" x14ac:dyDescent="0.25">
      <c r="V2598" s="84">
        <v>0</v>
      </c>
    </row>
    <row r="2599" spans="22:22" x14ac:dyDescent="0.25">
      <c r="V2599" s="84">
        <v>0</v>
      </c>
    </row>
    <row r="2600" spans="22:22" x14ac:dyDescent="0.25">
      <c r="V2600" s="84">
        <v>0</v>
      </c>
    </row>
    <row r="2601" spans="22:22" x14ac:dyDescent="0.25">
      <c r="V2601" s="84">
        <v>0</v>
      </c>
    </row>
    <row r="2602" spans="22:22" x14ac:dyDescent="0.25">
      <c r="V2602" s="84">
        <v>0</v>
      </c>
    </row>
    <row r="2603" spans="22:22" x14ac:dyDescent="0.25">
      <c r="V2603" s="84">
        <v>0</v>
      </c>
    </row>
    <row r="2604" spans="22:22" x14ac:dyDescent="0.25">
      <c r="V2604" s="84">
        <v>0</v>
      </c>
    </row>
    <row r="2605" spans="22:22" x14ac:dyDescent="0.25">
      <c r="V2605" s="84">
        <v>0</v>
      </c>
    </row>
    <row r="2606" spans="22:22" x14ac:dyDescent="0.25">
      <c r="V2606" s="84">
        <v>0</v>
      </c>
    </row>
    <row r="2607" spans="22:22" x14ac:dyDescent="0.25">
      <c r="V2607" s="84">
        <v>0</v>
      </c>
    </row>
    <row r="2608" spans="22:22" x14ac:dyDescent="0.25">
      <c r="V2608" s="84">
        <v>0</v>
      </c>
    </row>
    <row r="2609" spans="22:22" x14ac:dyDescent="0.25">
      <c r="V2609" s="84">
        <v>0</v>
      </c>
    </row>
    <row r="2610" spans="22:22" x14ac:dyDescent="0.25">
      <c r="V2610" s="84">
        <v>0</v>
      </c>
    </row>
    <row r="2611" spans="22:22" x14ac:dyDescent="0.25">
      <c r="V2611" s="84">
        <v>0</v>
      </c>
    </row>
    <row r="2612" spans="22:22" x14ac:dyDescent="0.25">
      <c r="V2612" s="84">
        <v>0</v>
      </c>
    </row>
    <row r="2613" spans="22:22" x14ac:dyDescent="0.25">
      <c r="V2613" s="84">
        <v>0</v>
      </c>
    </row>
    <row r="2614" spans="22:22" x14ac:dyDescent="0.25">
      <c r="V2614" s="84">
        <v>0</v>
      </c>
    </row>
    <row r="2615" spans="22:22" x14ac:dyDescent="0.25">
      <c r="V2615" s="84">
        <v>0</v>
      </c>
    </row>
    <row r="2616" spans="22:22" x14ac:dyDescent="0.25">
      <c r="V2616" s="84">
        <v>0</v>
      </c>
    </row>
    <row r="2617" spans="22:22" x14ac:dyDescent="0.25">
      <c r="V2617" s="84">
        <v>0</v>
      </c>
    </row>
    <row r="2618" spans="22:22" x14ac:dyDescent="0.25">
      <c r="V2618" s="84">
        <v>0</v>
      </c>
    </row>
    <row r="2619" spans="22:22" x14ac:dyDescent="0.25">
      <c r="V2619" s="84">
        <v>0</v>
      </c>
    </row>
    <row r="2620" spans="22:22" x14ac:dyDescent="0.25">
      <c r="V2620" s="84">
        <v>0</v>
      </c>
    </row>
    <row r="2621" spans="22:22" x14ac:dyDescent="0.25">
      <c r="V2621" s="84">
        <v>0</v>
      </c>
    </row>
    <row r="2622" spans="22:22" x14ac:dyDescent="0.25">
      <c r="V2622" s="84">
        <v>0</v>
      </c>
    </row>
    <row r="2623" spans="22:22" x14ac:dyDescent="0.25">
      <c r="V2623" s="84">
        <v>0</v>
      </c>
    </row>
    <row r="2624" spans="22:22" x14ac:dyDescent="0.25">
      <c r="V2624" s="84">
        <v>0</v>
      </c>
    </row>
    <row r="2625" spans="22:22" x14ac:dyDescent="0.25">
      <c r="V2625" s="84">
        <v>0</v>
      </c>
    </row>
    <row r="2626" spans="22:22" x14ac:dyDescent="0.25">
      <c r="V2626" s="84">
        <v>0</v>
      </c>
    </row>
    <row r="2627" spans="22:22" x14ac:dyDescent="0.25">
      <c r="V2627" s="84">
        <v>0</v>
      </c>
    </row>
    <row r="2628" spans="22:22" x14ac:dyDescent="0.25">
      <c r="V2628" s="84">
        <v>0</v>
      </c>
    </row>
    <row r="2629" spans="22:22" x14ac:dyDescent="0.25">
      <c r="V2629" s="84">
        <v>0</v>
      </c>
    </row>
    <row r="2630" spans="22:22" x14ac:dyDescent="0.25">
      <c r="V2630" s="84">
        <v>0</v>
      </c>
    </row>
    <row r="2631" spans="22:22" x14ac:dyDescent="0.25">
      <c r="V2631" s="84">
        <v>0</v>
      </c>
    </row>
    <row r="2632" spans="22:22" x14ac:dyDescent="0.25">
      <c r="V2632" s="84">
        <v>0</v>
      </c>
    </row>
    <row r="2633" spans="22:22" x14ac:dyDescent="0.25">
      <c r="V2633" s="84">
        <v>0</v>
      </c>
    </row>
    <row r="2634" spans="22:22" x14ac:dyDescent="0.25">
      <c r="V2634" s="84">
        <v>0</v>
      </c>
    </row>
    <row r="2635" spans="22:22" x14ac:dyDescent="0.25">
      <c r="V2635" s="84">
        <v>0</v>
      </c>
    </row>
    <row r="2636" spans="22:22" x14ac:dyDescent="0.25">
      <c r="V2636" s="84">
        <v>0</v>
      </c>
    </row>
    <row r="2637" spans="22:22" x14ac:dyDescent="0.25">
      <c r="V2637" s="84">
        <v>0</v>
      </c>
    </row>
    <row r="2638" spans="22:22" x14ac:dyDescent="0.25">
      <c r="V2638" s="84">
        <v>0</v>
      </c>
    </row>
    <row r="2639" spans="22:22" x14ac:dyDescent="0.25">
      <c r="V2639" s="84">
        <v>0</v>
      </c>
    </row>
    <row r="2640" spans="22:22" x14ac:dyDescent="0.25">
      <c r="V2640" s="84">
        <v>0</v>
      </c>
    </row>
    <row r="2641" spans="22:22" x14ac:dyDescent="0.25">
      <c r="V2641" s="84">
        <v>0</v>
      </c>
    </row>
    <row r="2642" spans="22:22" x14ac:dyDescent="0.25">
      <c r="V2642" s="84">
        <v>0</v>
      </c>
    </row>
    <row r="2643" spans="22:22" x14ac:dyDescent="0.25">
      <c r="V2643" s="84">
        <v>0</v>
      </c>
    </row>
    <row r="2644" spans="22:22" x14ac:dyDescent="0.25">
      <c r="V2644" s="84">
        <v>0</v>
      </c>
    </row>
    <row r="2645" spans="22:22" x14ac:dyDescent="0.25">
      <c r="V2645" s="84">
        <v>0</v>
      </c>
    </row>
    <row r="2646" spans="22:22" x14ac:dyDescent="0.25">
      <c r="V2646" s="84">
        <v>0</v>
      </c>
    </row>
    <row r="2647" spans="22:22" x14ac:dyDescent="0.25">
      <c r="V2647" s="84">
        <v>0</v>
      </c>
    </row>
    <row r="2648" spans="22:22" x14ac:dyDescent="0.25">
      <c r="V2648" s="84">
        <v>0</v>
      </c>
    </row>
    <row r="2649" spans="22:22" x14ac:dyDescent="0.25">
      <c r="V2649" s="84">
        <v>0</v>
      </c>
    </row>
    <row r="2650" spans="22:22" x14ac:dyDescent="0.25">
      <c r="V2650" s="84">
        <v>0</v>
      </c>
    </row>
    <row r="2651" spans="22:22" x14ac:dyDescent="0.25">
      <c r="V2651" s="84">
        <v>0</v>
      </c>
    </row>
    <row r="2652" spans="22:22" x14ac:dyDescent="0.25">
      <c r="V2652" s="84">
        <v>0</v>
      </c>
    </row>
    <row r="2653" spans="22:22" x14ac:dyDescent="0.25">
      <c r="V2653" s="84">
        <v>0</v>
      </c>
    </row>
    <row r="2654" spans="22:22" x14ac:dyDescent="0.25">
      <c r="V2654" s="84">
        <v>0</v>
      </c>
    </row>
    <row r="2655" spans="22:22" x14ac:dyDescent="0.25">
      <c r="V2655" s="84">
        <v>0</v>
      </c>
    </row>
    <row r="2656" spans="22:22" x14ac:dyDescent="0.25">
      <c r="V2656" s="84">
        <v>0</v>
      </c>
    </row>
    <row r="2657" spans="22:22" x14ac:dyDescent="0.25">
      <c r="V2657" s="84">
        <v>0</v>
      </c>
    </row>
    <row r="2658" spans="22:22" x14ac:dyDescent="0.25">
      <c r="V2658" s="84">
        <v>0</v>
      </c>
    </row>
    <row r="2659" spans="22:22" x14ac:dyDescent="0.25">
      <c r="V2659" s="84">
        <v>0</v>
      </c>
    </row>
    <row r="2660" spans="22:22" x14ac:dyDescent="0.25">
      <c r="V2660" s="84">
        <v>0</v>
      </c>
    </row>
    <row r="2661" spans="22:22" x14ac:dyDescent="0.25">
      <c r="V2661" s="84">
        <v>0</v>
      </c>
    </row>
    <row r="2662" spans="22:22" x14ac:dyDescent="0.25">
      <c r="V2662" s="84">
        <v>0</v>
      </c>
    </row>
    <row r="2663" spans="22:22" x14ac:dyDescent="0.25">
      <c r="V2663" s="84">
        <v>0</v>
      </c>
    </row>
    <row r="2664" spans="22:22" x14ac:dyDescent="0.25">
      <c r="V2664" s="84">
        <v>0</v>
      </c>
    </row>
    <row r="2665" spans="22:22" x14ac:dyDescent="0.25">
      <c r="V2665" s="84">
        <v>0</v>
      </c>
    </row>
    <row r="2666" spans="22:22" x14ac:dyDescent="0.25">
      <c r="V2666" s="84">
        <v>0</v>
      </c>
    </row>
    <row r="2667" spans="22:22" x14ac:dyDescent="0.25">
      <c r="V2667" s="84">
        <v>0</v>
      </c>
    </row>
    <row r="2668" spans="22:22" x14ac:dyDescent="0.25">
      <c r="V2668" s="84">
        <v>0</v>
      </c>
    </row>
    <row r="2669" spans="22:22" x14ac:dyDescent="0.25">
      <c r="V2669" s="84">
        <v>0</v>
      </c>
    </row>
    <row r="2670" spans="22:22" x14ac:dyDescent="0.25">
      <c r="V2670" s="84">
        <v>0</v>
      </c>
    </row>
    <row r="2671" spans="22:22" x14ac:dyDescent="0.25">
      <c r="V2671" s="84">
        <v>0</v>
      </c>
    </row>
    <row r="2672" spans="22:22" x14ac:dyDescent="0.25">
      <c r="V2672" s="84">
        <v>0</v>
      </c>
    </row>
    <row r="2673" spans="22:22" x14ac:dyDescent="0.25">
      <c r="V2673" s="84">
        <v>0</v>
      </c>
    </row>
    <row r="2674" spans="22:22" x14ac:dyDescent="0.25">
      <c r="V2674" s="84">
        <v>0</v>
      </c>
    </row>
    <row r="2675" spans="22:22" x14ac:dyDescent="0.25">
      <c r="V2675" s="84">
        <v>0</v>
      </c>
    </row>
    <row r="2676" spans="22:22" x14ac:dyDescent="0.25">
      <c r="V2676" s="84">
        <v>0</v>
      </c>
    </row>
    <row r="2677" spans="22:22" x14ac:dyDescent="0.25">
      <c r="V2677" s="84">
        <v>0</v>
      </c>
    </row>
    <row r="2678" spans="22:22" x14ac:dyDescent="0.25">
      <c r="V2678" s="84">
        <v>0</v>
      </c>
    </row>
    <row r="2679" spans="22:22" x14ac:dyDescent="0.25">
      <c r="V2679" s="84">
        <v>0</v>
      </c>
    </row>
    <row r="2680" spans="22:22" x14ac:dyDescent="0.25">
      <c r="V2680" s="84">
        <v>0</v>
      </c>
    </row>
    <row r="2681" spans="22:22" x14ac:dyDescent="0.25">
      <c r="V2681" s="84">
        <v>0</v>
      </c>
    </row>
    <row r="2682" spans="22:22" x14ac:dyDescent="0.25">
      <c r="V2682" s="84">
        <v>0</v>
      </c>
    </row>
    <row r="2683" spans="22:22" x14ac:dyDescent="0.25">
      <c r="V2683" s="84">
        <v>0</v>
      </c>
    </row>
    <row r="2684" spans="22:22" x14ac:dyDescent="0.25">
      <c r="V2684" s="84">
        <v>0</v>
      </c>
    </row>
    <row r="2685" spans="22:22" x14ac:dyDescent="0.25">
      <c r="V2685" s="84">
        <v>0</v>
      </c>
    </row>
    <row r="2686" spans="22:22" x14ac:dyDescent="0.25">
      <c r="V2686" s="84">
        <v>0</v>
      </c>
    </row>
    <row r="2687" spans="22:22" x14ac:dyDescent="0.25">
      <c r="V2687" s="84">
        <v>0</v>
      </c>
    </row>
    <row r="2688" spans="22:22" x14ac:dyDescent="0.25">
      <c r="V2688" s="84">
        <v>0</v>
      </c>
    </row>
    <row r="2689" spans="22:22" x14ac:dyDescent="0.25">
      <c r="V2689" s="84">
        <v>0</v>
      </c>
    </row>
    <row r="2690" spans="22:22" x14ac:dyDescent="0.25">
      <c r="V2690" s="84">
        <v>0</v>
      </c>
    </row>
    <row r="2691" spans="22:22" x14ac:dyDescent="0.25">
      <c r="V2691" s="84">
        <v>0</v>
      </c>
    </row>
    <row r="2692" spans="22:22" x14ac:dyDescent="0.25">
      <c r="V2692" s="84">
        <v>0</v>
      </c>
    </row>
    <row r="2693" spans="22:22" x14ac:dyDescent="0.25">
      <c r="V2693" s="84">
        <v>0</v>
      </c>
    </row>
    <row r="2694" spans="22:22" x14ac:dyDescent="0.25">
      <c r="V2694" s="84">
        <v>0</v>
      </c>
    </row>
    <row r="2695" spans="22:22" x14ac:dyDescent="0.25">
      <c r="V2695" s="84">
        <v>0</v>
      </c>
    </row>
    <row r="2696" spans="22:22" x14ac:dyDescent="0.25">
      <c r="V2696" s="84">
        <v>0</v>
      </c>
    </row>
    <row r="2697" spans="22:22" x14ac:dyDescent="0.25">
      <c r="V2697" s="84">
        <v>0</v>
      </c>
    </row>
    <row r="2698" spans="22:22" x14ac:dyDescent="0.25">
      <c r="V2698" s="84">
        <v>0</v>
      </c>
    </row>
    <row r="2699" spans="22:22" x14ac:dyDescent="0.25">
      <c r="V2699" s="84">
        <v>0</v>
      </c>
    </row>
    <row r="2700" spans="22:22" x14ac:dyDescent="0.25">
      <c r="V2700" s="84">
        <v>0</v>
      </c>
    </row>
    <row r="2701" spans="22:22" x14ac:dyDescent="0.25">
      <c r="V2701" s="84">
        <v>0</v>
      </c>
    </row>
    <row r="2702" spans="22:22" x14ac:dyDescent="0.25">
      <c r="V2702" s="84">
        <v>0</v>
      </c>
    </row>
    <row r="2703" spans="22:22" x14ac:dyDescent="0.25">
      <c r="V2703" s="84">
        <v>0</v>
      </c>
    </row>
    <row r="2704" spans="22:22" x14ac:dyDescent="0.25">
      <c r="V2704" s="84">
        <v>0</v>
      </c>
    </row>
    <row r="2705" spans="22:22" x14ac:dyDescent="0.25">
      <c r="V2705" s="84">
        <v>0</v>
      </c>
    </row>
    <row r="2706" spans="22:22" x14ac:dyDescent="0.25">
      <c r="V2706" s="84">
        <v>0</v>
      </c>
    </row>
    <row r="2707" spans="22:22" x14ac:dyDescent="0.25">
      <c r="V2707" s="84">
        <v>0</v>
      </c>
    </row>
    <row r="2708" spans="22:22" x14ac:dyDescent="0.25">
      <c r="V2708" s="84">
        <v>0</v>
      </c>
    </row>
    <row r="2709" spans="22:22" x14ac:dyDescent="0.25">
      <c r="V2709" s="84">
        <v>0</v>
      </c>
    </row>
    <row r="2710" spans="22:22" x14ac:dyDescent="0.25">
      <c r="V2710" s="84">
        <v>0</v>
      </c>
    </row>
    <row r="2711" spans="22:22" x14ac:dyDescent="0.25">
      <c r="V2711" s="84">
        <v>0</v>
      </c>
    </row>
    <row r="2712" spans="22:22" x14ac:dyDescent="0.25">
      <c r="V2712" s="84">
        <v>0</v>
      </c>
    </row>
    <row r="2713" spans="22:22" x14ac:dyDescent="0.25">
      <c r="V2713" s="84">
        <v>0</v>
      </c>
    </row>
    <row r="2714" spans="22:22" x14ac:dyDescent="0.25">
      <c r="V2714" s="84">
        <v>0</v>
      </c>
    </row>
    <row r="2715" spans="22:22" x14ac:dyDescent="0.25">
      <c r="V2715" s="84">
        <v>0</v>
      </c>
    </row>
    <row r="2716" spans="22:22" x14ac:dyDescent="0.25">
      <c r="V2716" s="84">
        <v>0</v>
      </c>
    </row>
    <row r="2717" spans="22:22" x14ac:dyDescent="0.25">
      <c r="V2717" s="84">
        <v>0</v>
      </c>
    </row>
    <row r="2718" spans="22:22" x14ac:dyDescent="0.25">
      <c r="V2718" s="84">
        <v>0</v>
      </c>
    </row>
    <row r="2719" spans="22:22" x14ac:dyDescent="0.25">
      <c r="V2719" s="84">
        <v>0</v>
      </c>
    </row>
    <row r="2720" spans="22:22" x14ac:dyDescent="0.25">
      <c r="V2720" s="84">
        <v>0</v>
      </c>
    </row>
    <row r="2721" spans="22:22" x14ac:dyDescent="0.25">
      <c r="V2721" s="84">
        <v>0</v>
      </c>
    </row>
    <row r="2722" spans="22:22" x14ac:dyDescent="0.25">
      <c r="V2722" s="84">
        <v>0</v>
      </c>
    </row>
    <row r="2723" spans="22:22" x14ac:dyDescent="0.25">
      <c r="V2723" s="84">
        <v>0</v>
      </c>
    </row>
    <row r="2724" spans="22:22" x14ac:dyDescent="0.25">
      <c r="V2724" s="84">
        <v>0</v>
      </c>
    </row>
    <row r="2725" spans="22:22" x14ac:dyDescent="0.25">
      <c r="V2725" s="84">
        <v>0</v>
      </c>
    </row>
    <row r="2726" spans="22:22" x14ac:dyDescent="0.25">
      <c r="V2726" s="84">
        <v>0</v>
      </c>
    </row>
    <row r="2727" spans="22:22" x14ac:dyDescent="0.25">
      <c r="V2727" s="84">
        <v>0</v>
      </c>
    </row>
    <row r="2728" spans="22:22" x14ac:dyDescent="0.25">
      <c r="V2728" s="84">
        <v>0</v>
      </c>
    </row>
    <row r="2729" spans="22:22" x14ac:dyDescent="0.25">
      <c r="V2729" s="84">
        <v>0</v>
      </c>
    </row>
    <row r="2730" spans="22:22" x14ac:dyDescent="0.25">
      <c r="V2730" s="84">
        <v>0</v>
      </c>
    </row>
    <row r="2731" spans="22:22" x14ac:dyDescent="0.25">
      <c r="V2731" s="84">
        <v>0</v>
      </c>
    </row>
    <row r="2732" spans="22:22" x14ac:dyDescent="0.25">
      <c r="V2732" s="84">
        <v>0</v>
      </c>
    </row>
    <row r="2733" spans="22:22" x14ac:dyDescent="0.25">
      <c r="V2733" s="84">
        <v>0</v>
      </c>
    </row>
    <row r="2734" spans="22:22" x14ac:dyDescent="0.25">
      <c r="V2734" s="84">
        <v>0</v>
      </c>
    </row>
    <row r="2735" spans="22:22" x14ac:dyDescent="0.25">
      <c r="V2735" s="84">
        <v>0</v>
      </c>
    </row>
    <row r="2736" spans="22:22" x14ac:dyDescent="0.25">
      <c r="V2736" s="84">
        <v>0</v>
      </c>
    </row>
    <row r="2737" spans="22:22" x14ac:dyDescent="0.25">
      <c r="V2737" s="84">
        <v>0</v>
      </c>
    </row>
    <row r="2738" spans="22:22" x14ac:dyDescent="0.25">
      <c r="V2738" s="84">
        <v>0</v>
      </c>
    </row>
    <row r="2739" spans="22:22" x14ac:dyDescent="0.25">
      <c r="V2739" s="84">
        <v>0</v>
      </c>
    </row>
    <row r="2740" spans="22:22" x14ac:dyDescent="0.25">
      <c r="V2740" s="84">
        <v>0</v>
      </c>
    </row>
    <row r="2741" spans="22:22" x14ac:dyDescent="0.25">
      <c r="V2741" s="84">
        <v>0</v>
      </c>
    </row>
    <row r="2742" spans="22:22" x14ac:dyDescent="0.25">
      <c r="V2742" s="84">
        <v>0</v>
      </c>
    </row>
    <row r="2743" spans="22:22" x14ac:dyDescent="0.25">
      <c r="V2743" s="84">
        <v>0</v>
      </c>
    </row>
    <row r="2744" spans="22:22" x14ac:dyDescent="0.25">
      <c r="V2744" s="84">
        <v>0</v>
      </c>
    </row>
    <row r="2745" spans="22:22" x14ac:dyDescent="0.25">
      <c r="V2745" s="84">
        <v>0</v>
      </c>
    </row>
    <row r="2746" spans="22:22" x14ac:dyDescent="0.25">
      <c r="V2746" s="84">
        <v>0</v>
      </c>
    </row>
    <row r="2747" spans="22:22" x14ac:dyDescent="0.25">
      <c r="V2747" s="84">
        <v>0</v>
      </c>
    </row>
    <row r="2748" spans="22:22" x14ac:dyDescent="0.25">
      <c r="V2748" s="84">
        <v>0</v>
      </c>
    </row>
    <row r="2749" spans="22:22" x14ac:dyDescent="0.25">
      <c r="V2749" s="84">
        <v>0</v>
      </c>
    </row>
    <row r="2750" spans="22:22" x14ac:dyDescent="0.25">
      <c r="V2750" s="84">
        <v>0</v>
      </c>
    </row>
    <row r="2751" spans="22:22" x14ac:dyDescent="0.25">
      <c r="V2751" s="84">
        <v>0</v>
      </c>
    </row>
    <row r="2752" spans="22:22" x14ac:dyDescent="0.25">
      <c r="V2752" s="84">
        <v>0</v>
      </c>
    </row>
    <row r="2753" spans="22:22" x14ac:dyDescent="0.25">
      <c r="V2753" s="84">
        <v>0</v>
      </c>
    </row>
    <row r="2754" spans="22:22" x14ac:dyDescent="0.25">
      <c r="V2754" s="84">
        <v>0</v>
      </c>
    </row>
    <row r="2755" spans="22:22" x14ac:dyDescent="0.25">
      <c r="V2755" s="84">
        <v>0</v>
      </c>
    </row>
    <row r="2756" spans="22:22" x14ac:dyDescent="0.25">
      <c r="V2756" s="84">
        <v>0</v>
      </c>
    </row>
    <row r="2757" spans="22:22" x14ac:dyDescent="0.25">
      <c r="V2757" s="84">
        <v>0</v>
      </c>
    </row>
    <row r="2758" spans="22:22" x14ac:dyDescent="0.25">
      <c r="V2758" s="84">
        <v>0</v>
      </c>
    </row>
    <row r="2759" spans="22:22" x14ac:dyDescent="0.25">
      <c r="V2759" s="84">
        <v>0</v>
      </c>
    </row>
    <row r="2760" spans="22:22" x14ac:dyDescent="0.25">
      <c r="V2760" s="84">
        <v>0</v>
      </c>
    </row>
    <row r="2761" spans="22:22" x14ac:dyDescent="0.25">
      <c r="V2761" s="84">
        <v>0</v>
      </c>
    </row>
    <row r="2762" spans="22:22" x14ac:dyDescent="0.25">
      <c r="V2762" s="84">
        <v>0</v>
      </c>
    </row>
    <row r="2763" spans="22:22" x14ac:dyDescent="0.25">
      <c r="V2763" s="84">
        <v>0</v>
      </c>
    </row>
    <row r="2764" spans="22:22" x14ac:dyDescent="0.25">
      <c r="V2764" s="84">
        <v>0</v>
      </c>
    </row>
    <row r="2765" spans="22:22" x14ac:dyDescent="0.25">
      <c r="V2765" s="84">
        <v>0</v>
      </c>
    </row>
    <row r="2766" spans="22:22" x14ac:dyDescent="0.25">
      <c r="V2766" s="84">
        <v>0</v>
      </c>
    </row>
    <row r="2767" spans="22:22" x14ac:dyDescent="0.25">
      <c r="V2767" s="84">
        <v>0</v>
      </c>
    </row>
    <row r="2768" spans="22:22" x14ac:dyDescent="0.25">
      <c r="V2768" s="84">
        <v>0</v>
      </c>
    </row>
    <row r="2769" spans="22:22" x14ac:dyDescent="0.25">
      <c r="V2769" s="84">
        <v>0</v>
      </c>
    </row>
    <row r="2770" spans="22:22" x14ac:dyDescent="0.25">
      <c r="V2770" s="84">
        <v>0</v>
      </c>
    </row>
    <row r="2771" spans="22:22" x14ac:dyDescent="0.25">
      <c r="V2771" s="84">
        <v>0</v>
      </c>
    </row>
    <row r="2772" spans="22:22" x14ac:dyDescent="0.25">
      <c r="V2772" s="84">
        <v>0</v>
      </c>
    </row>
    <row r="2773" spans="22:22" x14ac:dyDescent="0.25">
      <c r="V2773" s="84">
        <v>0</v>
      </c>
    </row>
    <row r="2774" spans="22:22" x14ac:dyDescent="0.25">
      <c r="V2774" s="84">
        <v>0</v>
      </c>
    </row>
    <row r="2775" spans="22:22" x14ac:dyDescent="0.25">
      <c r="V2775" s="84">
        <v>0</v>
      </c>
    </row>
    <row r="2776" spans="22:22" x14ac:dyDescent="0.25">
      <c r="V2776" s="84">
        <v>0</v>
      </c>
    </row>
    <row r="2777" spans="22:22" x14ac:dyDescent="0.25">
      <c r="V2777" s="84">
        <v>0</v>
      </c>
    </row>
    <row r="2778" spans="22:22" x14ac:dyDescent="0.25">
      <c r="V2778" s="84">
        <v>0</v>
      </c>
    </row>
    <row r="2779" spans="22:22" x14ac:dyDescent="0.25">
      <c r="V2779" s="84">
        <v>0</v>
      </c>
    </row>
    <row r="2780" spans="22:22" x14ac:dyDescent="0.25">
      <c r="V2780" s="84">
        <v>0</v>
      </c>
    </row>
    <row r="2781" spans="22:22" x14ac:dyDescent="0.25">
      <c r="V2781" s="84">
        <v>0</v>
      </c>
    </row>
    <row r="2782" spans="22:22" x14ac:dyDescent="0.25">
      <c r="V2782" s="84">
        <v>0</v>
      </c>
    </row>
    <row r="2783" spans="22:22" x14ac:dyDescent="0.25">
      <c r="V2783" s="84">
        <v>0</v>
      </c>
    </row>
    <row r="2784" spans="22:22" x14ac:dyDescent="0.25">
      <c r="V2784" s="84">
        <v>0</v>
      </c>
    </row>
    <row r="2785" spans="22:22" x14ac:dyDescent="0.25">
      <c r="V2785" s="84">
        <v>0</v>
      </c>
    </row>
    <row r="2786" spans="22:22" x14ac:dyDescent="0.25">
      <c r="V2786" s="84">
        <v>0</v>
      </c>
    </row>
    <row r="2787" spans="22:22" x14ac:dyDescent="0.25">
      <c r="V2787" s="84">
        <v>0</v>
      </c>
    </row>
    <row r="2788" spans="22:22" x14ac:dyDescent="0.25">
      <c r="V2788" s="84">
        <v>0</v>
      </c>
    </row>
    <row r="2789" spans="22:22" x14ac:dyDescent="0.25">
      <c r="V2789" s="84">
        <v>0</v>
      </c>
    </row>
    <row r="2790" spans="22:22" x14ac:dyDescent="0.25">
      <c r="V2790" s="84">
        <v>0</v>
      </c>
    </row>
    <row r="2791" spans="22:22" x14ac:dyDescent="0.25">
      <c r="V2791" s="84">
        <v>0</v>
      </c>
    </row>
    <row r="2792" spans="22:22" x14ac:dyDescent="0.25">
      <c r="V2792" s="84">
        <v>0</v>
      </c>
    </row>
    <row r="2793" spans="22:22" x14ac:dyDescent="0.25">
      <c r="V2793" s="84">
        <v>0</v>
      </c>
    </row>
    <row r="2794" spans="22:22" x14ac:dyDescent="0.25">
      <c r="V2794" s="84">
        <v>0</v>
      </c>
    </row>
    <row r="2795" spans="22:22" x14ac:dyDescent="0.25">
      <c r="V2795" s="84">
        <v>0</v>
      </c>
    </row>
    <row r="2796" spans="22:22" x14ac:dyDescent="0.25">
      <c r="V2796" s="84">
        <v>0</v>
      </c>
    </row>
    <row r="2797" spans="22:22" x14ac:dyDescent="0.25">
      <c r="V2797" s="84">
        <v>0</v>
      </c>
    </row>
    <row r="2798" spans="22:22" x14ac:dyDescent="0.25">
      <c r="V2798" s="84">
        <v>0</v>
      </c>
    </row>
    <row r="2799" spans="22:22" x14ac:dyDescent="0.25">
      <c r="V2799" s="84">
        <v>0</v>
      </c>
    </row>
    <row r="2800" spans="22:22" x14ac:dyDescent="0.25">
      <c r="V2800" s="84">
        <v>0</v>
      </c>
    </row>
    <row r="2801" spans="22:22" x14ac:dyDescent="0.25">
      <c r="V2801" s="84">
        <v>0</v>
      </c>
    </row>
    <row r="2802" spans="22:22" x14ac:dyDescent="0.25">
      <c r="V2802" s="84">
        <v>0</v>
      </c>
    </row>
    <row r="2803" spans="22:22" x14ac:dyDescent="0.25">
      <c r="V2803" s="84">
        <v>0</v>
      </c>
    </row>
    <row r="2804" spans="22:22" x14ac:dyDescent="0.25">
      <c r="V2804" s="84">
        <v>0</v>
      </c>
    </row>
    <row r="2805" spans="22:22" x14ac:dyDescent="0.25">
      <c r="V2805" s="84">
        <v>0</v>
      </c>
    </row>
    <row r="2806" spans="22:22" x14ac:dyDescent="0.25">
      <c r="V2806" s="84">
        <v>0</v>
      </c>
    </row>
    <row r="2807" spans="22:22" x14ac:dyDescent="0.25">
      <c r="V2807" s="84">
        <v>0</v>
      </c>
    </row>
    <row r="2808" spans="22:22" x14ac:dyDescent="0.25">
      <c r="V2808" s="84">
        <v>0</v>
      </c>
    </row>
    <row r="2809" spans="22:22" x14ac:dyDescent="0.25">
      <c r="V2809" s="84">
        <v>0</v>
      </c>
    </row>
    <row r="2810" spans="22:22" x14ac:dyDescent="0.25">
      <c r="V2810" s="84">
        <v>0</v>
      </c>
    </row>
    <row r="2811" spans="22:22" x14ac:dyDescent="0.25">
      <c r="V2811" s="84">
        <v>0</v>
      </c>
    </row>
    <row r="2812" spans="22:22" x14ac:dyDescent="0.25">
      <c r="V2812" s="84">
        <v>0</v>
      </c>
    </row>
    <row r="2813" spans="22:22" x14ac:dyDescent="0.25">
      <c r="V2813" s="84">
        <v>0</v>
      </c>
    </row>
    <row r="2814" spans="22:22" x14ac:dyDescent="0.25">
      <c r="V2814" s="84">
        <v>0</v>
      </c>
    </row>
    <row r="2815" spans="22:22" x14ac:dyDescent="0.25">
      <c r="V2815" s="84">
        <v>0</v>
      </c>
    </row>
    <row r="2816" spans="22:22" x14ac:dyDescent="0.25">
      <c r="V2816" s="84">
        <v>0</v>
      </c>
    </row>
    <row r="2817" spans="22:22" x14ac:dyDescent="0.25">
      <c r="V2817" s="84">
        <v>0</v>
      </c>
    </row>
    <row r="2818" spans="22:22" x14ac:dyDescent="0.25">
      <c r="V2818" s="84">
        <v>0</v>
      </c>
    </row>
    <row r="2819" spans="22:22" x14ac:dyDescent="0.25">
      <c r="V2819" s="84">
        <v>0</v>
      </c>
    </row>
    <row r="2820" spans="22:22" x14ac:dyDescent="0.25">
      <c r="V2820" s="84">
        <v>0</v>
      </c>
    </row>
    <row r="2821" spans="22:22" x14ac:dyDescent="0.25">
      <c r="V2821" s="84">
        <v>0</v>
      </c>
    </row>
    <row r="2822" spans="22:22" x14ac:dyDescent="0.25">
      <c r="V2822" s="84">
        <v>0</v>
      </c>
    </row>
    <row r="2823" spans="22:22" x14ac:dyDescent="0.25">
      <c r="V2823" s="84">
        <v>0</v>
      </c>
    </row>
    <row r="2824" spans="22:22" x14ac:dyDescent="0.25">
      <c r="V2824" s="84">
        <v>0</v>
      </c>
    </row>
    <row r="2825" spans="22:22" x14ac:dyDescent="0.25">
      <c r="V2825" s="84">
        <v>0</v>
      </c>
    </row>
    <row r="2826" spans="22:22" x14ac:dyDescent="0.25">
      <c r="V2826" s="84">
        <v>0</v>
      </c>
    </row>
    <row r="2827" spans="22:22" x14ac:dyDescent="0.25">
      <c r="V2827" s="84">
        <v>0</v>
      </c>
    </row>
    <row r="2828" spans="22:22" x14ac:dyDescent="0.25">
      <c r="V2828" s="84">
        <v>0</v>
      </c>
    </row>
    <row r="2829" spans="22:22" x14ac:dyDescent="0.25">
      <c r="V2829" s="84">
        <v>0</v>
      </c>
    </row>
    <row r="2830" spans="22:22" x14ac:dyDescent="0.25">
      <c r="V2830" s="84">
        <v>0</v>
      </c>
    </row>
    <row r="2831" spans="22:22" x14ac:dyDescent="0.25">
      <c r="V2831" s="84">
        <v>0</v>
      </c>
    </row>
    <row r="2832" spans="22:22" x14ac:dyDescent="0.25">
      <c r="V2832" s="84">
        <v>0</v>
      </c>
    </row>
    <row r="2833" spans="22:22" x14ac:dyDescent="0.25">
      <c r="V2833" s="84">
        <v>0</v>
      </c>
    </row>
    <row r="2834" spans="22:22" x14ac:dyDescent="0.25">
      <c r="V2834" s="84">
        <v>0</v>
      </c>
    </row>
    <row r="2835" spans="22:22" x14ac:dyDescent="0.25">
      <c r="V2835" s="84">
        <v>0</v>
      </c>
    </row>
    <row r="2836" spans="22:22" x14ac:dyDescent="0.25">
      <c r="V2836" s="84">
        <v>0</v>
      </c>
    </row>
    <row r="2837" spans="22:22" x14ac:dyDescent="0.25">
      <c r="V2837" s="84">
        <v>0</v>
      </c>
    </row>
    <row r="2838" spans="22:22" x14ac:dyDescent="0.25">
      <c r="V2838" s="84">
        <v>0</v>
      </c>
    </row>
    <row r="2839" spans="22:22" x14ac:dyDescent="0.25">
      <c r="V2839" s="84">
        <v>0</v>
      </c>
    </row>
    <row r="2840" spans="22:22" x14ac:dyDescent="0.25">
      <c r="V2840" s="84">
        <v>0</v>
      </c>
    </row>
    <row r="2841" spans="22:22" x14ac:dyDescent="0.25">
      <c r="V2841" s="84">
        <v>0</v>
      </c>
    </row>
    <row r="2842" spans="22:22" x14ac:dyDescent="0.25">
      <c r="V2842" s="84">
        <v>0</v>
      </c>
    </row>
    <row r="2843" spans="22:22" x14ac:dyDescent="0.25">
      <c r="V2843" s="84">
        <v>0</v>
      </c>
    </row>
    <row r="2844" spans="22:22" x14ac:dyDescent="0.25">
      <c r="V2844" s="84">
        <v>0</v>
      </c>
    </row>
    <row r="2845" spans="22:22" x14ac:dyDescent="0.25">
      <c r="V2845" s="84">
        <v>0</v>
      </c>
    </row>
    <row r="2846" spans="22:22" x14ac:dyDescent="0.25">
      <c r="V2846" s="84">
        <v>0</v>
      </c>
    </row>
    <row r="2847" spans="22:22" x14ac:dyDescent="0.25">
      <c r="V2847" s="84">
        <v>0</v>
      </c>
    </row>
    <row r="2848" spans="22:22" x14ac:dyDescent="0.25">
      <c r="V2848" s="84">
        <v>0</v>
      </c>
    </row>
    <row r="2849" spans="22:22" x14ac:dyDescent="0.25">
      <c r="V2849" s="84">
        <v>0</v>
      </c>
    </row>
    <row r="2850" spans="22:22" x14ac:dyDescent="0.25">
      <c r="V2850" s="84">
        <v>0</v>
      </c>
    </row>
    <row r="2851" spans="22:22" x14ac:dyDescent="0.25">
      <c r="V2851" s="84">
        <v>0</v>
      </c>
    </row>
    <row r="2852" spans="22:22" x14ac:dyDescent="0.25">
      <c r="V2852" s="84">
        <v>0</v>
      </c>
    </row>
    <row r="2853" spans="22:22" x14ac:dyDescent="0.25">
      <c r="V2853" s="84">
        <v>0</v>
      </c>
    </row>
    <row r="2854" spans="22:22" x14ac:dyDescent="0.25">
      <c r="V2854" s="84">
        <v>0</v>
      </c>
    </row>
    <row r="2855" spans="22:22" x14ac:dyDescent="0.25">
      <c r="V2855" s="84">
        <v>0</v>
      </c>
    </row>
    <row r="2856" spans="22:22" x14ac:dyDescent="0.25">
      <c r="V2856" s="84">
        <v>0</v>
      </c>
    </row>
    <row r="2857" spans="22:22" x14ac:dyDescent="0.25">
      <c r="V2857" s="84">
        <v>0</v>
      </c>
    </row>
    <row r="2858" spans="22:22" x14ac:dyDescent="0.25">
      <c r="V2858" s="84">
        <v>0</v>
      </c>
    </row>
    <row r="2859" spans="22:22" x14ac:dyDescent="0.25">
      <c r="V2859" s="84">
        <v>0</v>
      </c>
    </row>
    <row r="2860" spans="22:22" x14ac:dyDescent="0.25">
      <c r="V2860" s="84">
        <v>0</v>
      </c>
    </row>
    <row r="2861" spans="22:22" x14ac:dyDescent="0.25">
      <c r="V2861" s="84">
        <v>0</v>
      </c>
    </row>
    <row r="2862" spans="22:22" x14ac:dyDescent="0.25">
      <c r="V2862" s="84">
        <v>0</v>
      </c>
    </row>
    <row r="2863" spans="22:22" x14ac:dyDescent="0.25">
      <c r="V2863" s="84">
        <v>0</v>
      </c>
    </row>
    <row r="2864" spans="22:22" x14ac:dyDescent="0.25">
      <c r="V2864" s="84">
        <v>0</v>
      </c>
    </row>
    <row r="2865" spans="22:22" x14ac:dyDescent="0.25">
      <c r="V2865" s="84">
        <v>0</v>
      </c>
    </row>
    <row r="2866" spans="22:22" x14ac:dyDescent="0.25">
      <c r="V2866" s="84">
        <v>0</v>
      </c>
    </row>
    <row r="2867" spans="22:22" x14ac:dyDescent="0.25">
      <c r="V2867" s="84">
        <v>0</v>
      </c>
    </row>
    <row r="2868" spans="22:22" x14ac:dyDescent="0.25">
      <c r="V2868" s="84">
        <v>0</v>
      </c>
    </row>
    <row r="2869" spans="22:22" x14ac:dyDescent="0.25">
      <c r="V2869" s="84">
        <v>0</v>
      </c>
    </row>
    <row r="2870" spans="22:22" x14ac:dyDescent="0.25">
      <c r="V2870" s="84">
        <v>0</v>
      </c>
    </row>
    <row r="2871" spans="22:22" x14ac:dyDescent="0.25">
      <c r="V2871" s="84">
        <v>0</v>
      </c>
    </row>
    <row r="2872" spans="22:22" x14ac:dyDescent="0.25">
      <c r="V2872" s="84">
        <v>0</v>
      </c>
    </row>
    <row r="2873" spans="22:22" x14ac:dyDescent="0.25">
      <c r="V2873" s="84">
        <v>0</v>
      </c>
    </row>
    <row r="2874" spans="22:22" x14ac:dyDescent="0.25">
      <c r="V2874" s="84">
        <v>0</v>
      </c>
    </row>
    <row r="2875" spans="22:22" x14ac:dyDescent="0.25">
      <c r="V2875" s="84">
        <v>0</v>
      </c>
    </row>
    <row r="2876" spans="22:22" x14ac:dyDescent="0.25">
      <c r="V2876" s="84">
        <v>0</v>
      </c>
    </row>
    <row r="2877" spans="22:22" x14ac:dyDescent="0.25">
      <c r="V2877" s="84">
        <v>0</v>
      </c>
    </row>
    <row r="2878" spans="22:22" x14ac:dyDescent="0.25">
      <c r="V2878" s="84">
        <v>0</v>
      </c>
    </row>
    <row r="2879" spans="22:22" x14ac:dyDescent="0.25">
      <c r="V2879" s="84">
        <v>0</v>
      </c>
    </row>
    <row r="2880" spans="22:22" x14ac:dyDescent="0.25">
      <c r="V2880" s="84">
        <v>0</v>
      </c>
    </row>
    <row r="2881" spans="22:22" x14ac:dyDescent="0.25">
      <c r="V2881" s="84">
        <v>0</v>
      </c>
    </row>
    <row r="2882" spans="22:22" x14ac:dyDescent="0.25">
      <c r="V2882" s="84">
        <v>0</v>
      </c>
    </row>
    <row r="2883" spans="22:22" x14ac:dyDescent="0.25">
      <c r="V2883" s="84">
        <v>0</v>
      </c>
    </row>
    <row r="2884" spans="22:22" x14ac:dyDescent="0.25">
      <c r="V2884" s="84">
        <v>0</v>
      </c>
    </row>
    <row r="2885" spans="22:22" x14ac:dyDescent="0.25">
      <c r="V2885" s="84">
        <v>0</v>
      </c>
    </row>
    <row r="2886" spans="22:22" x14ac:dyDescent="0.25">
      <c r="V2886" s="84">
        <v>0</v>
      </c>
    </row>
    <row r="2887" spans="22:22" x14ac:dyDescent="0.25">
      <c r="V2887" s="84">
        <v>0</v>
      </c>
    </row>
    <row r="2888" spans="22:22" x14ac:dyDescent="0.25">
      <c r="V2888" s="84">
        <v>0</v>
      </c>
    </row>
    <row r="2889" spans="22:22" x14ac:dyDescent="0.25">
      <c r="V2889" s="84">
        <v>0</v>
      </c>
    </row>
    <row r="2890" spans="22:22" x14ac:dyDescent="0.25">
      <c r="V2890" s="84">
        <v>0</v>
      </c>
    </row>
    <row r="2891" spans="22:22" x14ac:dyDescent="0.25">
      <c r="V2891" s="84">
        <v>0</v>
      </c>
    </row>
    <row r="2892" spans="22:22" x14ac:dyDescent="0.25">
      <c r="V2892" s="84">
        <v>0</v>
      </c>
    </row>
    <row r="2893" spans="22:22" x14ac:dyDescent="0.25">
      <c r="V2893" s="84">
        <v>0</v>
      </c>
    </row>
    <row r="2894" spans="22:22" x14ac:dyDescent="0.25">
      <c r="V2894" s="84">
        <v>0</v>
      </c>
    </row>
    <row r="2895" spans="22:22" x14ac:dyDescent="0.25">
      <c r="V2895" s="84">
        <v>0</v>
      </c>
    </row>
    <row r="2896" spans="22:22" x14ac:dyDescent="0.25">
      <c r="V2896" s="84">
        <v>0</v>
      </c>
    </row>
    <row r="2897" spans="22:22" x14ac:dyDescent="0.25">
      <c r="V2897" s="84">
        <v>0</v>
      </c>
    </row>
    <row r="2898" spans="22:22" x14ac:dyDescent="0.25">
      <c r="V2898" s="84">
        <v>0</v>
      </c>
    </row>
    <row r="2899" spans="22:22" x14ac:dyDescent="0.25">
      <c r="V2899" s="84">
        <v>0</v>
      </c>
    </row>
    <row r="2900" spans="22:22" x14ac:dyDescent="0.25">
      <c r="V2900" s="84">
        <v>0</v>
      </c>
    </row>
    <row r="2901" spans="22:22" x14ac:dyDescent="0.25">
      <c r="V2901" s="84">
        <v>0</v>
      </c>
    </row>
    <row r="2902" spans="22:22" x14ac:dyDescent="0.25">
      <c r="V2902" s="84">
        <v>0</v>
      </c>
    </row>
    <row r="2903" spans="22:22" x14ac:dyDescent="0.25">
      <c r="V2903" s="84">
        <v>0</v>
      </c>
    </row>
    <row r="2904" spans="22:22" x14ac:dyDescent="0.25">
      <c r="V2904" s="84">
        <v>0</v>
      </c>
    </row>
    <row r="2905" spans="22:22" x14ac:dyDescent="0.25">
      <c r="V2905" s="84">
        <v>0</v>
      </c>
    </row>
    <row r="2906" spans="22:22" x14ac:dyDescent="0.25">
      <c r="V2906" s="84">
        <v>0</v>
      </c>
    </row>
    <row r="2907" spans="22:22" x14ac:dyDescent="0.25">
      <c r="V2907" s="84">
        <v>0</v>
      </c>
    </row>
    <row r="2908" spans="22:22" x14ac:dyDescent="0.25">
      <c r="V2908" s="84">
        <v>0</v>
      </c>
    </row>
    <row r="2909" spans="22:22" x14ac:dyDescent="0.25">
      <c r="V2909" s="84">
        <v>0</v>
      </c>
    </row>
    <row r="2910" spans="22:22" x14ac:dyDescent="0.25">
      <c r="V2910" s="84">
        <v>0</v>
      </c>
    </row>
    <row r="2911" spans="22:22" x14ac:dyDescent="0.25">
      <c r="V2911" s="84">
        <v>0</v>
      </c>
    </row>
    <row r="2912" spans="22:22" x14ac:dyDescent="0.25">
      <c r="V2912" s="84">
        <v>0</v>
      </c>
    </row>
    <row r="2913" spans="22:22" x14ac:dyDescent="0.25">
      <c r="V2913" s="84">
        <v>0</v>
      </c>
    </row>
    <row r="2914" spans="22:22" x14ac:dyDescent="0.25">
      <c r="V2914" s="84">
        <v>0</v>
      </c>
    </row>
    <row r="2915" spans="22:22" x14ac:dyDescent="0.25">
      <c r="V2915" s="84">
        <v>0</v>
      </c>
    </row>
    <row r="2916" spans="22:22" x14ac:dyDescent="0.25">
      <c r="V2916" s="84">
        <v>0</v>
      </c>
    </row>
    <row r="2917" spans="22:22" x14ac:dyDescent="0.25">
      <c r="V2917" s="84">
        <v>0</v>
      </c>
    </row>
    <row r="2918" spans="22:22" x14ac:dyDescent="0.25">
      <c r="V2918" s="84">
        <v>0</v>
      </c>
    </row>
    <row r="2919" spans="22:22" x14ac:dyDescent="0.25">
      <c r="V2919" s="84">
        <v>0</v>
      </c>
    </row>
    <row r="2920" spans="22:22" x14ac:dyDescent="0.25">
      <c r="V2920" s="84">
        <v>0</v>
      </c>
    </row>
    <row r="2921" spans="22:22" x14ac:dyDescent="0.25">
      <c r="V2921" s="84">
        <v>0</v>
      </c>
    </row>
    <row r="2922" spans="22:22" x14ac:dyDescent="0.25">
      <c r="V2922" s="84">
        <v>0</v>
      </c>
    </row>
    <row r="2923" spans="22:22" x14ac:dyDescent="0.25">
      <c r="V2923" s="84">
        <v>0</v>
      </c>
    </row>
    <row r="2924" spans="22:22" x14ac:dyDescent="0.25">
      <c r="V2924" s="84">
        <v>0</v>
      </c>
    </row>
    <row r="2925" spans="22:22" x14ac:dyDescent="0.25">
      <c r="V2925" s="84">
        <v>0</v>
      </c>
    </row>
    <row r="2926" spans="22:22" x14ac:dyDescent="0.25">
      <c r="V2926" s="84">
        <v>0</v>
      </c>
    </row>
    <row r="2927" spans="22:22" x14ac:dyDescent="0.25">
      <c r="V2927" s="84">
        <v>0</v>
      </c>
    </row>
    <row r="2928" spans="22:22" x14ac:dyDescent="0.25">
      <c r="V2928" s="84">
        <v>0</v>
      </c>
    </row>
    <row r="2929" spans="22:22" x14ac:dyDescent="0.25">
      <c r="V2929" s="84">
        <v>0</v>
      </c>
    </row>
    <row r="2930" spans="22:22" x14ac:dyDescent="0.25">
      <c r="V2930" s="84">
        <v>0</v>
      </c>
    </row>
    <row r="2931" spans="22:22" x14ac:dyDescent="0.25">
      <c r="V2931" s="84">
        <v>0</v>
      </c>
    </row>
    <row r="2932" spans="22:22" x14ac:dyDescent="0.25">
      <c r="V2932" s="84">
        <v>0</v>
      </c>
    </row>
    <row r="2933" spans="22:22" x14ac:dyDescent="0.25">
      <c r="V2933" s="84">
        <v>0</v>
      </c>
    </row>
    <row r="2934" spans="22:22" x14ac:dyDescent="0.25">
      <c r="V2934" s="84">
        <v>0</v>
      </c>
    </row>
    <row r="2935" spans="22:22" x14ac:dyDescent="0.25">
      <c r="V2935" s="84">
        <v>0</v>
      </c>
    </row>
    <row r="2936" spans="22:22" x14ac:dyDescent="0.25">
      <c r="V2936" s="84">
        <v>0</v>
      </c>
    </row>
    <row r="2937" spans="22:22" x14ac:dyDescent="0.25">
      <c r="V2937" s="84">
        <v>0</v>
      </c>
    </row>
    <row r="2938" spans="22:22" x14ac:dyDescent="0.25">
      <c r="V2938" s="84">
        <v>0</v>
      </c>
    </row>
    <row r="2939" spans="22:22" x14ac:dyDescent="0.25">
      <c r="V2939" s="84">
        <v>0</v>
      </c>
    </row>
    <row r="2940" spans="22:22" x14ac:dyDescent="0.25">
      <c r="V2940" s="84">
        <v>0</v>
      </c>
    </row>
    <row r="2941" spans="22:22" x14ac:dyDescent="0.25">
      <c r="V2941" s="84">
        <v>0</v>
      </c>
    </row>
    <row r="2942" spans="22:22" x14ac:dyDescent="0.25">
      <c r="V2942" s="84">
        <v>0</v>
      </c>
    </row>
    <row r="2943" spans="22:22" x14ac:dyDescent="0.25">
      <c r="V2943" s="84">
        <v>0</v>
      </c>
    </row>
    <row r="2944" spans="22:22" x14ac:dyDescent="0.25">
      <c r="V2944" s="84">
        <v>0</v>
      </c>
    </row>
    <row r="2945" spans="22:22" x14ac:dyDescent="0.25">
      <c r="V2945" s="84">
        <v>0</v>
      </c>
    </row>
    <row r="2946" spans="22:22" x14ac:dyDescent="0.25">
      <c r="V2946" s="84">
        <v>0</v>
      </c>
    </row>
    <row r="2947" spans="22:22" x14ac:dyDescent="0.25">
      <c r="V2947" s="84">
        <v>0</v>
      </c>
    </row>
    <row r="2948" spans="22:22" x14ac:dyDescent="0.25">
      <c r="V2948" s="84">
        <v>0</v>
      </c>
    </row>
    <row r="2949" spans="22:22" x14ac:dyDescent="0.25">
      <c r="V2949" s="84">
        <v>0</v>
      </c>
    </row>
    <row r="2950" spans="22:22" x14ac:dyDescent="0.25">
      <c r="V2950" s="84">
        <v>0</v>
      </c>
    </row>
    <row r="2951" spans="22:22" x14ac:dyDescent="0.25">
      <c r="V2951" s="84">
        <v>0</v>
      </c>
    </row>
    <row r="2952" spans="22:22" x14ac:dyDescent="0.25">
      <c r="V2952" s="84">
        <v>0</v>
      </c>
    </row>
    <row r="2953" spans="22:22" x14ac:dyDescent="0.25">
      <c r="V2953" s="84">
        <v>0</v>
      </c>
    </row>
    <row r="2954" spans="22:22" x14ac:dyDescent="0.25">
      <c r="V2954" s="84">
        <v>0</v>
      </c>
    </row>
    <row r="2955" spans="22:22" x14ac:dyDescent="0.25">
      <c r="V2955" s="84">
        <v>0</v>
      </c>
    </row>
    <row r="2956" spans="22:22" x14ac:dyDescent="0.25">
      <c r="V2956" s="84">
        <v>0</v>
      </c>
    </row>
    <row r="2957" spans="22:22" x14ac:dyDescent="0.25">
      <c r="V2957" s="84">
        <v>0</v>
      </c>
    </row>
    <row r="2958" spans="22:22" x14ac:dyDescent="0.25">
      <c r="V2958" s="84">
        <v>0</v>
      </c>
    </row>
    <row r="2959" spans="22:22" x14ac:dyDescent="0.25">
      <c r="V2959" s="84">
        <v>0</v>
      </c>
    </row>
    <row r="2960" spans="22:22" x14ac:dyDescent="0.25">
      <c r="V2960" s="84">
        <v>0</v>
      </c>
    </row>
    <row r="2961" spans="22:22" x14ac:dyDescent="0.25">
      <c r="V2961" s="84">
        <v>0</v>
      </c>
    </row>
    <row r="2962" spans="22:22" x14ac:dyDescent="0.25">
      <c r="V2962" s="84">
        <v>0</v>
      </c>
    </row>
    <row r="2963" spans="22:22" x14ac:dyDescent="0.25">
      <c r="V2963" s="84">
        <v>0</v>
      </c>
    </row>
    <row r="2964" spans="22:22" x14ac:dyDescent="0.25">
      <c r="V2964" s="84">
        <v>0</v>
      </c>
    </row>
    <row r="2965" spans="22:22" x14ac:dyDescent="0.25">
      <c r="V2965" s="84">
        <v>0</v>
      </c>
    </row>
    <row r="2966" spans="22:22" x14ac:dyDescent="0.25">
      <c r="V2966" s="84">
        <v>0</v>
      </c>
    </row>
    <row r="2967" spans="22:22" x14ac:dyDescent="0.25">
      <c r="V2967" s="84">
        <v>0</v>
      </c>
    </row>
    <row r="2968" spans="22:22" x14ac:dyDescent="0.25">
      <c r="V2968" s="84">
        <v>0</v>
      </c>
    </row>
    <row r="2969" spans="22:22" x14ac:dyDescent="0.25">
      <c r="V2969" s="84">
        <v>0</v>
      </c>
    </row>
    <row r="2970" spans="22:22" x14ac:dyDescent="0.25">
      <c r="V2970" s="84">
        <v>0</v>
      </c>
    </row>
    <row r="2971" spans="22:22" x14ac:dyDescent="0.25">
      <c r="V2971" s="84">
        <v>0</v>
      </c>
    </row>
    <row r="2972" spans="22:22" x14ac:dyDescent="0.25">
      <c r="V2972" s="84">
        <v>0</v>
      </c>
    </row>
    <row r="2973" spans="22:22" x14ac:dyDescent="0.25">
      <c r="V2973" s="84">
        <v>0</v>
      </c>
    </row>
    <row r="2974" spans="22:22" x14ac:dyDescent="0.25">
      <c r="V2974" s="84">
        <v>0</v>
      </c>
    </row>
    <row r="2975" spans="22:22" x14ac:dyDescent="0.25">
      <c r="V2975" s="84">
        <v>0</v>
      </c>
    </row>
    <row r="2976" spans="22:22" x14ac:dyDescent="0.25">
      <c r="V2976" s="84">
        <v>0</v>
      </c>
    </row>
    <row r="2977" spans="22:22" x14ac:dyDescent="0.25">
      <c r="V2977" s="84">
        <v>0</v>
      </c>
    </row>
    <row r="2978" spans="22:22" x14ac:dyDescent="0.25">
      <c r="V2978" s="84">
        <v>0</v>
      </c>
    </row>
    <row r="2979" spans="22:22" x14ac:dyDescent="0.25">
      <c r="V2979" s="84">
        <v>0</v>
      </c>
    </row>
    <row r="2980" spans="22:22" x14ac:dyDescent="0.25">
      <c r="V2980" s="84">
        <v>0</v>
      </c>
    </row>
    <row r="2981" spans="22:22" x14ac:dyDescent="0.25">
      <c r="V2981" s="84">
        <v>0</v>
      </c>
    </row>
    <row r="2982" spans="22:22" x14ac:dyDescent="0.25">
      <c r="V2982" s="84">
        <v>0</v>
      </c>
    </row>
    <row r="2983" spans="22:22" x14ac:dyDescent="0.25">
      <c r="V2983" s="84">
        <v>0</v>
      </c>
    </row>
    <row r="2984" spans="22:22" x14ac:dyDescent="0.25">
      <c r="V2984" s="84">
        <v>0</v>
      </c>
    </row>
    <row r="2985" spans="22:22" x14ac:dyDescent="0.25">
      <c r="V2985" s="84">
        <v>0</v>
      </c>
    </row>
    <row r="2986" spans="22:22" x14ac:dyDescent="0.25">
      <c r="V2986" s="84">
        <v>0</v>
      </c>
    </row>
    <row r="2987" spans="22:22" x14ac:dyDescent="0.25">
      <c r="V2987" s="84">
        <v>0</v>
      </c>
    </row>
    <row r="2988" spans="22:22" x14ac:dyDescent="0.25">
      <c r="V2988" s="84">
        <v>0</v>
      </c>
    </row>
    <row r="2989" spans="22:22" x14ac:dyDescent="0.25">
      <c r="V2989" s="84">
        <v>0</v>
      </c>
    </row>
    <row r="2990" spans="22:22" x14ac:dyDescent="0.25">
      <c r="V2990" s="84">
        <v>0</v>
      </c>
    </row>
    <row r="2991" spans="22:22" x14ac:dyDescent="0.25">
      <c r="V2991" s="84">
        <v>0</v>
      </c>
    </row>
    <row r="2992" spans="22:22" x14ac:dyDescent="0.25">
      <c r="V2992" s="84">
        <v>0</v>
      </c>
    </row>
    <row r="2993" spans="22:22" x14ac:dyDescent="0.25">
      <c r="V2993" s="84">
        <v>0</v>
      </c>
    </row>
    <row r="2994" spans="22:22" x14ac:dyDescent="0.25">
      <c r="V2994" s="84">
        <v>0</v>
      </c>
    </row>
    <row r="2995" spans="22:22" x14ac:dyDescent="0.25">
      <c r="V2995" s="84">
        <v>0</v>
      </c>
    </row>
    <row r="2996" spans="22:22" x14ac:dyDescent="0.25">
      <c r="V2996" s="84">
        <v>0</v>
      </c>
    </row>
    <row r="2997" spans="22:22" x14ac:dyDescent="0.25">
      <c r="V2997" s="84">
        <v>0</v>
      </c>
    </row>
    <row r="2998" spans="22:22" x14ac:dyDescent="0.25">
      <c r="V2998" s="84">
        <v>0</v>
      </c>
    </row>
    <row r="2999" spans="22:22" x14ac:dyDescent="0.25">
      <c r="V2999" s="84">
        <v>0</v>
      </c>
    </row>
    <row r="3000" spans="22:22" x14ac:dyDescent="0.25">
      <c r="V3000" s="84">
        <v>0</v>
      </c>
    </row>
    <row r="3001" spans="22:22" x14ac:dyDescent="0.25">
      <c r="V3001" s="84">
        <v>0</v>
      </c>
    </row>
    <row r="3002" spans="22:22" x14ac:dyDescent="0.25">
      <c r="V3002" s="84">
        <v>0</v>
      </c>
    </row>
    <row r="3003" spans="22:22" x14ac:dyDescent="0.25">
      <c r="V3003" s="84">
        <v>0</v>
      </c>
    </row>
    <row r="3004" spans="22:22" x14ac:dyDescent="0.25">
      <c r="V3004" s="84">
        <v>0</v>
      </c>
    </row>
    <row r="3005" spans="22:22" x14ac:dyDescent="0.25">
      <c r="V3005" s="84">
        <v>0</v>
      </c>
    </row>
    <row r="3006" spans="22:22" x14ac:dyDescent="0.25">
      <c r="V3006" s="84">
        <v>0</v>
      </c>
    </row>
    <row r="3007" spans="22:22" x14ac:dyDescent="0.25">
      <c r="V3007" s="84">
        <v>0</v>
      </c>
    </row>
    <row r="3008" spans="22:22" x14ac:dyDescent="0.25">
      <c r="V3008" s="84">
        <v>0</v>
      </c>
    </row>
    <row r="3009" spans="22:22" x14ac:dyDescent="0.25">
      <c r="V3009" s="84">
        <v>0</v>
      </c>
    </row>
    <row r="3010" spans="22:22" x14ac:dyDescent="0.25">
      <c r="V3010" s="84">
        <v>0</v>
      </c>
    </row>
    <row r="3011" spans="22:22" x14ac:dyDescent="0.25">
      <c r="V3011" s="84">
        <v>0</v>
      </c>
    </row>
    <row r="3012" spans="22:22" x14ac:dyDescent="0.25">
      <c r="V3012" s="84">
        <v>0</v>
      </c>
    </row>
    <row r="3013" spans="22:22" x14ac:dyDescent="0.25">
      <c r="V3013" s="84">
        <v>0</v>
      </c>
    </row>
    <row r="3014" spans="22:22" x14ac:dyDescent="0.25">
      <c r="V3014" s="84">
        <v>0</v>
      </c>
    </row>
    <row r="3015" spans="22:22" x14ac:dyDescent="0.25">
      <c r="V3015" s="84">
        <v>0</v>
      </c>
    </row>
    <row r="3016" spans="22:22" x14ac:dyDescent="0.25">
      <c r="V3016" s="84">
        <v>0</v>
      </c>
    </row>
    <row r="3017" spans="22:22" x14ac:dyDescent="0.25">
      <c r="V3017" s="84">
        <v>0</v>
      </c>
    </row>
    <row r="3018" spans="22:22" x14ac:dyDescent="0.25">
      <c r="V3018" s="84">
        <v>0</v>
      </c>
    </row>
    <row r="3019" spans="22:22" x14ac:dyDescent="0.25">
      <c r="V3019" s="84">
        <v>0</v>
      </c>
    </row>
    <row r="3020" spans="22:22" x14ac:dyDescent="0.25">
      <c r="V3020" s="84">
        <v>0</v>
      </c>
    </row>
    <row r="3021" spans="22:22" x14ac:dyDescent="0.25">
      <c r="V3021" s="84">
        <v>0</v>
      </c>
    </row>
    <row r="3022" spans="22:22" x14ac:dyDescent="0.25">
      <c r="V3022" s="84">
        <v>0</v>
      </c>
    </row>
    <row r="3023" spans="22:22" x14ac:dyDescent="0.25">
      <c r="V3023" s="84">
        <v>0</v>
      </c>
    </row>
    <row r="3024" spans="22:22" x14ac:dyDescent="0.25">
      <c r="V3024" s="84">
        <v>0</v>
      </c>
    </row>
    <row r="3025" spans="22:22" x14ac:dyDescent="0.25">
      <c r="V3025" s="84">
        <v>0</v>
      </c>
    </row>
    <row r="3026" spans="22:22" x14ac:dyDescent="0.25">
      <c r="V3026" s="84">
        <v>0</v>
      </c>
    </row>
    <row r="3027" spans="22:22" x14ac:dyDescent="0.25">
      <c r="V3027" s="84">
        <v>0</v>
      </c>
    </row>
    <row r="3028" spans="22:22" x14ac:dyDescent="0.25">
      <c r="V3028" s="84">
        <v>0</v>
      </c>
    </row>
    <row r="3029" spans="22:22" x14ac:dyDescent="0.25">
      <c r="V3029" s="84">
        <v>0</v>
      </c>
    </row>
    <row r="3030" spans="22:22" x14ac:dyDescent="0.25">
      <c r="V3030" s="84">
        <v>0</v>
      </c>
    </row>
    <row r="3031" spans="22:22" x14ac:dyDescent="0.25">
      <c r="V3031" s="84">
        <v>0</v>
      </c>
    </row>
    <row r="3032" spans="22:22" x14ac:dyDescent="0.25">
      <c r="V3032" s="84">
        <v>0</v>
      </c>
    </row>
    <row r="3033" spans="22:22" x14ac:dyDescent="0.25">
      <c r="V3033" s="84">
        <v>0</v>
      </c>
    </row>
    <row r="3034" spans="22:22" x14ac:dyDescent="0.25">
      <c r="V3034" s="84">
        <v>0</v>
      </c>
    </row>
    <row r="3035" spans="22:22" x14ac:dyDescent="0.25">
      <c r="V3035" s="84">
        <v>0</v>
      </c>
    </row>
    <row r="3036" spans="22:22" x14ac:dyDescent="0.25">
      <c r="V3036" s="84">
        <v>0</v>
      </c>
    </row>
    <row r="3037" spans="22:22" x14ac:dyDescent="0.25">
      <c r="V3037" s="84">
        <v>0</v>
      </c>
    </row>
    <row r="3038" spans="22:22" x14ac:dyDescent="0.25">
      <c r="V3038" s="84">
        <v>0</v>
      </c>
    </row>
    <row r="3039" spans="22:22" x14ac:dyDescent="0.25">
      <c r="V3039" s="84">
        <v>0</v>
      </c>
    </row>
    <row r="3040" spans="22:22" x14ac:dyDescent="0.25">
      <c r="V3040" s="84">
        <v>0</v>
      </c>
    </row>
    <row r="3041" spans="22:22" x14ac:dyDescent="0.25">
      <c r="V3041" s="84">
        <v>0</v>
      </c>
    </row>
    <row r="3042" spans="22:22" x14ac:dyDescent="0.25">
      <c r="V3042" s="84">
        <v>0</v>
      </c>
    </row>
    <row r="3043" spans="22:22" x14ac:dyDescent="0.25">
      <c r="V3043" s="84">
        <v>0</v>
      </c>
    </row>
    <row r="3044" spans="22:22" x14ac:dyDescent="0.25">
      <c r="V3044" s="84">
        <v>0</v>
      </c>
    </row>
    <row r="3045" spans="22:22" x14ac:dyDescent="0.25">
      <c r="V3045" s="84">
        <v>0</v>
      </c>
    </row>
    <row r="3046" spans="22:22" x14ac:dyDescent="0.25">
      <c r="V3046" s="84">
        <v>0</v>
      </c>
    </row>
    <row r="3047" spans="22:22" x14ac:dyDescent="0.25">
      <c r="V3047" s="84">
        <v>0</v>
      </c>
    </row>
    <row r="3048" spans="22:22" x14ac:dyDescent="0.25">
      <c r="V3048" s="84">
        <v>0</v>
      </c>
    </row>
    <row r="3049" spans="22:22" x14ac:dyDescent="0.25">
      <c r="V3049" s="84">
        <v>0</v>
      </c>
    </row>
    <row r="3050" spans="22:22" x14ac:dyDescent="0.25">
      <c r="V3050" s="84">
        <v>0</v>
      </c>
    </row>
    <row r="3051" spans="22:22" x14ac:dyDescent="0.25">
      <c r="V3051" s="84">
        <v>0</v>
      </c>
    </row>
    <row r="3052" spans="22:22" x14ac:dyDescent="0.25">
      <c r="V3052" s="84">
        <v>0</v>
      </c>
    </row>
    <row r="3053" spans="22:22" x14ac:dyDescent="0.25">
      <c r="V3053" s="84">
        <v>0</v>
      </c>
    </row>
    <row r="3054" spans="22:22" x14ac:dyDescent="0.25">
      <c r="V3054" s="84">
        <v>0</v>
      </c>
    </row>
    <row r="3055" spans="22:22" x14ac:dyDescent="0.25">
      <c r="V3055" s="84">
        <v>0</v>
      </c>
    </row>
    <row r="3056" spans="22:22" x14ac:dyDescent="0.25">
      <c r="V3056" s="84">
        <v>0</v>
      </c>
    </row>
    <row r="3057" spans="22:22" x14ac:dyDescent="0.25">
      <c r="V3057" s="84">
        <v>0</v>
      </c>
    </row>
    <row r="3058" spans="22:22" x14ac:dyDescent="0.25">
      <c r="V3058" s="84">
        <v>0</v>
      </c>
    </row>
    <row r="3059" spans="22:22" x14ac:dyDescent="0.25">
      <c r="V3059" s="84">
        <v>0</v>
      </c>
    </row>
    <row r="3060" spans="22:22" x14ac:dyDescent="0.25">
      <c r="V3060" s="84">
        <v>0</v>
      </c>
    </row>
    <row r="3061" spans="22:22" x14ac:dyDescent="0.25">
      <c r="V3061" s="84">
        <v>0</v>
      </c>
    </row>
    <row r="3062" spans="22:22" x14ac:dyDescent="0.25">
      <c r="V3062" s="84">
        <v>0</v>
      </c>
    </row>
    <row r="3063" spans="22:22" x14ac:dyDescent="0.25">
      <c r="V3063" s="84">
        <v>0</v>
      </c>
    </row>
    <row r="3064" spans="22:22" x14ac:dyDescent="0.25">
      <c r="V3064" s="84">
        <v>0</v>
      </c>
    </row>
    <row r="3065" spans="22:22" x14ac:dyDescent="0.25">
      <c r="V3065" s="84">
        <v>0</v>
      </c>
    </row>
    <row r="3066" spans="22:22" x14ac:dyDescent="0.25">
      <c r="V3066" s="84">
        <v>0</v>
      </c>
    </row>
    <row r="3067" spans="22:22" x14ac:dyDescent="0.25">
      <c r="V3067" s="84">
        <v>0</v>
      </c>
    </row>
    <row r="3068" spans="22:22" x14ac:dyDescent="0.25">
      <c r="V3068" s="84">
        <v>0</v>
      </c>
    </row>
    <row r="3069" spans="22:22" x14ac:dyDescent="0.25">
      <c r="V3069" s="84">
        <v>0</v>
      </c>
    </row>
    <row r="3070" spans="22:22" x14ac:dyDescent="0.25">
      <c r="V3070" s="84">
        <v>0</v>
      </c>
    </row>
    <row r="3071" spans="22:22" x14ac:dyDescent="0.25">
      <c r="V3071" s="84">
        <v>0</v>
      </c>
    </row>
    <row r="3072" spans="22:22" x14ac:dyDescent="0.25">
      <c r="V3072" s="84">
        <v>0</v>
      </c>
    </row>
    <row r="3073" spans="22:22" x14ac:dyDescent="0.25">
      <c r="V3073" s="84">
        <v>0</v>
      </c>
    </row>
    <row r="3074" spans="22:22" x14ac:dyDescent="0.25">
      <c r="V3074" s="84">
        <v>0</v>
      </c>
    </row>
    <row r="3075" spans="22:22" x14ac:dyDescent="0.25">
      <c r="V3075" s="84">
        <v>0</v>
      </c>
    </row>
    <row r="3076" spans="22:22" x14ac:dyDescent="0.25">
      <c r="V3076" s="84">
        <v>0</v>
      </c>
    </row>
    <row r="3077" spans="22:22" x14ac:dyDescent="0.25">
      <c r="V3077" s="84">
        <v>0</v>
      </c>
    </row>
    <row r="3078" spans="22:22" x14ac:dyDescent="0.25">
      <c r="V3078" s="84">
        <v>0</v>
      </c>
    </row>
    <row r="3079" spans="22:22" x14ac:dyDescent="0.25">
      <c r="V3079" s="84">
        <v>0</v>
      </c>
    </row>
    <row r="3080" spans="22:22" x14ac:dyDescent="0.25">
      <c r="V3080" s="84">
        <v>0</v>
      </c>
    </row>
    <row r="3081" spans="22:22" x14ac:dyDescent="0.25">
      <c r="V3081" s="84">
        <v>0</v>
      </c>
    </row>
    <row r="3082" spans="22:22" x14ac:dyDescent="0.25">
      <c r="V3082" s="84">
        <v>0</v>
      </c>
    </row>
    <row r="3083" spans="22:22" x14ac:dyDescent="0.25">
      <c r="V3083" s="84">
        <v>0</v>
      </c>
    </row>
    <row r="3084" spans="22:22" x14ac:dyDescent="0.25">
      <c r="V3084" s="84">
        <v>0</v>
      </c>
    </row>
    <row r="3085" spans="22:22" x14ac:dyDescent="0.25">
      <c r="V3085" s="84">
        <v>0</v>
      </c>
    </row>
    <row r="3086" spans="22:22" x14ac:dyDescent="0.25">
      <c r="V3086" s="84">
        <v>0</v>
      </c>
    </row>
    <row r="3087" spans="22:22" x14ac:dyDescent="0.25">
      <c r="V3087" s="84">
        <v>0</v>
      </c>
    </row>
    <row r="3088" spans="22:22" x14ac:dyDescent="0.25">
      <c r="V3088" s="84">
        <v>0</v>
      </c>
    </row>
    <row r="3089" spans="22:22" x14ac:dyDescent="0.25">
      <c r="V3089" s="84">
        <v>0</v>
      </c>
    </row>
    <row r="3090" spans="22:22" x14ac:dyDescent="0.25">
      <c r="V3090" s="84">
        <v>0</v>
      </c>
    </row>
    <row r="3091" spans="22:22" x14ac:dyDescent="0.25">
      <c r="V3091" s="84">
        <v>0</v>
      </c>
    </row>
    <row r="3092" spans="22:22" x14ac:dyDescent="0.25">
      <c r="V3092" s="84">
        <v>0</v>
      </c>
    </row>
    <row r="3093" spans="22:22" x14ac:dyDescent="0.25">
      <c r="V3093" s="84">
        <v>0</v>
      </c>
    </row>
    <row r="3094" spans="22:22" x14ac:dyDescent="0.25">
      <c r="V3094" s="84">
        <v>0</v>
      </c>
    </row>
    <row r="3095" spans="22:22" x14ac:dyDescent="0.25">
      <c r="V3095" s="84">
        <v>0</v>
      </c>
    </row>
    <row r="3096" spans="22:22" x14ac:dyDescent="0.25">
      <c r="V3096" s="84">
        <v>0</v>
      </c>
    </row>
    <row r="3097" spans="22:22" x14ac:dyDescent="0.25">
      <c r="V3097" s="84">
        <v>0</v>
      </c>
    </row>
    <row r="3098" spans="22:22" x14ac:dyDescent="0.25">
      <c r="V3098" s="84">
        <v>0</v>
      </c>
    </row>
    <row r="3099" spans="22:22" x14ac:dyDescent="0.25">
      <c r="V3099" s="84">
        <v>0</v>
      </c>
    </row>
    <row r="3100" spans="22:22" x14ac:dyDescent="0.25">
      <c r="V3100" s="84">
        <v>0</v>
      </c>
    </row>
    <row r="3101" spans="22:22" x14ac:dyDescent="0.25">
      <c r="V3101" s="84">
        <v>0</v>
      </c>
    </row>
    <row r="3102" spans="22:22" x14ac:dyDescent="0.25">
      <c r="V3102" s="84">
        <v>0</v>
      </c>
    </row>
    <row r="3103" spans="22:22" x14ac:dyDescent="0.25">
      <c r="V3103" s="84">
        <v>0</v>
      </c>
    </row>
    <row r="3104" spans="22:22" x14ac:dyDescent="0.25">
      <c r="V3104" s="84">
        <v>0</v>
      </c>
    </row>
    <row r="3105" spans="22:22" x14ac:dyDescent="0.25">
      <c r="V3105" s="84">
        <v>0</v>
      </c>
    </row>
    <row r="3106" spans="22:22" x14ac:dyDescent="0.25">
      <c r="V3106" s="84">
        <v>0</v>
      </c>
    </row>
    <row r="3107" spans="22:22" x14ac:dyDescent="0.25">
      <c r="V3107" s="84">
        <v>0</v>
      </c>
    </row>
    <row r="3108" spans="22:22" x14ac:dyDescent="0.25">
      <c r="V3108" s="84">
        <v>0</v>
      </c>
    </row>
    <row r="3109" spans="22:22" x14ac:dyDescent="0.25">
      <c r="V3109" s="84">
        <v>0</v>
      </c>
    </row>
    <row r="3110" spans="22:22" x14ac:dyDescent="0.25">
      <c r="V3110" s="84">
        <v>0</v>
      </c>
    </row>
    <row r="3111" spans="22:22" x14ac:dyDescent="0.25">
      <c r="V3111" s="84">
        <v>0</v>
      </c>
    </row>
    <row r="3112" spans="22:22" x14ac:dyDescent="0.25">
      <c r="V3112" s="84">
        <v>0</v>
      </c>
    </row>
    <row r="3113" spans="22:22" x14ac:dyDescent="0.25">
      <c r="V3113" s="84">
        <v>0</v>
      </c>
    </row>
    <row r="3114" spans="22:22" x14ac:dyDescent="0.25">
      <c r="V3114" s="84">
        <v>0</v>
      </c>
    </row>
    <row r="3115" spans="22:22" x14ac:dyDescent="0.25">
      <c r="V3115" s="84">
        <v>0</v>
      </c>
    </row>
    <row r="3116" spans="22:22" x14ac:dyDescent="0.25">
      <c r="V3116" s="84">
        <v>0</v>
      </c>
    </row>
    <row r="3117" spans="22:22" x14ac:dyDescent="0.25">
      <c r="V3117" s="84">
        <v>0</v>
      </c>
    </row>
    <row r="3118" spans="22:22" x14ac:dyDescent="0.25">
      <c r="V3118" s="84">
        <v>0</v>
      </c>
    </row>
    <row r="3119" spans="22:22" x14ac:dyDescent="0.25">
      <c r="V3119" s="84">
        <v>0</v>
      </c>
    </row>
    <row r="3120" spans="22:22" x14ac:dyDescent="0.25">
      <c r="V3120" s="84">
        <v>0</v>
      </c>
    </row>
    <row r="3121" spans="22:22" x14ac:dyDescent="0.25">
      <c r="V3121" s="84">
        <v>0</v>
      </c>
    </row>
    <row r="3122" spans="22:22" x14ac:dyDescent="0.25">
      <c r="V3122" s="84">
        <v>0</v>
      </c>
    </row>
    <row r="3123" spans="22:22" x14ac:dyDescent="0.25">
      <c r="V3123" s="84">
        <v>0</v>
      </c>
    </row>
    <row r="3124" spans="22:22" x14ac:dyDescent="0.25">
      <c r="V3124" s="84">
        <v>0</v>
      </c>
    </row>
    <row r="3125" spans="22:22" x14ac:dyDescent="0.25">
      <c r="V3125" s="84">
        <v>0</v>
      </c>
    </row>
    <row r="3126" spans="22:22" x14ac:dyDescent="0.25">
      <c r="V3126" s="84">
        <v>0</v>
      </c>
    </row>
    <row r="3127" spans="22:22" x14ac:dyDescent="0.25">
      <c r="V3127" s="84">
        <v>0</v>
      </c>
    </row>
    <row r="3128" spans="22:22" x14ac:dyDescent="0.25">
      <c r="V3128" s="84">
        <v>0</v>
      </c>
    </row>
    <row r="3129" spans="22:22" x14ac:dyDescent="0.25">
      <c r="V3129" s="84">
        <v>0</v>
      </c>
    </row>
    <row r="3130" spans="22:22" x14ac:dyDescent="0.25">
      <c r="V3130" s="84">
        <v>0</v>
      </c>
    </row>
    <row r="3131" spans="22:22" x14ac:dyDescent="0.25">
      <c r="V3131" s="84">
        <v>0</v>
      </c>
    </row>
    <row r="3132" spans="22:22" x14ac:dyDescent="0.25">
      <c r="V3132" s="84">
        <v>0</v>
      </c>
    </row>
    <row r="3133" spans="22:22" x14ac:dyDescent="0.25">
      <c r="V3133" s="84">
        <v>0</v>
      </c>
    </row>
    <row r="3134" spans="22:22" x14ac:dyDescent="0.25">
      <c r="V3134" s="84">
        <v>0</v>
      </c>
    </row>
    <row r="3135" spans="22:22" x14ac:dyDescent="0.25">
      <c r="V3135" s="84">
        <v>0</v>
      </c>
    </row>
    <row r="3136" spans="22:22" x14ac:dyDescent="0.25">
      <c r="V3136" s="84">
        <v>0</v>
      </c>
    </row>
    <row r="3137" spans="22:22" x14ac:dyDescent="0.25">
      <c r="V3137" s="84">
        <v>0</v>
      </c>
    </row>
    <row r="3138" spans="22:22" x14ac:dyDescent="0.25">
      <c r="V3138" s="84">
        <v>0</v>
      </c>
    </row>
    <row r="3139" spans="22:22" x14ac:dyDescent="0.25">
      <c r="V3139" s="84">
        <v>0</v>
      </c>
    </row>
    <row r="3140" spans="22:22" x14ac:dyDescent="0.25">
      <c r="V3140" s="84">
        <v>0</v>
      </c>
    </row>
    <row r="3141" spans="22:22" x14ac:dyDescent="0.25">
      <c r="V3141" s="84">
        <v>0</v>
      </c>
    </row>
    <row r="3142" spans="22:22" x14ac:dyDescent="0.25">
      <c r="V3142" s="84">
        <v>0</v>
      </c>
    </row>
    <row r="3143" spans="22:22" x14ac:dyDescent="0.25">
      <c r="V3143" s="84">
        <v>0</v>
      </c>
    </row>
    <row r="3144" spans="22:22" x14ac:dyDescent="0.25">
      <c r="V3144" s="84">
        <v>0</v>
      </c>
    </row>
    <row r="3145" spans="22:22" x14ac:dyDescent="0.25">
      <c r="V3145" s="84">
        <v>0</v>
      </c>
    </row>
    <row r="3146" spans="22:22" x14ac:dyDescent="0.25">
      <c r="V3146" s="84">
        <v>0</v>
      </c>
    </row>
    <row r="3147" spans="22:22" x14ac:dyDescent="0.25">
      <c r="V3147" s="84">
        <v>0</v>
      </c>
    </row>
    <row r="3148" spans="22:22" x14ac:dyDescent="0.25">
      <c r="V3148" s="84">
        <v>0</v>
      </c>
    </row>
    <row r="3149" spans="22:22" x14ac:dyDescent="0.25">
      <c r="V3149" s="84">
        <v>0</v>
      </c>
    </row>
    <row r="3150" spans="22:22" x14ac:dyDescent="0.25">
      <c r="V3150" s="84">
        <v>0</v>
      </c>
    </row>
    <row r="3151" spans="22:22" x14ac:dyDescent="0.25">
      <c r="V3151" s="84">
        <v>0</v>
      </c>
    </row>
    <row r="3152" spans="22:22" x14ac:dyDescent="0.25">
      <c r="V3152" s="84">
        <v>0</v>
      </c>
    </row>
    <row r="3153" spans="22:22" x14ac:dyDescent="0.25">
      <c r="V3153" s="84">
        <v>0</v>
      </c>
    </row>
    <row r="3154" spans="22:22" x14ac:dyDescent="0.25">
      <c r="V3154" s="84">
        <v>0</v>
      </c>
    </row>
    <row r="3155" spans="22:22" x14ac:dyDescent="0.25">
      <c r="V3155" s="84">
        <v>0</v>
      </c>
    </row>
    <row r="3156" spans="22:22" x14ac:dyDescent="0.25">
      <c r="V3156" s="84">
        <v>0</v>
      </c>
    </row>
    <row r="3157" spans="22:22" x14ac:dyDescent="0.25">
      <c r="V3157" s="84">
        <v>0</v>
      </c>
    </row>
    <row r="3158" spans="22:22" x14ac:dyDescent="0.25">
      <c r="V3158" s="84">
        <v>0</v>
      </c>
    </row>
    <row r="3159" spans="22:22" x14ac:dyDescent="0.25">
      <c r="V3159" s="84">
        <v>0</v>
      </c>
    </row>
    <row r="3160" spans="22:22" x14ac:dyDescent="0.25">
      <c r="V3160" s="84">
        <v>0</v>
      </c>
    </row>
    <row r="3161" spans="22:22" x14ac:dyDescent="0.25">
      <c r="V3161" s="84">
        <v>0</v>
      </c>
    </row>
    <row r="3162" spans="22:22" x14ac:dyDescent="0.25">
      <c r="V3162" s="84">
        <v>0</v>
      </c>
    </row>
    <row r="3163" spans="22:22" x14ac:dyDescent="0.25">
      <c r="V3163" s="84">
        <v>0</v>
      </c>
    </row>
    <row r="3164" spans="22:22" x14ac:dyDescent="0.25">
      <c r="V3164" s="84">
        <v>0</v>
      </c>
    </row>
    <row r="3165" spans="22:22" x14ac:dyDescent="0.25">
      <c r="V3165" s="84">
        <v>0</v>
      </c>
    </row>
    <row r="3166" spans="22:22" x14ac:dyDescent="0.25">
      <c r="V3166" s="84">
        <v>0</v>
      </c>
    </row>
    <row r="3167" spans="22:22" x14ac:dyDescent="0.25">
      <c r="V3167" s="84">
        <v>0</v>
      </c>
    </row>
    <row r="3168" spans="22:22" x14ac:dyDescent="0.25">
      <c r="V3168" s="84">
        <v>0</v>
      </c>
    </row>
    <row r="3169" spans="22:22" x14ac:dyDescent="0.25">
      <c r="V3169" s="84">
        <v>0</v>
      </c>
    </row>
    <row r="3170" spans="22:22" x14ac:dyDescent="0.25">
      <c r="V3170" s="84">
        <v>0</v>
      </c>
    </row>
    <row r="3171" spans="22:22" x14ac:dyDescent="0.25">
      <c r="V3171" s="84">
        <v>0</v>
      </c>
    </row>
    <row r="3172" spans="22:22" x14ac:dyDescent="0.25">
      <c r="V3172" s="84">
        <v>0</v>
      </c>
    </row>
    <row r="3173" spans="22:22" x14ac:dyDescent="0.25">
      <c r="V3173" s="84">
        <v>0</v>
      </c>
    </row>
    <row r="3174" spans="22:22" x14ac:dyDescent="0.25">
      <c r="V3174" s="84">
        <v>0</v>
      </c>
    </row>
    <row r="3175" spans="22:22" x14ac:dyDescent="0.25">
      <c r="V3175" s="84">
        <v>0</v>
      </c>
    </row>
    <row r="3176" spans="22:22" x14ac:dyDescent="0.25">
      <c r="V3176" s="84">
        <v>0</v>
      </c>
    </row>
    <row r="3177" spans="22:22" x14ac:dyDescent="0.25">
      <c r="V3177" s="84">
        <v>0</v>
      </c>
    </row>
    <row r="3178" spans="22:22" x14ac:dyDescent="0.25">
      <c r="V3178" s="84">
        <v>0</v>
      </c>
    </row>
    <row r="3179" spans="22:22" x14ac:dyDescent="0.25">
      <c r="V3179" s="84">
        <v>0</v>
      </c>
    </row>
    <row r="3180" spans="22:22" x14ac:dyDescent="0.25">
      <c r="V3180" s="84">
        <v>0</v>
      </c>
    </row>
    <row r="3181" spans="22:22" x14ac:dyDescent="0.25">
      <c r="V3181" s="84">
        <v>0</v>
      </c>
    </row>
    <row r="3182" spans="22:22" x14ac:dyDescent="0.25">
      <c r="V3182" s="84">
        <v>0</v>
      </c>
    </row>
    <row r="3183" spans="22:22" x14ac:dyDescent="0.25">
      <c r="V3183" s="84">
        <v>0</v>
      </c>
    </row>
    <row r="3184" spans="22:22" x14ac:dyDescent="0.25">
      <c r="V3184" s="84">
        <v>0</v>
      </c>
    </row>
    <row r="3185" spans="22:22" x14ac:dyDescent="0.25">
      <c r="V3185" s="84">
        <v>0</v>
      </c>
    </row>
    <row r="3186" spans="22:22" x14ac:dyDescent="0.25">
      <c r="V3186" s="84">
        <v>0</v>
      </c>
    </row>
    <row r="3187" spans="22:22" x14ac:dyDescent="0.25">
      <c r="V3187" s="84">
        <v>0</v>
      </c>
    </row>
    <row r="3188" spans="22:22" x14ac:dyDescent="0.25">
      <c r="V3188" s="84">
        <v>0</v>
      </c>
    </row>
    <row r="3189" spans="22:22" x14ac:dyDescent="0.25">
      <c r="V3189" s="84">
        <v>0</v>
      </c>
    </row>
    <row r="3190" spans="22:22" x14ac:dyDescent="0.25">
      <c r="V3190" s="84">
        <v>0</v>
      </c>
    </row>
    <row r="3191" spans="22:22" x14ac:dyDescent="0.25">
      <c r="V3191" s="84">
        <v>0</v>
      </c>
    </row>
    <row r="3192" spans="22:22" x14ac:dyDescent="0.25">
      <c r="V3192" s="84">
        <v>0</v>
      </c>
    </row>
    <row r="3193" spans="22:22" x14ac:dyDescent="0.25">
      <c r="V3193" s="84">
        <v>0</v>
      </c>
    </row>
    <row r="3194" spans="22:22" x14ac:dyDescent="0.25">
      <c r="V3194" s="84">
        <v>0</v>
      </c>
    </row>
    <row r="3195" spans="22:22" x14ac:dyDescent="0.25">
      <c r="V3195" s="84">
        <v>0</v>
      </c>
    </row>
    <row r="3196" spans="22:22" x14ac:dyDescent="0.25">
      <c r="V3196" s="84">
        <v>0</v>
      </c>
    </row>
    <row r="3197" spans="22:22" x14ac:dyDescent="0.25">
      <c r="V3197" s="84">
        <v>0</v>
      </c>
    </row>
    <row r="3198" spans="22:22" x14ac:dyDescent="0.25">
      <c r="V3198" s="84">
        <v>0</v>
      </c>
    </row>
    <row r="3199" spans="22:22" x14ac:dyDescent="0.25">
      <c r="V3199" s="84">
        <v>0</v>
      </c>
    </row>
    <row r="3200" spans="22:22" x14ac:dyDescent="0.25">
      <c r="V3200" s="84">
        <v>0</v>
      </c>
    </row>
    <row r="3201" spans="22:22" x14ac:dyDescent="0.25">
      <c r="V3201" s="84">
        <v>0</v>
      </c>
    </row>
    <row r="3202" spans="22:22" x14ac:dyDescent="0.25">
      <c r="V3202" s="84">
        <v>0</v>
      </c>
    </row>
    <row r="3203" spans="22:22" x14ac:dyDescent="0.25">
      <c r="V3203" s="84">
        <v>0</v>
      </c>
    </row>
    <row r="3204" spans="22:22" x14ac:dyDescent="0.25">
      <c r="V3204" s="84">
        <v>0</v>
      </c>
    </row>
    <row r="3205" spans="22:22" x14ac:dyDescent="0.25">
      <c r="V3205" s="84">
        <v>0</v>
      </c>
    </row>
    <row r="3206" spans="22:22" x14ac:dyDescent="0.25">
      <c r="V3206" s="84">
        <v>0</v>
      </c>
    </row>
    <row r="3207" spans="22:22" x14ac:dyDescent="0.25">
      <c r="V3207" s="84">
        <v>0</v>
      </c>
    </row>
    <row r="3208" spans="22:22" x14ac:dyDescent="0.25">
      <c r="V3208" s="84">
        <v>0</v>
      </c>
    </row>
    <row r="3209" spans="22:22" x14ac:dyDescent="0.25">
      <c r="V3209" s="84">
        <v>0</v>
      </c>
    </row>
    <row r="3210" spans="22:22" x14ac:dyDescent="0.25">
      <c r="V3210" s="84">
        <v>0</v>
      </c>
    </row>
    <row r="3211" spans="22:22" x14ac:dyDescent="0.25">
      <c r="V3211" s="84">
        <v>0</v>
      </c>
    </row>
    <row r="3212" spans="22:22" x14ac:dyDescent="0.25">
      <c r="V3212" s="84">
        <v>0</v>
      </c>
    </row>
    <row r="3213" spans="22:22" x14ac:dyDescent="0.25">
      <c r="V3213" s="84">
        <v>0</v>
      </c>
    </row>
    <row r="3214" spans="22:22" x14ac:dyDescent="0.25">
      <c r="V3214" s="84">
        <v>0</v>
      </c>
    </row>
    <row r="3215" spans="22:22" x14ac:dyDescent="0.25">
      <c r="V3215" s="84">
        <v>0</v>
      </c>
    </row>
    <row r="3216" spans="22:22" x14ac:dyDescent="0.25">
      <c r="V3216" s="84">
        <v>0</v>
      </c>
    </row>
    <row r="3217" spans="22:22" x14ac:dyDescent="0.25">
      <c r="V3217" s="84">
        <v>0</v>
      </c>
    </row>
    <row r="3218" spans="22:22" x14ac:dyDescent="0.25">
      <c r="V3218" s="84">
        <v>0</v>
      </c>
    </row>
    <row r="3219" spans="22:22" x14ac:dyDescent="0.25">
      <c r="V3219" s="84">
        <v>0</v>
      </c>
    </row>
    <row r="3220" spans="22:22" x14ac:dyDescent="0.25">
      <c r="V3220" s="84">
        <v>0</v>
      </c>
    </row>
    <row r="3221" spans="22:22" x14ac:dyDescent="0.25">
      <c r="V3221" s="84">
        <v>0</v>
      </c>
    </row>
    <row r="3222" spans="22:22" x14ac:dyDescent="0.25">
      <c r="V3222" s="84">
        <v>0</v>
      </c>
    </row>
    <row r="3223" spans="22:22" x14ac:dyDescent="0.25">
      <c r="V3223" s="84">
        <v>0</v>
      </c>
    </row>
    <row r="3224" spans="22:22" x14ac:dyDescent="0.25">
      <c r="V3224" s="84">
        <v>0</v>
      </c>
    </row>
    <row r="3225" spans="22:22" x14ac:dyDescent="0.25">
      <c r="V3225" s="84">
        <v>0</v>
      </c>
    </row>
    <row r="3226" spans="22:22" x14ac:dyDescent="0.25">
      <c r="V3226" s="84">
        <v>0</v>
      </c>
    </row>
    <row r="3227" spans="22:22" x14ac:dyDescent="0.25">
      <c r="V3227" s="84">
        <v>0</v>
      </c>
    </row>
    <row r="3228" spans="22:22" x14ac:dyDescent="0.25">
      <c r="V3228" s="84">
        <v>0</v>
      </c>
    </row>
    <row r="3229" spans="22:22" x14ac:dyDescent="0.25">
      <c r="V3229" s="84">
        <v>0</v>
      </c>
    </row>
    <row r="3230" spans="22:22" x14ac:dyDescent="0.25">
      <c r="V3230" s="84">
        <v>0</v>
      </c>
    </row>
    <row r="3231" spans="22:22" x14ac:dyDescent="0.25">
      <c r="V3231" s="84">
        <v>0</v>
      </c>
    </row>
    <row r="3232" spans="22:22" x14ac:dyDescent="0.25">
      <c r="V3232" s="84">
        <v>0</v>
      </c>
    </row>
    <row r="3233" spans="22:22" x14ac:dyDescent="0.25">
      <c r="V3233" s="84">
        <v>0</v>
      </c>
    </row>
    <row r="3234" spans="22:22" x14ac:dyDescent="0.25">
      <c r="V3234" s="84">
        <v>0</v>
      </c>
    </row>
    <row r="3235" spans="22:22" x14ac:dyDescent="0.25">
      <c r="V3235" s="84">
        <v>0</v>
      </c>
    </row>
    <row r="3236" spans="22:22" x14ac:dyDescent="0.25">
      <c r="V3236" s="84">
        <v>0</v>
      </c>
    </row>
    <row r="3237" spans="22:22" x14ac:dyDescent="0.25">
      <c r="V3237" s="84">
        <v>0</v>
      </c>
    </row>
    <row r="3238" spans="22:22" x14ac:dyDescent="0.25">
      <c r="V3238" s="84">
        <v>0</v>
      </c>
    </row>
    <row r="3239" spans="22:22" x14ac:dyDescent="0.25">
      <c r="V3239" s="84">
        <v>0</v>
      </c>
    </row>
    <row r="3240" spans="22:22" x14ac:dyDescent="0.25">
      <c r="V3240" s="84">
        <v>0</v>
      </c>
    </row>
    <row r="3241" spans="22:22" x14ac:dyDescent="0.25">
      <c r="V3241" s="84">
        <v>0</v>
      </c>
    </row>
    <row r="3242" spans="22:22" x14ac:dyDescent="0.25">
      <c r="V3242" s="84">
        <v>0</v>
      </c>
    </row>
    <row r="3243" spans="22:22" x14ac:dyDescent="0.25">
      <c r="V3243" s="84">
        <v>0</v>
      </c>
    </row>
    <row r="3244" spans="22:22" x14ac:dyDescent="0.25">
      <c r="V3244" s="84">
        <v>0</v>
      </c>
    </row>
    <row r="3245" spans="22:22" x14ac:dyDescent="0.25">
      <c r="V3245" s="84">
        <v>0</v>
      </c>
    </row>
    <row r="3246" spans="22:22" x14ac:dyDescent="0.25">
      <c r="V3246" s="84">
        <v>0</v>
      </c>
    </row>
    <row r="3247" spans="22:22" x14ac:dyDescent="0.25">
      <c r="V3247" s="84">
        <v>0</v>
      </c>
    </row>
    <row r="3248" spans="22:22" x14ac:dyDescent="0.25">
      <c r="V3248" s="84">
        <v>0</v>
      </c>
    </row>
    <row r="3249" spans="22:22" x14ac:dyDescent="0.25">
      <c r="V3249" s="84">
        <v>0</v>
      </c>
    </row>
    <row r="3250" spans="22:22" x14ac:dyDescent="0.25">
      <c r="V3250" s="84">
        <v>0</v>
      </c>
    </row>
    <row r="3251" spans="22:22" x14ac:dyDescent="0.25">
      <c r="V3251" s="84">
        <v>0</v>
      </c>
    </row>
    <row r="3252" spans="22:22" x14ac:dyDescent="0.25">
      <c r="V3252" s="84">
        <v>0</v>
      </c>
    </row>
    <row r="3253" spans="22:22" x14ac:dyDescent="0.25">
      <c r="V3253" s="84">
        <v>0</v>
      </c>
    </row>
    <row r="3254" spans="22:22" x14ac:dyDescent="0.25">
      <c r="V3254" s="84">
        <v>0</v>
      </c>
    </row>
    <row r="3255" spans="22:22" x14ac:dyDescent="0.25">
      <c r="V3255" s="84">
        <v>0</v>
      </c>
    </row>
    <row r="3256" spans="22:22" x14ac:dyDescent="0.25">
      <c r="V3256" s="84">
        <v>0</v>
      </c>
    </row>
    <row r="3257" spans="22:22" x14ac:dyDescent="0.25">
      <c r="V3257" s="84">
        <v>0</v>
      </c>
    </row>
    <row r="3258" spans="22:22" x14ac:dyDescent="0.25">
      <c r="V3258" s="84">
        <v>0</v>
      </c>
    </row>
    <row r="3259" spans="22:22" x14ac:dyDescent="0.25">
      <c r="V3259" s="84">
        <v>0</v>
      </c>
    </row>
    <row r="3260" spans="22:22" x14ac:dyDescent="0.25">
      <c r="V3260" s="84">
        <v>0</v>
      </c>
    </row>
    <row r="3261" spans="22:22" x14ac:dyDescent="0.25">
      <c r="V3261" s="84">
        <v>0</v>
      </c>
    </row>
    <row r="3262" spans="22:22" x14ac:dyDescent="0.25">
      <c r="V3262" s="84">
        <v>0</v>
      </c>
    </row>
    <row r="3263" spans="22:22" x14ac:dyDescent="0.25">
      <c r="V3263" s="84">
        <v>0</v>
      </c>
    </row>
    <row r="3264" spans="22:22" x14ac:dyDescent="0.25">
      <c r="V3264" s="84">
        <v>0</v>
      </c>
    </row>
    <row r="3265" spans="22:22" x14ac:dyDescent="0.25">
      <c r="V3265" s="84">
        <v>0</v>
      </c>
    </row>
    <row r="3266" spans="22:22" x14ac:dyDescent="0.25">
      <c r="V3266" s="84">
        <v>0</v>
      </c>
    </row>
    <row r="3267" spans="22:22" x14ac:dyDescent="0.25">
      <c r="V3267" s="84">
        <v>0</v>
      </c>
    </row>
    <row r="3268" spans="22:22" x14ac:dyDescent="0.25">
      <c r="V3268" s="84">
        <v>0</v>
      </c>
    </row>
    <row r="3269" spans="22:22" x14ac:dyDescent="0.25">
      <c r="V3269" s="84">
        <v>0</v>
      </c>
    </row>
    <row r="3270" spans="22:22" x14ac:dyDescent="0.25">
      <c r="V3270" s="84">
        <v>0</v>
      </c>
    </row>
    <row r="3271" spans="22:22" x14ac:dyDescent="0.25">
      <c r="V3271" s="84">
        <v>0</v>
      </c>
    </row>
    <row r="3272" spans="22:22" x14ac:dyDescent="0.25">
      <c r="V3272" s="84">
        <v>0</v>
      </c>
    </row>
    <row r="3273" spans="22:22" x14ac:dyDescent="0.25">
      <c r="V3273" s="84">
        <v>0</v>
      </c>
    </row>
    <row r="3274" spans="22:22" x14ac:dyDescent="0.25">
      <c r="V3274" s="84">
        <v>0</v>
      </c>
    </row>
    <row r="3275" spans="22:22" x14ac:dyDescent="0.25">
      <c r="V3275" s="84">
        <v>0</v>
      </c>
    </row>
    <row r="3276" spans="22:22" x14ac:dyDescent="0.25">
      <c r="V3276" s="84">
        <v>0</v>
      </c>
    </row>
    <row r="3277" spans="22:22" x14ac:dyDescent="0.25">
      <c r="V3277" s="84">
        <v>0</v>
      </c>
    </row>
    <row r="3278" spans="22:22" x14ac:dyDescent="0.25">
      <c r="V3278" s="84">
        <v>0</v>
      </c>
    </row>
    <row r="3279" spans="22:22" x14ac:dyDescent="0.25">
      <c r="V3279" s="84">
        <v>0</v>
      </c>
    </row>
    <row r="3280" spans="22:22" x14ac:dyDescent="0.25">
      <c r="V3280" s="84">
        <v>0</v>
      </c>
    </row>
    <row r="3281" spans="22:22" x14ac:dyDescent="0.25">
      <c r="V3281" s="84">
        <v>0</v>
      </c>
    </row>
    <row r="3282" spans="22:22" x14ac:dyDescent="0.25">
      <c r="V3282" s="84">
        <v>0</v>
      </c>
    </row>
    <row r="3283" spans="22:22" x14ac:dyDescent="0.25">
      <c r="V3283" s="84">
        <v>0</v>
      </c>
    </row>
    <row r="3284" spans="22:22" x14ac:dyDescent="0.25">
      <c r="V3284" s="84">
        <v>0</v>
      </c>
    </row>
    <row r="3285" spans="22:22" x14ac:dyDescent="0.25">
      <c r="V3285" s="84">
        <v>0</v>
      </c>
    </row>
    <row r="3286" spans="22:22" x14ac:dyDescent="0.25">
      <c r="V3286" s="84">
        <v>0</v>
      </c>
    </row>
    <row r="3287" spans="22:22" x14ac:dyDescent="0.25">
      <c r="V3287" s="84">
        <v>0</v>
      </c>
    </row>
    <row r="3288" spans="22:22" x14ac:dyDescent="0.25">
      <c r="V3288" s="84">
        <v>0</v>
      </c>
    </row>
    <row r="3289" spans="22:22" x14ac:dyDescent="0.25">
      <c r="V3289" s="84">
        <v>0</v>
      </c>
    </row>
    <row r="3290" spans="22:22" x14ac:dyDescent="0.25">
      <c r="V3290" s="84">
        <v>0</v>
      </c>
    </row>
    <row r="3291" spans="22:22" x14ac:dyDescent="0.25">
      <c r="V3291" s="84">
        <v>0</v>
      </c>
    </row>
    <row r="3292" spans="22:22" x14ac:dyDescent="0.25">
      <c r="V3292" s="84">
        <v>0</v>
      </c>
    </row>
    <row r="3293" spans="22:22" x14ac:dyDescent="0.25">
      <c r="V3293" s="84">
        <v>0</v>
      </c>
    </row>
    <row r="3294" spans="22:22" x14ac:dyDescent="0.25">
      <c r="V3294" s="84">
        <v>0</v>
      </c>
    </row>
    <row r="3295" spans="22:22" x14ac:dyDescent="0.25">
      <c r="V3295" s="84">
        <v>0</v>
      </c>
    </row>
    <row r="3296" spans="22:22" x14ac:dyDescent="0.25">
      <c r="V3296" s="84">
        <v>0</v>
      </c>
    </row>
    <row r="3297" spans="22:22" x14ac:dyDescent="0.25">
      <c r="V3297" s="84">
        <v>0</v>
      </c>
    </row>
    <row r="3298" spans="22:22" x14ac:dyDescent="0.25">
      <c r="V3298" s="84">
        <v>0</v>
      </c>
    </row>
    <row r="3299" spans="22:22" x14ac:dyDescent="0.25">
      <c r="V3299" s="84">
        <v>0</v>
      </c>
    </row>
    <row r="3300" spans="22:22" x14ac:dyDescent="0.25">
      <c r="V3300" s="84">
        <v>0</v>
      </c>
    </row>
    <row r="3301" spans="22:22" x14ac:dyDescent="0.25">
      <c r="V3301" s="84">
        <v>0</v>
      </c>
    </row>
    <row r="3302" spans="22:22" x14ac:dyDescent="0.25">
      <c r="V3302" s="84">
        <v>0</v>
      </c>
    </row>
    <row r="3303" spans="22:22" x14ac:dyDescent="0.25">
      <c r="V3303" s="84">
        <v>0</v>
      </c>
    </row>
    <row r="3304" spans="22:22" x14ac:dyDescent="0.25">
      <c r="V3304" s="84">
        <v>0</v>
      </c>
    </row>
    <row r="3305" spans="22:22" x14ac:dyDescent="0.25">
      <c r="V3305" s="84">
        <v>0</v>
      </c>
    </row>
    <row r="3306" spans="22:22" x14ac:dyDescent="0.25">
      <c r="V3306" s="84">
        <v>0</v>
      </c>
    </row>
    <row r="3307" spans="22:22" x14ac:dyDescent="0.25">
      <c r="V3307" s="84">
        <v>0</v>
      </c>
    </row>
    <row r="3308" spans="22:22" x14ac:dyDescent="0.25">
      <c r="V3308" s="84">
        <v>0</v>
      </c>
    </row>
    <row r="3309" spans="22:22" x14ac:dyDescent="0.25">
      <c r="V3309" s="84">
        <v>0</v>
      </c>
    </row>
    <row r="3310" spans="22:22" x14ac:dyDescent="0.25">
      <c r="V3310" s="84">
        <v>0</v>
      </c>
    </row>
    <row r="3311" spans="22:22" x14ac:dyDescent="0.25">
      <c r="V3311" s="84">
        <v>0</v>
      </c>
    </row>
    <row r="3312" spans="22:22" x14ac:dyDescent="0.25">
      <c r="V3312" s="84">
        <v>0</v>
      </c>
    </row>
    <row r="3313" spans="22:22" x14ac:dyDescent="0.25">
      <c r="V3313" s="84">
        <v>0</v>
      </c>
    </row>
    <row r="3314" spans="22:22" x14ac:dyDescent="0.25">
      <c r="V3314" s="84">
        <v>0</v>
      </c>
    </row>
    <row r="3315" spans="22:22" x14ac:dyDescent="0.25">
      <c r="V3315" s="84">
        <v>0</v>
      </c>
    </row>
    <row r="3316" spans="22:22" x14ac:dyDescent="0.25">
      <c r="V3316" s="84">
        <v>0</v>
      </c>
    </row>
    <row r="3317" spans="22:22" x14ac:dyDescent="0.25">
      <c r="V3317" s="84">
        <v>0</v>
      </c>
    </row>
    <row r="3318" spans="22:22" x14ac:dyDescent="0.25">
      <c r="V3318" s="84">
        <v>0</v>
      </c>
    </row>
    <row r="3319" spans="22:22" x14ac:dyDescent="0.25">
      <c r="V3319" s="84">
        <v>0</v>
      </c>
    </row>
    <row r="3320" spans="22:22" x14ac:dyDescent="0.25">
      <c r="V3320" s="84">
        <v>0</v>
      </c>
    </row>
    <row r="3321" spans="22:22" x14ac:dyDescent="0.25">
      <c r="V3321" s="84">
        <v>0</v>
      </c>
    </row>
    <row r="3322" spans="22:22" x14ac:dyDescent="0.25">
      <c r="V3322" s="84">
        <v>0</v>
      </c>
    </row>
    <row r="3323" spans="22:22" x14ac:dyDescent="0.25">
      <c r="V3323" s="84">
        <v>0</v>
      </c>
    </row>
    <row r="3324" spans="22:22" x14ac:dyDescent="0.25">
      <c r="V3324" s="84">
        <v>0</v>
      </c>
    </row>
    <row r="3325" spans="22:22" x14ac:dyDescent="0.25">
      <c r="V3325" s="84">
        <v>0</v>
      </c>
    </row>
    <row r="3326" spans="22:22" x14ac:dyDescent="0.25">
      <c r="V3326" s="84">
        <v>0</v>
      </c>
    </row>
    <row r="3327" spans="22:22" x14ac:dyDescent="0.25">
      <c r="V3327" s="84">
        <v>0</v>
      </c>
    </row>
    <row r="3328" spans="22:22" x14ac:dyDescent="0.25">
      <c r="V3328" s="84">
        <v>0</v>
      </c>
    </row>
    <row r="3329" spans="22:22" x14ac:dyDescent="0.25">
      <c r="V3329" s="84">
        <v>0</v>
      </c>
    </row>
    <row r="3330" spans="22:22" x14ac:dyDescent="0.25">
      <c r="V3330" s="84">
        <v>0</v>
      </c>
    </row>
    <row r="3331" spans="22:22" x14ac:dyDescent="0.25">
      <c r="V3331" s="84">
        <v>0</v>
      </c>
    </row>
    <row r="3332" spans="22:22" x14ac:dyDescent="0.25">
      <c r="V3332" s="84">
        <v>0</v>
      </c>
    </row>
    <row r="3333" spans="22:22" x14ac:dyDescent="0.25">
      <c r="V3333" s="84">
        <v>0</v>
      </c>
    </row>
    <row r="3334" spans="22:22" x14ac:dyDescent="0.25">
      <c r="V3334" s="84">
        <v>0</v>
      </c>
    </row>
    <row r="3335" spans="22:22" x14ac:dyDescent="0.25">
      <c r="V3335" s="84">
        <v>0</v>
      </c>
    </row>
    <row r="3336" spans="22:22" x14ac:dyDescent="0.25">
      <c r="V3336" s="84">
        <v>0</v>
      </c>
    </row>
    <row r="3337" spans="22:22" x14ac:dyDescent="0.25">
      <c r="V3337" s="84">
        <v>0</v>
      </c>
    </row>
    <row r="3338" spans="22:22" x14ac:dyDescent="0.25">
      <c r="V3338" s="84">
        <v>0</v>
      </c>
    </row>
    <row r="3339" spans="22:22" x14ac:dyDescent="0.25">
      <c r="V3339" s="84">
        <v>0</v>
      </c>
    </row>
    <row r="3340" spans="22:22" x14ac:dyDescent="0.25">
      <c r="V3340" s="84">
        <v>0</v>
      </c>
    </row>
    <row r="3341" spans="22:22" x14ac:dyDescent="0.25">
      <c r="V3341" s="84">
        <v>0</v>
      </c>
    </row>
    <row r="3342" spans="22:22" x14ac:dyDescent="0.25">
      <c r="V3342" s="84">
        <v>0</v>
      </c>
    </row>
    <row r="3343" spans="22:22" x14ac:dyDescent="0.25">
      <c r="V3343" s="84">
        <v>0</v>
      </c>
    </row>
    <row r="3344" spans="22:22" x14ac:dyDescent="0.25">
      <c r="V3344" s="84">
        <v>0</v>
      </c>
    </row>
    <row r="3345" spans="22:22" x14ac:dyDescent="0.25">
      <c r="V3345" s="84">
        <v>0</v>
      </c>
    </row>
    <row r="3346" spans="22:22" x14ac:dyDescent="0.25">
      <c r="V3346" s="84">
        <v>0</v>
      </c>
    </row>
    <row r="3347" spans="22:22" x14ac:dyDescent="0.25">
      <c r="V3347" s="84">
        <v>0</v>
      </c>
    </row>
    <row r="3348" spans="22:22" x14ac:dyDescent="0.25">
      <c r="V3348" s="84">
        <v>0</v>
      </c>
    </row>
    <row r="3349" spans="22:22" x14ac:dyDescent="0.25">
      <c r="V3349" s="84">
        <v>0</v>
      </c>
    </row>
    <row r="3350" spans="22:22" x14ac:dyDescent="0.25">
      <c r="V3350" s="84">
        <v>0</v>
      </c>
    </row>
    <row r="3351" spans="22:22" x14ac:dyDescent="0.25">
      <c r="V3351" s="84">
        <v>0</v>
      </c>
    </row>
    <row r="3352" spans="22:22" x14ac:dyDescent="0.25">
      <c r="V3352" s="84">
        <v>0</v>
      </c>
    </row>
    <row r="3353" spans="22:22" x14ac:dyDescent="0.25">
      <c r="V3353" s="84">
        <v>0</v>
      </c>
    </row>
    <row r="3354" spans="22:22" x14ac:dyDescent="0.25">
      <c r="V3354" s="84">
        <v>0</v>
      </c>
    </row>
    <row r="3355" spans="22:22" x14ac:dyDescent="0.25">
      <c r="V3355" s="84">
        <v>0</v>
      </c>
    </row>
    <row r="3356" spans="22:22" x14ac:dyDescent="0.25">
      <c r="V3356" s="84">
        <v>0</v>
      </c>
    </row>
    <row r="3357" spans="22:22" x14ac:dyDescent="0.25">
      <c r="V3357" s="84">
        <v>0</v>
      </c>
    </row>
    <row r="3358" spans="22:22" x14ac:dyDescent="0.25">
      <c r="V3358" s="84">
        <v>0</v>
      </c>
    </row>
    <row r="3359" spans="22:22" x14ac:dyDescent="0.25">
      <c r="V3359" s="84">
        <v>0</v>
      </c>
    </row>
    <row r="3360" spans="22:22" x14ac:dyDescent="0.25">
      <c r="V3360" s="84">
        <v>0</v>
      </c>
    </row>
    <row r="3361" spans="22:22" x14ac:dyDescent="0.25">
      <c r="V3361" s="84">
        <v>0</v>
      </c>
    </row>
    <row r="3362" spans="22:22" x14ac:dyDescent="0.25">
      <c r="V3362" s="84">
        <v>0</v>
      </c>
    </row>
    <row r="3363" spans="22:22" x14ac:dyDescent="0.25">
      <c r="V3363" s="84">
        <v>0</v>
      </c>
    </row>
    <row r="3364" spans="22:22" x14ac:dyDescent="0.25">
      <c r="V3364" s="84">
        <v>0</v>
      </c>
    </row>
    <row r="3365" spans="22:22" x14ac:dyDescent="0.25">
      <c r="V3365" s="84">
        <v>0</v>
      </c>
    </row>
    <row r="3366" spans="22:22" x14ac:dyDescent="0.25">
      <c r="V3366" s="84">
        <v>0</v>
      </c>
    </row>
    <row r="3367" spans="22:22" x14ac:dyDescent="0.25">
      <c r="V3367" s="84">
        <v>0</v>
      </c>
    </row>
    <row r="3368" spans="22:22" x14ac:dyDescent="0.25">
      <c r="V3368" s="84">
        <v>0</v>
      </c>
    </row>
    <row r="3369" spans="22:22" x14ac:dyDescent="0.25">
      <c r="V3369" s="84">
        <v>0</v>
      </c>
    </row>
    <row r="3370" spans="22:22" x14ac:dyDescent="0.25">
      <c r="V3370" s="84">
        <v>0</v>
      </c>
    </row>
    <row r="3371" spans="22:22" x14ac:dyDescent="0.25">
      <c r="V3371" s="84">
        <v>0</v>
      </c>
    </row>
    <row r="3372" spans="22:22" x14ac:dyDescent="0.25">
      <c r="V3372" s="84">
        <v>0</v>
      </c>
    </row>
    <row r="3373" spans="22:22" x14ac:dyDescent="0.25">
      <c r="V3373" s="84">
        <v>0</v>
      </c>
    </row>
    <row r="3374" spans="22:22" x14ac:dyDescent="0.25">
      <c r="V3374" s="84">
        <v>0</v>
      </c>
    </row>
    <row r="3375" spans="22:22" x14ac:dyDescent="0.25">
      <c r="V3375" s="84">
        <v>0</v>
      </c>
    </row>
    <row r="3376" spans="22:22" x14ac:dyDescent="0.25">
      <c r="V3376" s="84">
        <v>0</v>
      </c>
    </row>
    <row r="3377" spans="22:22" x14ac:dyDescent="0.25">
      <c r="V3377" s="84">
        <v>0</v>
      </c>
    </row>
    <row r="3378" spans="22:22" x14ac:dyDescent="0.25">
      <c r="V3378" s="84">
        <v>0</v>
      </c>
    </row>
    <row r="3379" spans="22:22" x14ac:dyDescent="0.25">
      <c r="V3379" s="84">
        <v>0</v>
      </c>
    </row>
    <row r="3380" spans="22:22" x14ac:dyDescent="0.25">
      <c r="V3380" s="84">
        <v>0</v>
      </c>
    </row>
    <row r="3381" spans="22:22" x14ac:dyDescent="0.25">
      <c r="V3381" s="84">
        <v>0</v>
      </c>
    </row>
    <row r="3382" spans="22:22" x14ac:dyDescent="0.25">
      <c r="V3382" s="84">
        <v>0</v>
      </c>
    </row>
    <row r="3383" spans="22:22" x14ac:dyDescent="0.25">
      <c r="V3383" s="84">
        <v>0</v>
      </c>
    </row>
    <row r="3384" spans="22:22" x14ac:dyDescent="0.25">
      <c r="V3384" s="84">
        <v>0</v>
      </c>
    </row>
    <row r="3385" spans="22:22" x14ac:dyDescent="0.25">
      <c r="V3385" s="84">
        <v>0</v>
      </c>
    </row>
    <row r="3386" spans="22:22" x14ac:dyDescent="0.25">
      <c r="V3386" s="84">
        <v>0</v>
      </c>
    </row>
    <row r="3387" spans="22:22" x14ac:dyDescent="0.25">
      <c r="V3387" s="84">
        <v>0</v>
      </c>
    </row>
    <row r="3388" spans="22:22" x14ac:dyDescent="0.25">
      <c r="V3388" s="84">
        <v>0</v>
      </c>
    </row>
    <row r="3389" spans="22:22" x14ac:dyDescent="0.25">
      <c r="V3389" s="84">
        <v>0</v>
      </c>
    </row>
    <row r="3390" spans="22:22" x14ac:dyDescent="0.25">
      <c r="V3390" s="84">
        <v>0</v>
      </c>
    </row>
    <row r="3391" spans="22:22" x14ac:dyDescent="0.25">
      <c r="V3391" s="84">
        <v>0</v>
      </c>
    </row>
    <row r="3392" spans="22:22" x14ac:dyDescent="0.25">
      <c r="V3392" s="84">
        <v>0</v>
      </c>
    </row>
    <row r="3393" spans="22:22" x14ac:dyDescent="0.25">
      <c r="V3393" s="84">
        <v>0</v>
      </c>
    </row>
    <row r="3394" spans="22:22" x14ac:dyDescent="0.25">
      <c r="V3394" s="84">
        <v>0</v>
      </c>
    </row>
    <row r="3395" spans="22:22" x14ac:dyDescent="0.25">
      <c r="V3395" s="84">
        <v>0</v>
      </c>
    </row>
    <row r="3396" spans="22:22" x14ac:dyDescent="0.25">
      <c r="V3396" s="84">
        <v>0</v>
      </c>
    </row>
    <row r="3397" spans="22:22" x14ac:dyDescent="0.25">
      <c r="V3397" s="84">
        <v>0</v>
      </c>
    </row>
    <row r="3398" spans="22:22" x14ac:dyDescent="0.25">
      <c r="V3398" s="84">
        <v>0</v>
      </c>
    </row>
    <row r="3399" spans="22:22" x14ac:dyDescent="0.25">
      <c r="V3399" s="84">
        <v>0</v>
      </c>
    </row>
    <row r="3400" spans="22:22" x14ac:dyDescent="0.25">
      <c r="V3400" s="84">
        <v>0</v>
      </c>
    </row>
    <row r="3401" spans="22:22" x14ac:dyDescent="0.25">
      <c r="V3401" s="84">
        <v>0</v>
      </c>
    </row>
    <row r="3402" spans="22:22" x14ac:dyDescent="0.25">
      <c r="V3402" s="84">
        <v>0</v>
      </c>
    </row>
    <row r="3403" spans="22:22" x14ac:dyDescent="0.25">
      <c r="V3403" s="84">
        <v>0</v>
      </c>
    </row>
    <row r="3404" spans="22:22" x14ac:dyDescent="0.25">
      <c r="V3404" s="84">
        <v>0</v>
      </c>
    </row>
    <row r="3405" spans="22:22" x14ac:dyDescent="0.25">
      <c r="V3405" s="84">
        <v>0</v>
      </c>
    </row>
    <row r="3406" spans="22:22" x14ac:dyDescent="0.25">
      <c r="V3406" s="84">
        <v>0</v>
      </c>
    </row>
    <row r="3407" spans="22:22" x14ac:dyDescent="0.25">
      <c r="V3407" s="84">
        <v>0</v>
      </c>
    </row>
    <row r="3408" spans="22:22" x14ac:dyDescent="0.25">
      <c r="V3408" s="84">
        <v>0</v>
      </c>
    </row>
    <row r="3409" spans="22:22" x14ac:dyDescent="0.25">
      <c r="V3409" s="84">
        <v>0</v>
      </c>
    </row>
    <row r="3410" spans="22:22" x14ac:dyDescent="0.25">
      <c r="V3410" s="84">
        <v>0</v>
      </c>
    </row>
    <row r="3411" spans="22:22" x14ac:dyDescent="0.25">
      <c r="V3411" s="84">
        <v>0</v>
      </c>
    </row>
    <row r="3412" spans="22:22" x14ac:dyDescent="0.25">
      <c r="V3412" s="84">
        <v>0</v>
      </c>
    </row>
    <row r="3413" spans="22:22" x14ac:dyDescent="0.25">
      <c r="V3413" s="84">
        <v>0</v>
      </c>
    </row>
    <row r="3414" spans="22:22" x14ac:dyDescent="0.25">
      <c r="V3414" s="84">
        <v>0</v>
      </c>
    </row>
    <row r="3415" spans="22:22" x14ac:dyDescent="0.25">
      <c r="V3415" s="84">
        <v>0</v>
      </c>
    </row>
    <row r="3416" spans="22:22" x14ac:dyDescent="0.25">
      <c r="V3416" s="84">
        <v>0</v>
      </c>
    </row>
    <row r="3417" spans="22:22" x14ac:dyDescent="0.25">
      <c r="V3417" s="84">
        <v>0</v>
      </c>
    </row>
    <row r="3418" spans="22:22" x14ac:dyDescent="0.25">
      <c r="V3418" s="84">
        <v>0</v>
      </c>
    </row>
    <row r="3419" spans="22:22" x14ac:dyDescent="0.25">
      <c r="V3419" s="84">
        <v>0</v>
      </c>
    </row>
    <row r="3420" spans="22:22" x14ac:dyDescent="0.25">
      <c r="V3420" s="84">
        <v>0</v>
      </c>
    </row>
    <row r="3421" spans="22:22" x14ac:dyDescent="0.25">
      <c r="V3421" s="84">
        <v>0</v>
      </c>
    </row>
    <row r="3422" spans="22:22" x14ac:dyDescent="0.25">
      <c r="V3422" s="84">
        <v>0</v>
      </c>
    </row>
    <row r="3423" spans="22:22" x14ac:dyDescent="0.25">
      <c r="V3423" s="84">
        <v>0</v>
      </c>
    </row>
    <row r="3424" spans="22:22" x14ac:dyDescent="0.25">
      <c r="V3424" s="84">
        <v>0</v>
      </c>
    </row>
    <row r="3425" spans="22:22" x14ac:dyDescent="0.25">
      <c r="V3425" s="84">
        <v>0</v>
      </c>
    </row>
    <row r="3426" spans="22:22" x14ac:dyDescent="0.25">
      <c r="V3426" s="84">
        <v>0</v>
      </c>
    </row>
    <row r="3427" spans="22:22" x14ac:dyDescent="0.25">
      <c r="V3427" s="84">
        <v>0</v>
      </c>
    </row>
    <row r="3428" spans="22:22" x14ac:dyDescent="0.25">
      <c r="V3428" s="84">
        <v>0</v>
      </c>
    </row>
    <row r="3429" spans="22:22" x14ac:dyDescent="0.25">
      <c r="V3429" s="84">
        <v>0</v>
      </c>
    </row>
    <row r="3430" spans="22:22" x14ac:dyDescent="0.25">
      <c r="V3430" s="84">
        <v>0</v>
      </c>
    </row>
    <row r="3431" spans="22:22" x14ac:dyDescent="0.25">
      <c r="V3431" s="84">
        <v>0</v>
      </c>
    </row>
    <row r="3432" spans="22:22" x14ac:dyDescent="0.25">
      <c r="V3432" s="84">
        <v>0</v>
      </c>
    </row>
    <row r="3433" spans="22:22" x14ac:dyDescent="0.25">
      <c r="V3433" s="84">
        <v>0</v>
      </c>
    </row>
    <row r="3434" spans="22:22" x14ac:dyDescent="0.25">
      <c r="V3434" s="84">
        <v>0</v>
      </c>
    </row>
    <row r="3435" spans="22:22" x14ac:dyDescent="0.25">
      <c r="V3435" s="84">
        <v>0</v>
      </c>
    </row>
    <row r="3436" spans="22:22" x14ac:dyDescent="0.25">
      <c r="V3436" s="84">
        <v>0</v>
      </c>
    </row>
    <row r="3437" spans="22:22" x14ac:dyDescent="0.25">
      <c r="V3437" s="84">
        <v>0</v>
      </c>
    </row>
    <row r="3438" spans="22:22" x14ac:dyDescent="0.25">
      <c r="V3438" s="84">
        <v>0</v>
      </c>
    </row>
    <row r="3439" spans="22:22" x14ac:dyDescent="0.25">
      <c r="V3439" s="84">
        <v>0</v>
      </c>
    </row>
    <row r="3440" spans="22:22" x14ac:dyDescent="0.25">
      <c r="V3440" s="84">
        <v>0</v>
      </c>
    </row>
    <row r="3441" spans="22:22" x14ac:dyDescent="0.25">
      <c r="V3441" s="84">
        <v>0</v>
      </c>
    </row>
    <row r="3442" spans="22:22" x14ac:dyDescent="0.25">
      <c r="V3442" s="84">
        <v>0</v>
      </c>
    </row>
    <row r="3443" spans="22:22" x14ac:dyDescent="0.25">
      <c r="V3443" s="84">
        <v>0</v>
      </c>
    </row>
    <row r="3444" spans="22:22" x14ac:dyDescent="0.25">
      <c r="V3444" s="84">
        <v>0</v>
      </c>
    </row>
    <row r="3445" spans="22:22" x14ac:dyDescent="0.25">
      <c r="V3445" s="84">
        <v>0</v>
      </c>
    </row>
    <row r="3446" spans="22:22" x14ac:dyDescent="0.25">
      <c r="V3446" s="84">
        <v>0</v>
      </c>
    </row>
    <row r="3447" spans="22:22" x14ac:dyDescent="0.25">
      <c r="V3447" s="84">
        <v>0</v>
      </c>
    </row>
    <row r="3448" spans="22:22" x14ac:dyDescent="0.25">
      <c r="V3448" s="84">
        <v>0</v>
      </c>
    </row>
    <row r="3449" spans="22:22" x14ac:dyDescent="0.25">
      <c r="V3449" s="84">
        <v>0</v>
      </c>
    </row>
    <row r="3450" spans="22:22" x14ac:dyDescent="0.25">
      <c r="V3450" s="84">
        <v>0</v>
      </c>
    </row>
    <row r="3451" spans="22:22" x14ac:dyDescent="0.25">
      <c r="V3451" s="84">
        <v>0</v>
      </c>
    </row>
    <row r="3452" spans="22:22" x14ac:dyDescent="0.25">
      <c r="V3452" s="84">
        <v>0</v>
      </c>
    </row>
    <row r="3453" spans="22:22" x14ac:dyDescent="0.25">
      <c r="V3453" s="84">
        <v>0</v>
      </c>
    </row>
    <row r="3454" spans="22:22" x14ac:dyDescent="0.25">
      <c r="V3454" s="84">
        <v>0</v>
      </c>
    </row>
    <row r="3455" spans="22:22" x14ac:dyDescent="0.25">
      <c r="V3455" s="84">
        <v>0</v>
      </c>
    </row>
    <row r="3456" spans="22:22" x14ac:dyDescent="0.25">
      <c r="V3456" s="84">
        <v>0</v>
      </c>
    </row>
    <row r="3457" spans="22:22" x14ac:dyDescent="0.25">
      <c r="V3457" s="84">
        <v>0</v>
      </c>
    </row>
    <row r="3458" spans="22:22" x14ac:dyDescent="0.25">
      <c r="V3458" s="84">
        <v>0</v>
      </c>
    </row>
    <row r="3459" spans="22:22" x14ac:dyDescent="0.25">
      <c r="V3459" s="84">
        <v>0</v>
      </c>
    </row>
    <row r="3460" spans="22:22" x14ac:dyDescent="0.25">
      <c r="V3460" s="84">
        <v>0</v>
      </c>
    </row>
    <row r="3461" spans="22:22" x14ac:dyDescent="0.25">
      <c r="V3461" s="84">
        <v>0</v>
      </c>
    </row>
    <row r="3462" spans="22:22" x14ac:dyDescent="0.25">
      <c r="V3462" s="84">
        <v>0</v>
      </c>
    </row>
    <row r="3463" spans="22:22" x14ac:dyDescent="0.25">
      <c r="V3463" s="84">
        <v>0</v>
      </c>
    </row>
    <row r="3464" spans="22:22" x14ac:dyDescent="0.25">
      <c r="V3464" s="84">
        <v>0</v>
      </c>
    </row>
    <row r="3465" spans="22:22" x14ac:dyDescent="0.25">
      <c r="V3465" s="84">
        <v>0</v>
      </c>
    </row>
    <row r="3466" spans="22:22" x14ac:dyDescent="0.25">
      <c r="V3466" s="84">
        <v>0</v>
      </c>
    </row>
    <row r="3467" spans="22:22" x14ac:dyDescent="0.25">
      <c r="V3467" s="84">
        <v>0</v>
      </c>
    </row>
    <row r="3468" spans="22:22" x14ac:dyDescent="0.25">
      <c r="V3468" s="84">
        <v>0</v>
      </c>
    </row>
    <row r="3469" spans="22:22" x14ac:dyDescent="0.25">
      <c r="V3469" s="84">
        <v>0</v>
      </c>
    </row>
    <row r="3470" spans="22:22" x14ac:dyDescent="0.25">
      <c r="V3470" s="84">
        <v>0</v>
      </c>
    </row>
    <row r="3471" spans="22:22" x14ac:dyDescent="0.25">
      <c r="V3471" s="84">
        <v>0</v>
      </c>
    </row>
    <row r="3472" spans="22:22" x14ac:dyDescent="0.25">
      <c r="V3472" s="84">
        <v>0</v>
      </c>
    </row>
    <row r="3473" spans="22:22" x14ac:dyDescent="0.25">
      <c r="V3473" s="84">
        <v>0</v>
      </c>
    </row>
    <row r="3474" spans="22:22" x14ac:dyDescent="0.25">
      <c r="V3474" s="84">
        <v>0</v>
      </c>
    </row>
    <row r="3475" spans="22:22" x14ac:dyDescent="0.25">
      <c r="V3475" s="84">
        <v>0</v>
      </c>
    </row>
    <row r="3476" spans="22:22" x14ac:dyDescent="0.25">
      <c r="V3476" s="84">
        <v>0</v>
      </c>
    </row>
    <row r="3477" spans="22:22" x14ac:dyDescent="0.25">
      <c r="V3477" s="84">
        <v>0</v>
      </c>
    </row>
    <row r="3478" spans="22:22" x14ac:dyDescent="0.25">
      <c r="V3478" s="84">
        <v>0</v>
      </c>
    </row>
    <row r="3479" spans="22:22" x14ac:dyDescent="0.25">
      <c r="V3479" s="84">
        <v>0</v>
      </c>
    </row>
    <row r="3480" spans="22:22" x14ac:dyDescent="0.25">
      <c r="V3480" s="84">
        <v>0</v>
      </c>
    </row>
    <row r="3481" spans="22:22" x14ac:dyDescent="0.25">
      <c r="V3481" s="84">
        <v>0</v>
      </c>
    </row>
    <row r="3482" spans="22:22" x14ac:dyDescent="0.25">
      <c r="V3482" s="84">
        <v>0</v>
      </c>
    </row>
    <row r="3483" spans="22:22" x14ac:dyDescent="0.25">
      <c r="V3483" s="84">
        <v>0</v>
      </c>
    </row>
    <row r="3484" spans="22:22" x14ac:dyDescent="0.25">
      <c r="V3484" s="84">
        <v>0</v>
      </c>
    </row>
    <row r="3485" spans="22:22" x14ac:dyDescent="0.25">
      <c r="V3485" s="84">
        <v>0</v>
      </c>
    </row>
    <row r="3486" spans="22:22" x14ac:dyDescent="0.25">
      <c r="V3486" s="84">
        <v>0</v>
      </c>
    </row>
    <row r="3487" spans="22:22" x14ac:dyDescent="0.25">
      <c r="V3487" s="84">
        <v>0</v>
      </c>
    </row>
    <row r="3488" spans="22:22" x14ac:dyDescent="0.25">
      <c r="V3488" s="84">
        <v>0</v>
      </c>
    </row>
    <row r="3489" spans="22:22" x14ac:dyDescent="0.25">
      <c r="V3489" s="84">
        <v>0</v>
      </c>
    </row>
    <row r="3490" spans="22:22" x14ac:dyDescent="0.25">
      <c r="V3490" s="84">
        <v>0</v>
      </c>
    </row>
    <row r="3491" spans="22:22" x14ac:dyDescent="0.25">
      <c r="V3491" s="84">
        <v>0</v>
      </c>
    </row>
    <row r="3492" spans="22:22" x14ac:dyDescent="0.25">
      <c r="V3492" s="84">
        <v>0</v>
      </c>
    </row>
    <row r="3493" spans="22:22" x14ac:dyDescent="0.25">
      <c r="V3493" s="84">
        <v>0</v>
      </c>
    </row>
    <row r="3494" spans="22:22" x14ac:dyDescent="0.25">
      <c r="V3494" s="84">
        <v>0</v>
      </c>
    </row>
    <row r="3495" spans="22:22" x14ac:dyDescent="0.25">
      <c r="V3495" s="84">
        <v>0</v>
      </c>
    </row>
    <row r="3496" spans="22:22" x14ac:dyDescent="0.25">
      <c r="V3496" s="84">
        <v>0</v>
      </c>
    </row>
    <row r="3497" spans="22:22" x14ac:dyDescent="0.25">
      <c r="V3497" s="84">
        <v>0</v>
      </c>
    </row>
    <row r="3498" spans="22:22" x14ac:dyDescent="0.25">
      <c r="V3498" s="84">
        <v>0</v>
      </c>
    </row>
    <row r="3499" spans="22:22" x14ac:dyDescent="0.25">
      <c r="V3499" s="84">
        <v>0</v>
      </c>
    </row>
    <row r="3500" spans="22:22" x14ac:dyDescent="0.25">
      <c r="V3500" s="84">
        <v>0</v>
      </c>
    </row>
    <row r="3501" spans="22:22" x14ac:dyDescent="0.25">
      <c r="V3501" s="84">
        <v>0</v>
      </c>
    </row>
    <row r="3502" spans="22:22" x14ac:dyDescent="0.25">
      <c r="V3502" s="84">
        <v>0</v>
      </c>
    </row>
    <row r="3503" spans="22:22" x14ac:dyDescent="0.25">
      <c r="V3503" s="84">
        <v>0</v>
      </c>
    </row>
    <row r="3504" spans="22:22" x14ac:dyDescent="0.25">
      <c r="V3504" s="84">
        <v>0</v>
      </c>
    </row>
    <row r="3505" spans="22:22" x14ac:dyDescent="0.25">
      <c r="V3505" s="84">
        <v>0</v>
      </c>
    </row>
    <row r="3506" spans="22:22" x14ac:dyDescent="0.25">
      <c r="V3506" s="84">
        <v>0</v>
      </c>
    </row>
    <row r="3507" spans="22:22" x14ac:dyDescent="0.25">
      <c r="V3507" s="84">
        <v>0</v>
      </c>
    </row>
    <row r="3508" spans="22:22" x14ac:dyDescent="0.25">
      <c r="V3508" s="84">
        <v>0</v>
      </c>
    </row>
    <row r="3509" spans="22:22" x14ac:dyDescent="0.25">
      <c r="V3509" s="84">
        <v>0</v>
      </c>
    </row>
    <row r="3510" spans="22:22" x14ac:dyDescent="0.25">
      <c r="V3510" s="84">
        <v>0</v>
      </c>
    </row>
    <row r="3511" spans="22:22" x14ac:dyDescent="0.25">
      <c r="V3511" s="84">
        <v>0</v>
      </c>
    </row>
    <row r="3512" spans="22:22" x14ac:dyDescent="0.25">
      <c r="V3512" s="84">
        <v>0</v>
      </c>
    </row>
    <row r="3513" spans="22:22" x14ac:dyDescent="0.25">
      <c r="V3513" s="84">
        <v>0</v>
      </c>
    </row>
    <row r="3514" spans="22:22" x14ac:dyDescent="0.25">
      <c r="V3514" s="84">
        <v>0</v>
      </c>
    </row>
    <row r="3515" spans="22:22" x14ac:dyDescent="0.25">
      <c r="V3515" s="84">
        <v>0</v>
      </c>
    </row>
    <row r="3516" spans="22:22" x14ac:dyDescent="0.25">
      <c r="V3516" s="84">
        <v>0</v>
      </c>
    </row>
    <row r="3517" spans="22:22" x14ac:dyDescent="0.25">
      <c r="V3517" s="84">
        <v>0</v>
      </c>
    </row>
    <row r="3518" spans="22:22" x14ac:dyDescent="0.25">
      <c r="V3518" s="84">
        <v>0</v>
      </c>
    </row>
    <row r="3519" spans="22:22" x14ac:dyDescent="0.25">
      <c r="V3519" s="84">
        <v>0</v>
      </c>
    </row>
    <row r="3520" spans="22:22" x14ac:dyDescent="0.25">
      <c r="V3520" s="84">
        <v>0</v>
      </c>
    </row>
    <row r="3521" spans="22:22" x14ac:dyDescent="0.25">
      <c r="V3521" s="84">
        <v>0</v>
      </c>
    </row>
    <row r="3522" spans="22:22" x14ac:dyDescent="0.25">
      <c r="V3522" s="84">
        <v>0</v>
      </c>
    </row>
    <row r="3523" spans="22:22" x14ac:dyDescent="0.25">
      <c r="V3523" s="84">
        <v>0</v>
      </c>
    </row>
    <row r="3524" spans="22:22" x14ac:dyDescent="0.25">
      <c r="V3524" s="84">
        <v>0</v>
      </c>
    </row>
    <row r="3525" spans="22:22" x14ac:dyDescent="0.25">
      <c r="V3525" s="84">
        <v>0</v>
      </c>
    </row>
    <row r="3526" spans="22:22" x14ac:dyDescent="0.25">
      <c r="V3526" s="84">
        <v>0</v>
      </c>
    </row>
    <row r="3527" spans="22:22" x14ac:dyDescent="0.25">
      <c r="V3527" s="84">
        <v>0</v>
      </c>
    </row>
    <row r="3528" spans="22:22" x14ac:dyDescent="0.25">
      <c r="V3528" s="84">
        <v>0</v>
      </c>
    </row>
    <row r="3529" spans="22:22" x14ac:dyDescent="0.25">
      <c r="V3529" s="84">
        <v>0</v>
      </c>
    </row>
    <row r="3530" spans="22:22" x14ac:dyDescent="0.25">
      <c r="V3530" s="84">
        <v>0</v>
      </c>
    </row>
    <row r="3531" spans="22:22" x14ac:dyDescent="0.25">
      <c r="V3531" s="84">
        <v>0</v>
      </c>
    </row>
    <row r="3532" spans="22:22" x14ac:dyDescent="0.25">
      <c r="V3532" s="84">
        <v>0</v>
      </c>
    </row>
    <row r="3533" spans="22:22" x14ac:dyDescent="0.25">
      <c r="V3533" s="84">
        <v>0</v>
      </c>
    </row>
    <row r="3534" spans="22:22" x14ac:dyDescent="0.25">
      <c r="V3534" s="84">
        <v>0</v>
      </c>
    </row>
    <row r="3535" spans="22:22" x14ac:dyDescent="0.25">
      <c r="V3535" s="84">
        <v>0</v>
      </c>
    </row>
    <row r="3536" spans="22:22" x14ac:dyDescent="0.25">
      <c r="V3536" s="84">
        <v>0</v>
      </c>
    </row>
    <row r="3537" spans="22:22" x14ac:dyDescent="0.25">
      <c r="V3537" s="84">
        <v>0</v>
      </c>
    </row>
    <row r="3538" spans="22:22" x14ac:dyDescent="0.25">
      <c r="V3538" s="84">
        <v>0</v>
      </c>
    </row>
    <row r="3539" spans="22:22" x14ac:dyDescent="0.25">
      <c r="V3539" s="84">
        <v>0</v>
      </c>
    </row>
    <row r="3540" spans="22:22" x14ac:dyDescent="0.25">
      <c r="V3540" s="84">
        <v>0</v>
      </c>
    </row>
    <row r="3541" spans="22:22" x14ac:dyDescent="0.25">
      <c r="V3541" s="84">
        <v>0</v>
      </c>
    </row>
    <row r="3542" spans="22:22" x14ac:dyDescent="0.25">
      <c r="V3542" s="84">
        <v>0</v>
      </c>
    </row>
    <row r="3543" spans="22:22" x14ac:dyDescent="0.25">
      <c r="V3543" s="84">
        <v>0</v>
      </c>
    </row>
    <row r="3544" spans="22:22" x14ac:dyDescent="0.25">
      <c r="V3544" s="84">
        <v>0</v>
      </c>
    </row>
    <row r="3545" spans="22:22" x14ac:dyDescent="0.25">
      <c r="V3545" s="84">
        <v>0</v>
      </c>
    </row>
    <row r="3546" spans="22:22" x14ac:dyDescent="0.25">
      <c r="V3546" s="84">
        <v>0</v>
      </c>
    </row>
    <row r="3547" spans="22:22" x14ac:dyDescent="0.25">
      <c r="V3547" s="84">
        <v>0</v>
      </c>
    </row>
    <row r="3548" spans="22:22" x14ac:dyDescent="0.25">
      <c r="V3548" s="84">
        <v>0</v>
      </c>
    </row>
    <row r="3549" spans="22:22" x14ac:dyDescent="0.25">
      <c r="V3549" s="84">
        <v>0</v>
      </c>
    </row>
    <row r="3550" spans="22:22" x14ac:dyDescent="0.25">
      <c r="V3550" s="84">
        <v>0</v>
      </c>
    </row>
    <row r="3551" spans="22:22" x14ac:dyDescent="0.25">
      <c r="V3551" s="84">
        <v>0</v>
      </c>
    </row>
    <row r="3552" spans="22:22" x14ac:dyDescent="0.25">
      <c r="V3552" s="84">
        <v>0</v>
      </c>
    </row>
    <row r="3553" spans="22:22" x14ac:dyDescent="0.25">
      <c r="V3553" s="84">
        <v>0</v>
      </c>
    </row>
    <row r="3554" spans="22:22" x14ac:dyDescent="0.25">
      <c r="V3554" s="84">
        <v>0</v>
      </c>
    </row>
    <row r="3555" spans="22:22" x14ac:dyDescent="0.25">
      <c r="V3555" s="84">
        <v>0</v>
      </c>
    </row>
    <row r="3556" spans="22:22" x14ac:dyDescent="0.25">
      <c r="V3556" s="84">
        <v>0</v>
      </c>
    </row>
    <row r="3557" spans="22:22" x14ac:dyDescent="0.25">
      <c r="V3557" s="84">
        <v>0</v>
      </c>
    </row>
    <row r="3558" spans="22:22" x14ac:dyDescent="0.25">
      <c r="V3558" s="84">
        <v>0</v>
      </c>
    </row>
    <row r="3559" spans="22:22" x14ac:dyDescent="0.25">
      <c r="V3559" s="84">
        <v>0</v>
      </c>
    </row>
    <row r="3560" spans="22:22" x14ac:dyDescent="0.25">
      <c r="V3560" s="84">
        <v>0</v>
      </c>
    </row>
    <row r="3561" spans="22:22" x14ac:dyDescent="0.25">
      <c r="V3561" s="84">
        <v>0</v>
      </c>
    </row>
    <row r="3562" spans="22:22" x14ac:dyDescent="0.25">
      <c r="V3562" s="84">
        <v>0</v>
      </c>
    </row>
    <row r="3563" spans="22:22" x14ac:dyDescent="0.25">
      <c r="V3563" s="84">
        <v>0</v>
      </c>
    </row>
    <row r="3564" spans="22:22" x14ac:dyDescent="0.25">
      <c r="V3564" s="84">
        <v>0</v>
      </c>
    </row>
    <row r="3565" spans="22:22" x14ac:dyDescent="0.25">
      <c r="V3565" s="84">
        <v>0</v>
      </c>
    </row>
    <row r="3566" spans="22:22" x14ac:dyDescent="0.25">
      <c r="V3566" s="84">
        <v>0</v>
      </c>
    </row>
    <row r="3567" spans="22:22" x14ac:dyDescent="0.25">
      <c r="V3567" s="84">
        <v>0</v>
      </c>
    </row>
    <row r="3568" spans="22:22" x14ac:dyDescent="0.25">
      <c r="V3568" s="84">
        <v>0</v>
      </c>
    </row>
    <row r="3569" spans="22:22" x14ac:dyDescent="0.25">
      <c r="V3569" s="84">
        <v>0</v>
      </c>
    </row>
    <row r="3570" spans="22:22" x14ac:dyDescent="0.25">
      <c r="V3570" s="84">
        <v>0</v>
      </c>
    </row>
    <row r="3571" spans="22:22" x14ac:dyDescent="0.25">
      <c r="V3571" s="84">
        <v>0</v>
      </c>
    </row>
    <row r="3572" spans="22:22" x14ac:dyDescent="0.25">
      <c r="V3572" s="84">
        <v>0</v>
      </c>
    </row>
    <row r="3573" spans="22:22" x14ac:dyDescent="0.25">
      <c r="V3573" s="84">
        <v>0</v>
      </c>
    </row>
    <row r="3574" spans="22:22" x14ac:dyDescent="0.25">
      <c r="V3574" s="84">
        <v>0</v>
      </c>
    </row>
    <row r="3575" spans="22:22" x14ac:dyDescent="0.25">
      <c r="V3575" s="84">
        <v>0</v>
      </c>
    </row>
    <row r="3576" spans="22:22" x14ac:dyDescent="0.25">
      <c r="V3576" s="84">
        <v>0</v>
      </c>
    </row>
    <row r="3577" spans="22:22" x14ac:dyDescent="0.25">
      <c r="V3577" s="84">
        <v>0</v>
      </c>
    </row>
    <row r="3578" spans="22:22" x14ac:dyDescent="0.25">
      <c r="V3578" s="84">
        <v>0</v>
      </c>
    </row>
    <row r="3579" spans="22:22" x14ac:dyDescent="0.25">
      <c r="V3579" s="84">
        <v>0</v>
      </c>
    </row>
    <row r="3580" spans="22:22" x14ac:dyDescent="0.25">
      <c r="V3580" s="84">
        <v>0</v>
      </c>
    </row>
    <row r="3581" spans="22:22" x14ac:dyDescent="0.25">
      <c r="V3581" s="84">
        <v>0</v>
      </c>
    </row>
    <row r="3582" spans="22:22" x14ac:dyDescent="0.25">
      <c r="V3582" s="84">
        <v>0</v>
      </c>
    </row>
    <row r="3583" spans="22:22" x14ac:dyDescent="0.25">
      <c r="V3583" s="84">
        <v>0</v>
      </c>
    </row>
    <row r="3584" spans="22:22" x14ac:dyDescent="0.25">
      <c r="V3584" s="84">
        <v>0</v>
      </c>
    </row>
    <row r="3585" spans="22:22" x14ac:dyDescent="0.25">
      <c r="V3585" s="84">
        <v>0</v>
      </c>
    </row>
    <row r="3586" spans="22:22" x14ac:dyDescent="0.25">
      <c r="V3586" s="84">
        <v>0</v>
      </c>
    </row>
    <row r="3587" spans="22:22" x14ac:dyDescent="0.25">
      <c r="V3587" s="84">
        <v>0</v>
      </c>
    </row>
    <row r="3588" spans="22:22" x14ac:dyDescent="0.25">
      <c r="V3588" s="84">
        <v>0</v>
      </c>
    </row>
    <row r="3589" spans="22:22" x14ac:dyDescent="0.25">
      <c r="V3589" s="84">
        <v>0</v>
      </c>
    </row>
    <row r="3590" spans="22:22" x14ac:dyDescent="0.25">
      <c r="V3590" s="84">
        <v>0</v>
      </c>
    </row>
    <row r="3591" spans="22:22" x14ac:dyDescent="0.25">
      <c r="V3591" s="84">
        <v>0</v>
      </c>
    </row>
    <row r="3592" spans="22:22" x14ac:dyDescent="0.25">
      <c r="V3592" s="84">
        <v>0</v>
      </c>
    </row>
    <row r="3593" spans="22:22" x14ac:dyDescent="0.25">
      <c r="V3593" s="84">
        <v>0</v>
      </c>
    </row>
    <row r="3594" spans="22:22" x14ac:dyDescent="0.25">
      <c r="V3594" s="84">
        <v>0</v>
      </c>
    </row>
    <row r="3595" spans="22:22" x14ac:dyDescent="0.25">
      <c r="V3595" s="84">
        <v>0</v>
      </c>
    </row>
    <row r="3596" spans="22:22" x14ac:dyDescent="0.25">
      <c r="V3596" s="84">
        <v>0</v>
      </c>
    </row>
    <row r="3597" spans="22:22" x14ac:dyDescent="0.25">
      <c r="V3597" s="84">
        <v>0</v>
      </c>
    </row>
    <row r="3598" spans="22:22" x14ac:dyDescent="0.25">
      <c r="V3598" s="84">
        <v>0</v>
      </c>
    </row>
    <row r="3599" spans="22:22" x14ac:dyDescent="0.25">
      <c r="V3599" s="84">
        <v>0</v>
      </c>
    </row>
    <row r="3600" spans="22:22" x14ac:dyDescent="0.25">
      <c r="V3600" s="84">
        <v>0</v>
      </c>
    </row>
    <row r="3601" spans="22:22" x14ac:dyDescent="0.25">
      <c r="V3601" s="84">
        <v>0</v>
      </c>
    </row>
    <row r="3602" spans="22:22" x14ac:dyDescent="0.25">
      <c r="V3602" s="84">
        <v>0</v>
      </c>
    </row>
    <row r="3603" spans="22:22" x14ac:dyDescent="0.25">
      <c r="V3603" s="84">
        <v>0</v>
      </c>
    </row>
    <row r="3604" spans="22:22" x14ac:dyDescent="0.25">
      <c r="V3604" s="84">
        <v>0</v>
      </c>
    </row>
    <row r="3605" spans="22:22" x14ac:dyDescent="0.25">
      <c r="V3605" s="84">
        <v>0</v>
      </c>
    </row>
    <row r="3606" spans="22:22" x14ac:dyDescent="0.25">
      <c r="V3606" s="84">
        <v>0</v>
      </c>
    </row>
    <row r="3607" spans="22:22" x14ac:dyDescent="0.25">
      <c r="V3607" s="84">
        <v>0</v>
      </c>
    </row>
    <row r="3608" spans="22:22" x14ac:dyDescent="0.25">
      <c r="V3608" s="84">
        <v>0</v>
      </c>
    </row>
    <row r="3609" spans="22:22" x14ac:dyDescent="0.25">
      <c r="V3609" s="84">
        <v>0</v>
      </c>
    </row>
    <row r="3610" spans="22:22" x14ac:dyDescent="0.25">
      <c r="V3610" s="84">
        <v>0</v>
      </c>
    </row>
    <row r="3611" spans="22:22" x14ac:dyDescent="0.25">
      <c r="V3611" s="84">
        <v>0</v>
      </c>
    </row>
    <row r="3612" spans="22:22" x14ac:dyDescent="0.25">
      <c r="V3612" s="84">
        <v>0</v>
      </c>
    </row>
    <row r="3613" spans="22:22" x14ac:dyDescent="0.25">
      <c r="V3613" s="84">
        <v>0</v>
      </c>
    </row>
    <row r="3614" spans="22:22" x14ac:dyDescent="0.25">
      <c r="V3614" s="84">
        <v>0</v>
      </c>
    </row>
    <row r="3615" spans="22:22" x14ac:dyDescent="0.25">
      <c r="V3615" s="84">
        <v>0</v>
      </c>
    </row>
    <row r="3616" spans="22:22" x14ac:dyDescent="0.25">
      <c r="V3616" s="84">
        <v>0</v>
      </c>
    </row>
    <row r="3617" spans="22:22" x14ac:dyDescent="0.25">
      <c r="V3617" s="84">
        <v>0</v>
      </c>
    </row>
    <row r="3618" spans="22:22" x14ac:dyDescent="0.25">
      <c r="V3618" s="84">
        <v>0</v>
      </c>
    </row>
    <row r="3619" spans="22:22" x14ac:dyDescent="0.25">
      <c r="V3619" s="84">
        <v>0</v>
      </c>
    </row>
    <row r="3620" spans="22:22" x14ac:dyDescent="0.25">
      <c r="V3620" s="84">
        <v>0</v>
      </c>
    </row>
    <row r="3621" spans="22:22" x14ac:dyDescent="0.25">
      <c r="V3621" s="84">
        <v>0</v>
      </c>
    </row>
    <row r="3622" spans="22:22" x14ac:dyDescent="0.25">
      <c r="V3622" s="84">
        <v>0</v>
      </c>
    </row>
    <row r="3623" spans="22:22" x14ac:dyDescent="0.25">
      <c r="V3623" s="84">
        <v>0</v>
      </c>
    </row>
    <row r="3624" spans="22:22" x14ac:dyDescent="0.25">
      <c r="V3624" s="84">
        <v>0</v>
      </c>
    </row>
    <row r="3625" spans="22:22" x14ac:dyDescent="0.25">
      <c r="V3625" s="84">
        <v>0</v>
      </c>
    </row>
    <row r="3626" spans="22:22" x14ac:dyDescent="0.25">
      <c r="V3626" s="84">
        <v>0</v>
      </c>
    </row>
    <row r="3627" spans="22:22" x14ac:dyDescent="0.25">
      <c r="V3627" s="84">
        <v>0</v>
      </c>
    </row>
    <row r="3628" spans="22:22" x14ac:dyDescent="0.25">
      <c r="V3628" s="84">
        <v>0</v>
      </c>
    </row>
    <row r="3629" spans="22:22" x14ac:dyDescent="0.25">
      <c r="V3629" s="84">
        <v>0</v>
      </c>
    </row>
    <row r="3630" spans="22:22" x14ac:dyDescent="0.25">
      <c r="V3630" s="84">
        <v>0</v>
      </c>
    </row>
    <row r="3631" spans="22:22" x14ac:dyDescent="0.25">
      <c r="V3631" s="84">
        <v>0</v>
      </c>
    </row>
    <row r="3632" spans="22:22" x14ac:dyDescent="0.25">
      <c r="V3632" s="84">
        <v>0</v>
      </c>
    </row>
    <row r="3633" spans="22:22" x14ac:dyDescent="0.25">
      <c r="V3633" s="84">
        <v>0</v>
      </c>
    </row>
    <row r="3634" spans="22:22" x14ac:dyDescent="0.25">
      <c r="V3634" s="84">
        <v>0</v>
      </c>
    </row>
    <row r="3635" spans="22:22" x14ac:dyDescent="0.25">
      <c r="V3635" s="84">
        <v>0</v>
      </c>
    </row>
    <row r="3636" spans="22:22" x14ac:dyDescent="0.25">
      <c r="V3636" s="84">
        <v>0</v>
      </c>
    </row>
    <row r="3637" spans="22:22" x14ac:dyDescent="0.25">
      <c r="V3637" s="84">
        <v>0</v>
      </c>
    </row>
    <row r="3638" spans="22:22" x14ac:dyDescent="0.25">
      <c r="V3638" s="84">
        <v>0</v>
      </c>
    </row>
    <row r="3639" spans="22:22" x14ac:dyDescent="0.25">
      <c r="V3639" s="84">
        <v>0</v>
      </c>
    </row>
    <row r="3640" spans="22:22" x14ac:dyDescent="0.25">
      <c r="V3640" s="84">
        <v>0</v>
      </c>
    </row>
    <row r="3641" spans="22:22" x14ac:dyDescent="0.25">
      <c r="V3641" s="84">
        <v>0</v>
      </c>
    </row>
    <row r="3642" spans="22:22" x14ac:dyDescent="0.25">
      <c r="V3642" s="84">
        <v>0</v>
      </c>
    </row>
    <row r="3643" spans="22:22" x14ac:dyDescent="0.25">
      <c r="V3643" s="84">
        <v>0</v>
      </c>
    </row>
    <row r="3644" spans="22:22" x14ac:dyDescent="0.25">
      <c r="V3644" s="84">
        <v>0</v>
      </c>
    </row>
    <row r="3645" spans="22:22" x14ac:dyDescent="0.25">
      <c r="V3645" s="84">
        <v>0</v>
      </c>
    </row>
    <row r="3646" spans="22:22" x14ac:dyDescent="0.25">
      <c r="V3646" s="84">
        <v>0</v>
      </c>
    </row>
    <row r="3647" spans="22:22" x14ac:dyDescent="0.25">
      <c r="V3647" s="84">
        <v>0</v>
      </c>
    </row>
    <row r="3648" spans="22:22" x14ac:dyDescent="0.25">
      <c r="V3648" s="84">
        <v>0</v>
      </c>
    </row>
    <row r="3649" spans="22:22" x14ac:dyDescent="0.25">
      <c r="V3649" s="84">
        <v>0</v>
      </c>
    </row>
    <row r="3650" spans="22:22" x14ac:dyDescent="0.25">
      <c r="V3650" s="84">
        <v>0</v>
      </c>
    </row>
    <row r="3651" spans="22:22" x14ac:dyDescent="0.25">
      <c r="V3651" s="84">
        <v>0</v>
      </c>
    </row>
    <row r="3652" spans="22:22" x14ac:dyDescent="0.25">
      <c r="V3652" s="84">
        <v>0</v>
      </c>
    </row>
    <row r="3653" spans="22:22" x14ac:dyDescent="0.25">
      <c r="V3653" s="84">
        <v>0</v>
      </c>
    </row>
    <row r="3654" spans="22:22" x14ac:dyDescent="0.25">
      <c r="V3654" s="84">
        <v>0</v>
      </c>
    </row>
    <row r="3655" spans="22:22" x14ac:dyDescent="0.25">
      <c r="V3655" s="84">
        <v>0</v>
      </c>
    </row>
    <row r="3656" spans="22:22" x14ac:dyDescent="0.25">
      <c r="V3656" s="84">
        <v>0</v>
      </c>
    </row>
    <row r="3657" spans="22:22" x14ac:dyDescent="0.25">
      <c r="V3657" s="84">
        <v>0</v>
      </c>
    </row>
    <row r="3658" spans="22:22" x14ac:dyDescent="0.25">
      <c r="V3658" s="84">
        <v>0</v>
      </c>
    </row>
    <row r="3659" spans="22:22" x14ac:dyDescent="0.25">
      <c r="V3659" s="84">
        <v>0</v>
      </c>
    </row>
    <row r="3660" spans="22:22" x14ac:dyDescent="0.25">
      <c r="V3660" s="84">
        <v>0</v>
      </c>
    </row>
    <row r="3661" spans="22:22" x14ac:dyDescent="0.25">
      <c r="V3661" s="84">
        <v>0</v>
      </c>
    </row>
    <row r="3662" spans="22:22" x14ac:dyDescent="0.25">
      <c r="V3662" s="84">
        <v>0</v>
      </c>
    </row>
    <row r="3663" spans="22:22" x14ac:dyDescent="0.25">
      <c r="V3663" s="84">
        <v>0</v>
      </c>
    </row>
    <row r="3664" spans="22:22" x14ac:dyDescent="0.25">
      <c r="V3664" s="84">
        <v>0</v>
      </c>
    </row>
    <row r="3665" spans="22:22" x14ac:dyDescent="0.25">
      <c r="V3665" s="84">
        <v>0</v>
      </c>
    </row>
    <row r="3666" spans="22:22" x14ac:dyDescent="0.25">
      <c r="V3666" s="84">
        <v>0</v>
      </c>
    </row>
    <row r="3667" spans="22:22" x14ac:dyDescent="0.25">
      <c r="V3667" s="84">
        <v>0</v>
      </c>
    </row>
    <row r="3668" spans="22:22" x14ac:dyDescent="0.25">
      <c r="V3668" s="84">
        <v>0</v>
      </c>
    </row>
    <row r="3669" spans="22:22" x14ac:dyDescent="0.25">
      <c r="V3669" s="84">
        <v>0</v>
      </c>
    </row>
    <row r="3670" spans="22:22" x14ac:dyDescent="0.25">
      <c r="V3670" s="84">
        <v>0</v>
      </c>
    </row>
    <row r="3671" spans="22:22" x14ac:dyDescent="0.25">
      <c r="V3671" s="84">
        <v>0</v>
      </c>
    </row>
    <row r="3672" spans="22:22" x14ac:dyDescent="0.25">
      <c r="V3672" s="84">
        <v>0</v>
      </c>
    </row>
    <row r="3673" spans="22:22" x14ac:dyDescent="0.25">
      <c r="V3673" s="84">
        <v>0</v>
      </c>
    </row>
    <row r="3674" spans="22:22" x14ac:dyDescent="0.25">
      <c r="V3674" s="84">
        <v>0</v>
      </c>
    </row>
    <row r="3675" spans="22:22" x14ac:dyDescent="0.25">
      <c r="V3675" s="84">
        <v>0</v>
      </c>
    </row>
    <row r="3676" spans="22:22" x14ac:dyDescent="0.25">
      <c r="V3676" s="84">
        <v>0</v>
      </c>
    </row>
    <row r="3677" spans="22:22" x14ac:dyDescent="0.25">
      <c r="V3677" s="84">
        <v>0</v>
      </c>
    </row>
    <row r="3678" spans="22:22" x14ac:dyDescent="0.25">
      <c r="V3678" s="84">
        <v>0</v>
      </c>
    </row>
    <row r="3679" spans="22:22" x14ac:dyDescent="0.25">
      <c r="V3679" s="84">
        <v>0</v>
      </c>
    </row>
    <row r="3680" spans="22:22" x14ac:dyDescent="0.25">
      <c r="V3680" s="84">
        <v>0</v>
      </c>
    </row>
    <row r="3681" spans="22:22" x14ac:dyDescent="0.25">
      <c r="V3681" s="84">
        <v>0</v>
      </c>
    </row>
    <row r="3682" spans="22:22" x14ac:dyDescent="0.25">
      <c r="V3682" s="84">
        <v>0</v>
      </c>
    </row>
    <row r="3683" spans="22:22" x14ac:dyDescent="0.25">
      <c r="V3683" s="84">
        <v>0</v>
      </c>
    </row>
    <row r="3684" spans="22:22" x14ac:dyDescent="0.25">
      <c r="V3684" s="84">
        <v>0</v>
      </c>
    </row>
    <row r="3685" spans="22:22" x14ac:dyDescent="0.25">
      <c r="V3685" s="84">
        <v>0</v>
      </c>
    </row>
    <row r="3686" spans="22:22" x14ac:dyDescent="0.25">
      <c r="V3686" s="84">
        <v>0</v>
      </c>
    </row>
    <row r="3687" spans="22:22" x14ac:dyDescent="0.25">
      <c r="V3687" s="84">
        <v>0</v>
      </c>
    </row>
    <row r="3688" spans="22:22" x14ac:dyDescent="0.25">
      <c r="V3688" s="84">
        <v>0</v>
      </c>
    </row>
    <row r="3689" spans="22:22" x14ac:dyDescent="0.25">
      <c r="V3689" s="84">
        <v>0</v>
      </c>
    </row>
    <row r="3690" spans="22:22" x14ac:dyDescent="0.25">
      <c r="V3690" s="84">
        <v>0</v>
      </c>
    </row>
    <row r="3691" spans="22:22" x14ac:dyDescent="0.25">
      <c r="V3691" s="84">
        <v>0</v>
      </c>
    </row>
    <row r="3692" spans="22:22" x14ac:dyDescent="0.25">
      <c r="V3692" s="84">
        <v>0</v>
      </c>
    </row>
    <row r="3693" spans="22:22" x14ac:dyDescent="0.25">
      <c r="V3693" s="84">
        <v>0</v>
      </c>
    </row>
    <row r="3694" spans="22:22" x14ac:dyDescent="0.25">
      <c r="V3694" s="84">
        <v>0</v>
      </c>
    </row>
    <row r="3695" spans="22:22" x14ac:dyDescent="0.25">
      <c r="V3695" s="84">
        <v>0</v>
      </c>
    </row>
    <row r="3696" spans="22:22" x14ac:dyDescent="0.25">
      <c r="V3696" s="84">
        <v>0</v>
      </c>
    </row>
    <row r="3697" spans="22:22" x14ac:dyDescent="0.25">
      <c r="V3697" s="84">
        <v>0</v>
      </c>
    </row>
    <row r="3698" spans="22:22" x14ac:dyDescent="0.25">
      <c r="V3698" s="84">
        <v>0</v>
      </c>
    </row>
    <row r="3699" spans="22:22" x14ac:dyDescent="0.25">
      <c r="V3699" s="84">
        <v>0</v>
      </c>
    </row>
    <row r="3700" spans="22:22" x14ac:dyDescent="0.25">
      <c r="V3700" s="84">
        <v>0</v>
      </c>
    </row>
    <row r="3701" spans="22:22" x14ac:dyDescent="0.25">
      <c r="V3701" s="84">
        <v>0</v>
      </c>
    </row>
    <row r="3702" spans="22:22" x14ac:dyDescent="0.25">
      <c r="V3702" s="84">
        <v>0</v>
      </c>
    </row>
    <row r="3703" spans="22:22" x14ac:dyDescent="0.25">
      <c r="V3703" s="84">
        <v>0</v>
      </c>
    </row>
    <row r="3704" spans="22:22" x14ac:dyDescent="0.25">
      <c r="V3704" s="84">
        <v>0</v>
      </c>
    </row>
    <row r="3705" spans="22:22" x14ac:dyDescent="0.25">
      <c r="V3705" s="84">
        <v>0</v>
      </c>
    </row>
    <row r="3706" spans="22:22" x14ac:dyDescent="0.25">
      <c r="V3706" s="84">
        <v>0</v>
      </c>
    </row>
    <row r="3707" spans="22:22" x14ac:dyDescent="0.25">
      <c r="V3707" s="84">
        <v>0</v>
      </c>
    </row>
    <row r="3708" spans="22:22" x14ac:dyDescent="0.25">
      <c r="V3708" s="84">
        <v>0</v>
      </c>
    </row>
    <row r="3709" spans="22:22" x14ac:dyDescent="0.25">
      <c r="V3709" s="84">
        <v>0</v>
      </c>
    </row>
    <row r="3710" spans="22:22" x14ac:dyDescent="0.25">
      <c r="V3710" s="84">
        <v>0</v>
      </c>
    </row>
    <row r="3711" spans="22:22" x14ac:dyDescent="0.25">
      <c r="V3711" s="84">
        <v>0</v>
      </c>
    </row>
    <row r="3712" spans="22:22" x14ac:dyDescent="0.25">
      <c r="V3712" s="84">
        <v>0</v>
      </c>
    </row>
    <row r="3713" spans="22:22" x14ac:dyDescent="0.25">
      <c r="V3713" s="84">
        <v>0</v>
      </c>
    </row>
    <row r="3714" spans="22:22" x14ac:dyDescent="0.25">
      <c r="V3714" s="84">
        <v>0</v>
      </c>
    </row>
    <row r="3715" spans="22:22" x14ac:dyDescent="0.25">
      <c r="V3715" s="84">
        <v>0</v>
      </c>
    </row>
    <row r="3716" spans="22:22" x14ac:dyDescent="0.25">
      <c r="V3716" s="84">
        <v>0</v>
      </c>
    </row>
    <row r="3717" spans="22:22" x14ac:dyDescent="0.25">
      <c r="V3717" s="84">
        <v>0</v>
      </c>
    </row>
    <row r="3718" spans="22:22" x14ac:dyDescent="0.25">
      <c r="V3718" s="84">
        <v>0</v>
      </c>
    </row>
    <row r="3719" spans="22:22" x14ac:dyDescent="0.25">
      <c r="V3719" s="84">
        <v>0</v>
      </c>
    </row>
    <row r="3720" spans="22:22" x14ac:dyDescent="0.25">
      <c r="V3720" s="84">
        <v>0</v>
      </c>
    </row>
    <row r="3721" spans="22:22" x14ac:dyDescent="0.25">
      <c r="V3721" s="84">
        <v>0</v>
      </c>
    </row>
    <row r="3722" spans="22:22" x14ac:dyDescent="0.25">
      <c r="V3722" s="84">
        <v>0</v>
      </c>
    </row>
    <row r="3723" spans="22:22" x14ac:dyDescent="0.25">
      <c r="V3723" s="84">
        <v>0</v>
      </c>
    </row>
    <row r="3724" spans="22:22" x14ac:dyDescent="0.25">
      <c r="V3724" s="84">
        <v>0</v>
      </c>
    </row>
    <row r="3725" spans="22:22" x14ac:dyDescent="0.25">
      <c r="V3725" s="84">
        <v>0</v>
      </c>
    </row>
    <row r="3726" spans="22:22" x14ac:dyDescent="0.25">
      <c r="V3726" s="84">
        <v>0</v>
      </c>
    </row>
    <row r="3727" spans="22:22" x14ac:dyDescent="0.25">
      <c r="V3727" s="84">
        <v>0</v>
      </c>
    </row>
    <row r="3728" spans="22:22" x14ac:dyDescent="0.25">
      <c r="V3728" s="84">
        <v>0</v>
      </c>
    </row>
    <row r="3729" spans="22:22" x14ac:dyDescent="0.25">
      <c r="V3729" s="84">
        <v>0</v>
      </c>
    </row>
    <row r="3730" spans="22:22" x14ac:dyDescent="0.25">
      <c r="V3730" s="84">
        <v>0</v>
      </c>
    </row>
    <row r="3731" spans="22:22" x14ac:dyDescent="0.25">
      <c r="V3731" s="84">
        <v>0</v>
      </c>
    </row>
    <row r="3732" spans="22:22" x14ac:dyDescent="0.25">
      <c r="V3732" s="84">
        <v>0</v>
      </c>
    </row>
    <row r="3733" spans="22:22" x14ac:dyDescent="0.25">
      <c r="V3733" s="84">
        <v>0</v>
      </c>
    </row>
    <row r="3734" spans="22:22" x14ac:dyDescent="0.25">
      <c r="V3734" s="84">
        <v>0</v>
      </c>
    </row>
    <row r="3735" spans="22:22" x14ac:dyDescent="0.25">
      <c r="V3735" s="84">
        <v>0</v>
      </c>
    </row>
    <row r="3736" spans="22:22" x14ac:dyDescent="0.25">
      <c r="V3736" s="84">
        <v>0</v>
      </c>
    </row>
    <row r="3737" spans="22:22" x14ac:dyDescent="0.25">
      <c r="V3737" s="84">
        <v>0</v>
      </c>
    </row>
    <row r="3738" spans="22:22" x14ac:dyDescent="0.25">
      <c r="V3738" s="84">
        <v>0</v>
      </c>
    </row>
    <row r="3739" spans="22:22" x14ac:dyDescent="0.25">
      <c r="V3739" s="84">
        <v>0</v>
      </c>
    </row>
    <row r="3740" spans="22:22" x14ac:dyDescent="0.25">
      <c r="V3740" s="84">
        <v>0</v>
      </c>
    </row>
    <row r="3741" spans="22:22" x14ac:dyDescent="0.25">
      <c r="V3741" s="84">
        <v>0</v>
      </c>
    </row>
    <row r="3742" spans="22:22" x14ac:dyDescent="0.25">
      <c r="V3742" s="84">
        <v>0</v>
      </c>
    </row>
    <row r="3743" spans="22:22" x14ac:dyDescent="0.25">
      <c r="V3743" s="84">
        <v>0</v>
      </c>
    </row>
    <row r="3744" spans="22:22" x14ac:dyDescent="0.25">
      <c r="V3744" s="84">
        <v>0</v>
      </c>
    </row>
    <row r="3745" spans="22:22" x14ac:dyDescent="0.25">
      <c r="V3745" s="84">
        <v>0</v>
      </c>
    </row>
    <row r="3746" spans="22:22" x14ac:dyDescent="0.25">
      <c r="V3746" s="84">
        <v>0</v>
      </c>
    </row>
    <row r="3747" spans="22:22" x14ac:dyDescent="0.25">
      <c r="V3747" s="84">
        <v>0</v>
      </c>
    </row>
    <row r="3748" spans="22:22" x14ac:dyDescent="0.25">
      <c r="V3748" s="84">
        <v>0</v>
      </c>
    </row>
    <row r="3749" spans="22:22" x14ac:dyDescent="0.25">
      <c r="V3749" s="84">
        <v>0</v>
      </c>
    </row>
    <row r="3750" spans="22:22" x14ac:dyDescent="0.25">
      <c r="V3750" s="84">
        <v>0</v>
      </c>
    </row>
    <row r="3751" spans="22:22" x14ac:dyDescent="0.25">
      <c r="V3751" s="84">
        <v>0</v>
      </c>
    </row>
    <row r="3752" spans="22:22" x14ac:dyDescent="0.25">
      <c r="V3752" s="84">
        <v>0</v>
      </c>
    </row>
    <row r="3753" spans="22:22" x14ac:dyDescent="0.25">
      <c r="V3753" s="84">
        <v>0</v>
      </c>
    </row>
    <row r="3754" spans="22:22" x14ac:dyDescent="0.25">
      <c r="V3754" s="84">
        <v>0</v>
      </c>
    </row>
    <row r="3755" spans="22:22" x14ac:dyDescent="0.25">
      <c r="V3755" s="84">
        <v>0</v>
      </c>
    </row>
    <row r="3756" spans="22:22" x14ac:dyDescent="0.25">
      <c r="V3756" s="84">
        <v>0</v>
      </c>
    </row>
    <row r="3757" spans="22:22" x14ac:dyDescent="0.25">
      <c r="V3757" s="84">
        <v>0</v>
      </c>
    </row>
    <row r="3758" spans="22:22" x14ac:dyDescent="0.25">
      <c r="V3758" s="84">
        <v>0</v>
      </c>
    </row>
    <row r="3759" spans="22:22" x14ac:dyDescent="0.25">
      <c r="V3759" s="84">
        <v>0</v>
      </c>
    </row>
    <row r="3760" spans="22:22" x14ac:dyDescent="0.25">
      <c r="V3760" s="84">
        <v>0</v>
      </c>
    </row>
    <row r="3761" spans="22:22" x14ac:dyDescent="0.25">
      <c r="V3761" s="84">
        <v>0</v>
      </c>
    </row>
    <row r="3762" spans="22:22" x14ac:dyDescent="0.25">
      <c r="V3762" s="84">
        <v>0</v>
      </c>
    </row>
    <row r="3763" spans="22:22" x14ac:dyDescent="0.25">
      <c r="V3763" s="84">
        <v>0</v>
      </c>
    </row>
    <row r="3764" spans="22:22" x14ac:dyDescent="0.25">
      <c r="V3764" s="84">
        <v>0</v>
      </c>
    </row>
    <row r="3765" spans="22:22" x14ac:dyDescent="0.25">
      <c r="V3765" s="84">
        <v>0</v>
      </c>
    </row>
    <row r="3766" spans="22:22" x14ac:dyDescent="0.25">
      <c r="V3766" s="84">
        <v>0</v>
      </c>
    </row>
    <row r="3767" spans="22:22" x14ac:dyDescent="0.25">
      <c r="V3767" s="84">
        <v>0</v>
      </c>
    </row>
    <row r="3768" spans="22:22" x14ac:dyDescent="0.25">
      <c r="V3768" s="84">
        <v>0</v>
      </c>
    </row>
    <row r="3769" spans="22:22" x14ac:dyDescent="0.25">
      <c r="V3769" s="84">
        <v>0</v>
      </c>
    </row>
    <row r="3770" spans="22:22" x14ac:dyDescent="0.25">
      <c r="V3770" s="84">
        <v>0</v>
      </c>
    </row>
    <row r="3771" spans="22:22" x14ac:dyDescent="0.25">
      <c r="V3771" s="84">
        <v>0</v>
      </c>
    </row>
    <row r="3772" spans="22:22" x14ac:dyDescent="0.25">
      <c r="V3772" s="84">
        <v>0</v>
      </c>
    </row>
    <row r="3773" spans="22:22" x14ac:dyDescent="0.25">
      <c r="V3773" s="84">
        <v>0</v>
      </c>
    </row>
    <row r="3774" spans="22:22" x14ac:dyDescent="0.25">
      <c r="V3774" s="84">
        <v>0</v>
      </c>
    </row>
    <row r="3775" spans="22:22" x14ac:dyDescent="0.25">
      <c r="V3775" s="84">
        <v>0</v>
      </c>
    </row>
    <row r="3776" spans="22:22" x14ac:dyDescent="0.25">
      <c r="V3776" s="84">
        <v>0</v>
      </c>
    </row>
    <row r="3777" spans="22:22" x14ac:dyDescent="0.25">
      <c r="V3777" s="84">
        <v>0</v>
      </c>
    </row>
    <row r="3778" spans="22:22" x14ac:dyDescent="0.25">
      <c r="V3778" s="84">
        <v>0</v>
      </c>
    </row>
    <row r="3779" spans="22:22" x14ac:dyDescent="0.25">
      <c r="V3779" s="84">
        <v>0</v>
      </c>
    </row>
    <row r="3780" spans="22:22" x14ac:dyDescent="0.25">
      <c r="V3780" s="84">
        <v>0</v>
      </c>
    </row>
    <row r="3781" spans="22:22" x14ac:dyDescent="0.25">
      <c r="V3781" s="84">
        <v>0</v>
      </c>
    </row>
    <row r="3782" spans="22:22" x14ac:dyDescent="0.25">
      <c r="V3782" s="84">
        <v>0</v>
      </c>
    </row>
    <row r="3783" spans="22:22" x14ac:dyDescent="0.25">
      <c r="V3783" s="84">
        <v>0</v>
      </c>
    </row>
    <row r="3784" spans="22:22" x14ac:dyDescent="0.25">
      <c r="V3784" s="84">
        <v>0</v>
      </c>
    </row>
    <row r="3785" spans="22:22" x14ac:dyDescent="0.25">
      <c r="V3785" s="84">
        <v>0</v>
      </c>
    </row>
    <row r="3786" spans="22:22" x14ac:dyDescent="0.25">
      <c r="V3786" s="84">
        <v>0</v>
      </c>
    </row>
    <row r="3787" spans="22:22" x14ac:dyDescent="0.25">
      <c r="V3787" s="84">
        <v>0</v>
      </c>
    </row>
    <row r="3788" spans="22:22" x14ac:dyDescent="0.25">
      <c r="V3788" s="84">
        <v>0</v>
      </c>
    </row>
    <row r="3789" spans="22:22" x14ac:dyDescent="0.25">
      <c r="V3789" s="84">
        <v>0</v>
      </c>
    </row>
    <row r="3790" spans="22:22" x14ac:dyDescent="0.25">
      <c r="V3790" s="84">
        <v>0</v>
      </c>
    </row>
    <row r="3791" spans="22:22" x14ac:dyDescent="0.25">
      <c r="V3791" s="84">
        <v>0</v>
      </c>
    </row>
    <row r="3792" spans="22:22" x14ac:dyDescent="0.25">
      <c r="V3792" s="84">
        <v>0</v>
      </c>
    </row>
    <row r="3793" spans="22:22" x14ac:dyDescent="0.25">
      <c r="V3793" s="84">
        <v>0</v>
      </c>
    </row>
    <row r="3794" spans="22:22" x14ac:dyDescent="0.25">
      <c r="V3794" s="84">
        <v>0</v>
      </c>
    </row>
    <row r="3795" spans="22:22" x14ac:dyDescent="0.25">
      <c r="V3795" s="84">
        <v>0</v>
      </c>
    </row>
    <row r="3796" spans="22:22" x14ac:dyDescent="0.25">
      <c r="V3796" s="84">
        <v>0</v>
      </c>
    </row>
    <row r="3797" spans="22:22" x14ac:dyDescent="0.25">
      <c r="V3797" s="84">
        <v>0</v>
      </c>
    </row>
    <row r="3798" spans="22:22" x14ac:dyDescent="0.25">
      <c r="V3798" s="84">
        <v>0</v>
      </c>
    </row>
    <row r="3799" spans="22:22" x14ac:dyDescent="0.25">
      <c r="V3799" s="84">
        <v>0</v>
      </c>
    </row>
    <row r="3800" spans="22:22" x14ac:dyDescent="0.25">
      <c r="V3800" s="84">
        <v>0</v>
      </c>
    </row>
    <row r="3801" spans="22:22" x14ac:dyDescent="0.25">
      <c r="V3801" s="84">
        <v>0</v>
      </c>
    </row>
    <row r="3802" spans="22:22" x14ac:dyDescent="0.25">
      <c r="V3802" s="84">
        <v>0</v>
      </c>
    </row>
    <row r="3803" spans="22:22" x14ac:dyDescent="0.25">
      <c r="V3803" s="84">
        <v>0</v>
      </c>
    </row>
    <row r="3804" spans="22:22" x14ac:dyDescent="0.25">
      <c r="V3804" s="84">
        <v>0</v>
      </c>
    </row>
    <row r="3805" spans="22:22" x14ac:dyDescent="0.25">
      <c r="V3805" s="84">
        <v>0</v>
      </c>
    </row>
    <row r="3806" spans="22:22" x14ac:dyDescent="0.25">
      <c r="V3806" s="84">
        <v>0</v>
      </c>
    </row>
    <row r="3807" spans="22:22" x14ac:dyDescent="0.25">
      <c r="V3807" s="84">
        <v>0</v>
      </c>
    </row>
    <row r="3808" spans="22:22" x14ac:dyDescent="0.25">
      <c r="V3808" s="84">
        <v>0</v>
      </c>
    </row>
    <row r="3809" spans="22:22" x14ac:dyDescent="0.25">
      <c r="V3809" s="84">
        <v>0</v>
      </c>
    </row>
    <row r="3810" spans="22:22" x14ac:dyDescent="0.25">
      <c r="V3810" s="84">
        <v>0</v>
      </c>
    </row>
    <row r="3811" spans="22:22" x14ac:dyDescent="0.25">
      <c r="V3811" s="84">
        <v>0</v>
      </c>
    </row>
    <row r="3812" spans="22:22" x14ac:dyDescent="0.25">
      <c r="V3812" s="84">
        <v>0</v>
      </c>
    </row>
    <row r="3813" spans="22:22" x14ac:dyDescent="0.25">
      <c r="V3813" s="84">
        <v>0</v>
      </c>
    </row>
    <row r="3814" spans="22:22" x14ac:dyDescent="0.25">
      <c r="V3814" s="84">
        <v>0</v>
      </c>
    </row>
    <row r="3815" spans="22:22" x14ac:dyDescent="0.25">
      <c r="V3815" s="84">
        <v>0</v>
      </c>
    </row>
    <row r="3816" spans="22:22" x14ac:dyDescent="0.25">
      <c r="V3816" s="84">
        <v>0</v>
      </c>
    </row>
    <row r="3817" spans="22:22" x14ac:dyDescent="0.25">
      <c r="V3817" s="84">
        <v>0</v>
      </c>
    </row>
    <row r="3818" spans="22:22" x14ac:dyDescent="0.25">
      <c r="V3818" s="84">
        <v>0</v>
      </c>
    </row>
    <row r="3819" spans="22:22" x14ac:dyDescent="0.25">
      <c r="V3819" s="84">
        <v>0</v>
      </c>
    </row>
    <row r="3820" spans="22:22" x14ac:dyDescent="0.25">
      <c r="V3820" s="84">
        <v>0</v>
      </c>
    </row>
    <row r="3821" spans="22:22" x14ac:dyDescent="0.25">
      <c r="V3821" s="84">
        <v>0</v>
      </c>
    </row>
    <row r="3822" spans="22:22" x14ac:dyDescent="0.25">
      <c r="V3822" s="84">
        <v>0</v>
      </c>
    </row>
    <row r="3823" spans="22:22" x14ac:dyDescent="0.25">
      <c r="V3823" s="84">
        <v>0</v>
      </c>
    </row>
    <row r="3824" spans="22:22" x14ac:dyDescent="0.25">
      <c r="V3824" s="84">
        <v>0</v>
      </c>
    </row>
    <row r="3825" spans="22:22" x14ac:dyDescent="0.25">
      <c r="V3825" s="84">
        <v>0</v>
      </c>
    </row>
    <row r="3826" spans="22:22" x14ac:dyDescent="0.25">
      <c r="V3826" s="84">
        <v>0</v>
      </c>
    </row>
    <row r="3827" spans="22:22" x14ac:dyDescent="0.25">
      <c r="V3827" s="84">
        <v>0</v>
      </c>
    </row>
    <row r="3828" spans="22:22" x14ac:dyDescent="0.25">
      <c r="V3828" s="84">
        <v>0</v>
      </c>
    </row>
    <row r="3829" spans="22:22" x14ac:dyDescent="0.25">
      <c r="V3829" s="84">
        <v>0</v>
      </c>
    </row>
    <row r="3830" spans="22:22" x14ac:dyDescent="0.25">
      <c r="V3830" s="84">
        <v>0</v>
      </c>
    </row>
    <row r="3831" spans="22:22" x14ac:dyDescent="0.25">
      <c r="V3831" s="84">
        <v>0</v>
      </c>
    </row>
    <row r="3832" spans="22:22" x14ac:dyDescent="0.25">
      <c r="V3832" s="84">
        <v>0</v>
      </c>
    </row>
    <row r="3833" spans="22:22" x14ac:dyDescent="0.25">
      <c r="V3833" s="84">
        <v>0</v>
      </c>
    </row>
    <row r="3834" spans="22:22" x14ac:dyDescent="0.25">
      <c r="V3834" s="84">
        <v>0</v>
      </c>
    </row>
    <row r="3835" spans="22:22" x14ac:dyDescent="0.25">
      <c r="V3835" s="84">
        <v>0</v>
      </c>
    </row>
    <row r="3836" spans="22:22" x14ac:dyDescent="0.25">
      <c r="V3836" s="84">
        <v>0</v>
      </c>
    </row>
    <row r="3837" spans="22:22" x14ac:dyDescent="0.25">
      <c r="V3837" s="84">
        <v>0</v>
      </c>
    </row>
    <row r="3838" spans="22:22" x14ac:dyDescent="0.25">
      <c r="V3838" s="84">
        <v>0</v>
      </c>
    </row>
    <row r="3839" spans="22:22" x14ac:dyDescent="0.25">
      <c r="V3839" s="84">
        <v>0</v>
      </c>
    </row>
    <row r="3840" spans="22:22" x14ac:dyDescent="0.25">
      <c r="V3840" s="84">
        <v>0</v>
      </c>
    </row>
    <row r="3841" spans="22:22" x14ac:dyDescent="0.25">
      <c r="V3841" s="84">
        <v>0</v>
      </c>
    </row>
    <row r="3842" spans="22:22" x14ac:dyDescent="0.25">
      <c r="V3842" s="84">
        <v>0</v>
      </c>
    </row>
    <row r="3843" spans="22:22" x14ac:dyDescent="0.25">
      <c r="V3843" s="84">
        <v>0</v>
      </c>
    </row>
    <row r="3844" spans="22:22" x14ac:dyDescent="0.25">
      <c r="V3844" s="84">
        <v>0</v>
      </c>
    </row>
    <row r="3845" spans="22:22" x14ac:dyDescent="0.25">
      <c r="V3845" s="84">
        <v>0</v>
      </c>
    </row>
    <row r="3846" spans="22:22" x14ac:dyDescent="0.25">
      <c r="V3846" s="84">
        <v>0</v>
      </c>
    </row>
    <row r="3847" spans="22:22" x14ac:dyDescent="0.25">
      <c r="V3847" s="84">
        <v>0</v>
      </c>
    </row>
    <row r="3848" spans="22:22" x14ac:dyDescent="0.25">
      <c r="V3848" s="84">
        <v>0</v>
      </c>
    </row>
    <row r="3849" spans="22:22" x14ac:dyDescent="0.25">
      <c r="V3849" s="84">
        <v>0</v>
      </c>
    </row>
    <row r="3850" spans="22:22" x14ac:dyDescent="0.25">
      <c r="V3850" s="84">
        <v>0</v>
      </c>
    </row>
    <row r="3851" spans="22:22" x14ac:dyDescent="0.25">
      <c r="V3851" s="84">
        <v>0</v>
      </c>
    </row>
    <row r="3852" spans="22:22" x14ac:dyDescent="0.25">
      <c r="V3852" s="84">
        <v>0</v>
      </c>
    </row>
    <row r="3853" spans="22:22" x14ac:dyDescent="0.25">
      <c r="V3853" s="84">
        <v>0</v>
      </c>
    </row>
    <row r="3854" spans="22:22" x14ac:dyDescent="0.25">
      <c r="V3854" s="84">
        <v>0</v>
      </c>
    </row>
    <row r="3855" spans="22:22" x14ac:dyDescent="0.25">
      <c r="V3855" s="84">
        <v>0</v>
      </c>
    </row>
    <row r="3856" spans="22:22" x14ac:dyDescent="0.25">
      <c r="V3856" s="84">
        <v>0</v>
      </c>
    </row>
    <row r="3857" spans="22:22" x14ac:dyDescent="0.25">
      <c r="V3857" s="84">
        <v>0</v>
      </c>
    </row>
    <row r="3858" spans="22:22" x14ac:dyDescent="0.25">
      <c r="V3858" s="84">
        <v>0</v>
      </c>
    </row>
    <row r="3859" spans="22:22" x14ac:dyDescent="0.25">
      <c r="V3859" s="84">
        <v>0</v>
      </c>
    </row>
    <row r="3860" spans="22:22" x14ac:dyDescent="0.25">
      <c r="V3860" s="84">
        <v>0</v>
      </c>
    </row>
    <row r="3861" spans="22:22" x14ac:dyDescent="0.25">
      <c r="V3861" s="84">
        <v>0</v>
      </c>
    </row>
    <row r="3862" spans="22:22" x14ac:dyDescent="0.25">
      <c r="V3862" s="84">
        <v>0</v>
      </c>
    </row>
    <row r="3863" spans="22:22" x14ac:dyDescent="0.25">
      <c r="V3863" s="84">
        <v>0</v>
      </c>
    </row>
    <row r="3864" spans="22:22" x14ac:dyDescent="0.25">
      <c r="V3864" s="84">
        <v>0</v>
      </c>
    </row>
    <row r="3865" spans="22:22" x14ac:dyDescent="0.25">
      <c r="V3865" s="84">
        <v>0</v>
      </c>
    </row>
    <row r="3866" spans="22:22" x14ac:dyDescent="0.25">
      <c r="V3866" s="84">
        <v>0</v>
      </c>
    </row>
    <row r="3867" spans="22:22" x14ac:dyDescent="0.25">
      <c r="V3867" s="84">
        <v>0</v>
      </c>
    </row>
    <row r="3868" spans="22:22" x14ac:dyDescent="0.25">
      <c r="V3868" s="84">
        <v>0</v>
      </c>
    </row>
    <row r="3869" spans="22:22" x14ac:dyDescent="0.25">
      <c r="V3869" s="84">
        <v>0</v>
      </c>
    </row>
    <row r="3870" spans="22:22" x14ac:dyDescent="0.25">
      <c r="V3870" s="84">
        <v>0</v>
      </c>
    </row>
    <row r="3871" spans="22:22" x14ac:dyDescent="0.25">
      <c r="V3871" s="84">
        <v>0</v>
      </c>
    </row>
    <row r="3872" spans="22:22" x14ac:dyDescent="0.25">
      <c r="V3872" s="84">
        <v>0</v>
      </c>
    </row>
    <row r="3873" spans="22:22" x14ac:dyDescent="0.25">
      <c r="V3873" s="84">
        <v>0</v>
      </c>
    </row>
    <row r="3874" spans="22:22" x14ac:dyDescent="0.25">
      <c r="V3874" s="84">
        <v>0</v>
      </c>
    </row>
    <row r="3875" spans="22:22" x14ac:dyDescent="0.25">
      <c r="V3875" s="84">
        <v>0</v>
      </c>
    </row>
    <row r="3876" spans="22:22" x14ac:dyDescent="0.25">
      <c r="V3876" s="84">
        <v>0</v>
      </c>
    </row>
    <row r="3877" spans="22:22" x14ac:dyDescent="0.25">
      <c r="V3877" s="84">
        <v>0</v>
      </c>
    </row>
    <row r="3878" spans="22:22" x14ac:dyDescent="0.25">
      <c r="V3878" s="84">
        <v>0</v>
      </c>
    </row>
    <row r="3879" spans="22:22" x14ac:dyDescent="0.25">
      <c r="V3879" s="84">
        <v>0</v>
      </c>
    </row>
    <row r="3880" spans="22:22" x14ac:dyDescent="0.25">
      <c r="V3880" s="84">
        <v>0</v>
      </c>
    </row>
    <row r="3881" spans="22:22" x14ac:dyDescent="0.25">
      <c r="V3881" s="84">
        <v>0</v>
      </c>
    </row>
    <row r="3882" spans="22:22" x14ac:dyDescent="0.25">
      <c r="V3882" s="84">
        <v>0</v>
      </c>
    </row>
    <row r="3883" spans="22:22" x14ac:dyDescent="0.25">
      <c r="V3883" s="84">
        <v>0</v>
      </c>
    </row>
    <row r="3884" spans="22:22" x14ac:dyDescent="0.25">
      <c r="V3884" s="84">
        <v>0</v>
      </c>
    </row>
    <row r="3885" spans="22:22" x14ac:dyDescent="0.25">
      <c r="V3885" s="84">
        <v>0</v>
      </c>
    </row>
    <row r="3886" spans="22:22" x14ac:dyDescent="0.25">
      <c r="V3886" s="84">
        <v>0</v>
      </c>
    </row>
    <row r="3887" spans="22:22" x14ac:dyDescent="0.25">
      <c r="V3887" s="84">
        <v>0</v>
      </c>
    </row>
    <row r="3888" spans="22:22" x14ac:dyDescent="0.25">
      <c r="V3888" s="84">
        <v>0</v>
      </c>
    </row>
    <row r="3889" spans="22:22" x14ac:dyDescent="0.25">
      <c r="V3889" s="84">
        <v>0</v>
      </c>
    </row>
    <row r="3890" spans="22:22" x14ac:dyDescent="0.25">
      <c r="V3890" s="84">
        <v>0</v>
      </c>
    </row>
    <row r="3891" spans="22:22" x14ac:dyDescent="0.25">
      <c r="V3891" s="84">
        <v>0</v>
      </c>
    </row>
    <row r="3892" spans="22:22" x14ac:dyDescent="0.25">
      <c r="V3892" s="84">
        <v>0</v>
      </c>
    </row>
    <row r="3893" spans="22:22" x14ac:dyDescent="0.25">
      <c r="V3893" s="84">
        <v>0</v>
      </c>
    </row>
    <row r="3894" spans="22:22" x14ac:dyDescent="0.25">
      <c r="V3894" s="84">
        <v>0</v>
      </c>
    </row>
    <row r="3895" spans="22:22" x14ac:dyDescent="0.25">
      <c r="V3895" s="84">
        <v>0</v>
      </c>
    </row>
    <row r="3896" spans="22:22" x14ac:dyDescent="0.25">
      <c r="V3896" s="84">
        <v>0</v>
      </c>
    </row>
    <row r="3897" spans="22:22" x14ac:dyDescent="0.25">
      <c r="V3897" s="84">
        <v>0</v>
      </c>
    </row>
    <row r="3898" spans="22:22" x14ac:dyDescent="0.25">
      <c r="V3898" s="84">
        <v>0</v>
      </c>
    </row>
    <row r="3899" spans="22:22" x14ac:dyDescent="0.25">
      <c r="V3899" s="84">
        <v>0</v>
      </c>
    </row>
    <row r="3900" spans="22:22" x14ac:dyDescent="0.25">
      <c r="V3900" s="84">
        <v>0</v>
      </c>
    </row>
    <row r="3901" spans="22:22" x14ac:dyDescent="0.25">
      <c r="V3901" s="84">
        <v>0</v>
      </c>
    </row>
    <row r="3902" spans="22:22" x14ac:dyDescent="0.25">
      <c r="V3902" s="84">
        <v>0</v>
      </c>
    </row>
    <row r="3903" spans="22:22" x14ac:dyDescent="0.25">
      <c r="V3903" s="84">
        <v>0</v>
      </c>
    </row>
    <row r="3904" spans="22:22" x14ac:dyDescent="0.25">
      <c r="V3904" s="84">
        <v>0</v>
      </c>
    </row>
    <row r="3905" spans="22:22" x14ac:dyDescent="0.25">
      <c r="V3905" s="84">
        <v>0</v>
      </c>
    </row>
    <row r="3906" spans="22:22" x14ac:dyDescent="0.25">
      <c r="V3906" s="84">
        <v>0</v>
      </c>
    </row>
    <row r="3907" spans="22:22" x14ac:dyDescent="0.25">
      <c r="V3907" s="84">
        <v>0</v>
      </c>
    </row>
    <row r="3908" spans="22:22" x14ac:dyDescent="0.25">
      <c r="V3908" s="84">
        <v>0</v>
      </c>
    </row>
    <row r="3909" spans="22:22" x14ac:dyDescent="0.25">
      <c r="V3909" s="84">
        <v>0</v>
      </c>
    </row>
    <row r="3910" spans="22:22" x14ac:dyDescent="0.25">
      <c r="V3910" s="84">
        <v>0</v>
      </c>
    </row>
    <row r="3911" spans="22:22" x14ac:dyDescent="0.25">
      <c r="V3911" s="84">
        <v>0</v>
      </c>
    </row>
    <row r="3912" spans="22:22" x14ac:dyDescent="0.25">
      <c r="V3912" s="84">
        <v>0</v>
      </c>
    </row>
    <row r="3913" spans="22:22" x14ac:dyDescent="0.25">
      <c r="V3913" s="84">
        <v>0</v>
      </c>
    </row>
    <row r="3914" spans="22:22" x14ac:dyDescent="0.25">
      <c r="V3914" s="84">
        <v>0</v>
      </c>
    </row>
    <row r="3915" spans="22:22" x14ac:dyDescent="0.25">
      <c r="V3915" s="84">
        <v>0</v>
      </c>
    </row>
    <row r="3916" spans="22:22" x14ac:dyDescent="0.25">
      <c r="V3916" s="84">
        <v>0</v>
      </c>
    </row>
    <row r="3917" spans="22:22" x14ac:dyDescent="0.25">
      <c r="V3917" s="84">
        <v>0</v>
      </c>
    </row>
    <row r="3918" spans="22:22" x14ac:dyDescent="0.25">
      <c r="V3918" s="84">
        <v>0</v>
      </c>
    </row>
    <row r="3919" spans="22:22" x14ac:dyDescent="0.25">
      <c r="V3919" s="84">
        <v>0</v>
      </c>
    </row>
    <row r="3920" spans="22:22" x14ac:dyDescent="0.25">
      <c r="V3920" s="84">
        <v>0</v>
      </c>
    </row>
    <row r="3921" spans="22:22" x14ac:dyDescent="0.25">
      <c r="V3921" s="84">
        <v>0</v>
      </c>
    </row>
    <row r="3922" spans="22:22" x14ac:dyDescent="0.25">
      <c r="V3922" s="84">
        <v>0</v>
      </c>
    </row>
    <row r="3923" spans="22:22" x14ac:dyDescent="0.25">
      <c r="V3923" s="84">
        <v>0</v>
      </c>
    </row>
    <row r="3924" spans="22:22" x14ac:dyDescent="0.25">
      <c r="V3924" s="84">
        <v>0</v>
      </c>
    </row>
    <row r="3925" spans="22:22" x14ac:dyDescent="0.25">
      <c r="V3925" s="84">
        <v>0</v>
      </c>
    </row>
    <row r="3926" spans="22:22" x14ac:dyDescent="0.25">
      <c r="V3926" s="84">
        <v>0</v>
      </c>
    </row>
    <row r="3927" spans="22:22" x14ac:dyDescent="0.25">
      <c r="V3927" s="84">
        <v>0</v>
      </c>
    </row>
    <row r="3928" spans="22:22" x14ac:dyDescent="0.25">
      <c r="V3928" s="84">
        <v>0</v>
      </c>
    </row>
    <row r="3929" spans="22:22" x14ac:dyDescent="0.25">
      <c r="V3929" s="84">
        <v>0</v>
      </c>
    </row>
    <row r="3930" spans="22:22" x14ac:dyDescent="0.25">
      <c r="V3930" s="84">
        <v>0</v>
      </c>
    </row>
    <row r="3931" spans="22:22" x14ac:dyDescent="0.25">
      <c r="V3931" s="84">
        <v>0</v>
      </c>
    </row>
    <row r="3932" spans="22:22" x14ac:dyDescent="0.25">
      <c r="V3932" s="84">
        <v>0</v>
      </c>
    </row>
    <row r="3933" spans="22:22" x14ac:dyDescent="0.25">
      <c r="V3933" s="84">
        <v>0</v>
      </c>
    </row>
    <row r="3934" spans="22:22" x14ac:dyDescent="0.25">
      <c r="V3934" s="84">
        <v>0</v>
      </c>
    </row>
    <row r="3935" spans="22:22" x14ac:dyDescent="0.25">
      <c r="V3935" s="84">
        <v>0</v>
      </c>
    </row>
    <row r="3936" spans="22:22" x14ac:dyDescent="0.25">
      <c r="V3936" s="84">
        <v>0</v>
      </c>
    </row>
    <row r="3937" spans="22:22" x14ac:dyDescent="0.25">
      <c r="V3937" s="84">
        <v>0</v>
      </c>
    </row>
    <row r="3938" spans="22:22" x14ac:dyDescent="0.25">
      <c r="V3938" s="84">
        <v>0</v>
      </c>
    </row>
    <row r="3939" spans="22:22" x14ac:dyDescent="0.25">
      <c r="V3939" s="84">
        <v>0</v>
      </c>
    </row>
    <row r="3940" spans="22:22" x14ac:dyDescent="0.25">
      <c r="V3940" s="84">
        <v>0</v>
      </c>
    </row>
    <row r="3941" spans="22:22" x14ac:dyDescent="0.25">
      <c r="V3941" s="84">
        <v>0</v>
      </c>
    </row>
    <row r="3942" spans="22:22" x14ac:dyDescent="0.25">
      <c r="V3942" s="84">
        <v>0</v>
      </c>
    </row>
    <row r="3943" spans="22:22" x14ac:dyDescent="0.25">
      <c r="V3943" s="84">
        <v>0</v>
      </c>
    </row>
    <row r="3944" spans="22:22" x14ac:dyDescent="0.25">
      <c r="V3944" s="84">
        <v>0</v>
      </c>
    </row>
    <row r="3945" spans="22:22" x14ac:dyDescent="0.25">
      <c r="V3945" s="84">
        <v>0</v>
      </c>
    </row>
    <row r="3946" spans="22:22" x14ac:dyDescent="0.25">
      <c r="V3946" s="84">
        <v>0</v>
      </c>
    </row>
    <row r="3947" spans="22:22" x14ac:dyDescent="0.25">
      <c r="V3947" s="84">
        <v>0</v>
      </c>
    </row>
    <row r="3948" spans="22:22" x14ac:dyDescent="0.25">
      <c r="V3948" s="84">
        <v>0</v>
      </c>
    </row>
    <row r="3949" spans="22:22" x14ac:dyDescent="0.25">
      <c r="V3949" s="84">
        <v>0</v>
      </c>
    </row>
    <row r="3950" spans="22:22" x14ac:dyDescent="0.25">
      <c r="V3950" s="84">
        <v>0</v>
      </c>
    </row>
    <row r="3951" spans="22:22" x14ac:dyDescent="0.25">
      <c r="V3951" s="84">
        <v>0</v>
      </c>
    </row>
    <row r="3952" spans="22:22" x14ac:dyDescent="0.25">
      <c r="V3952" s="84">
        <v>0</v>
      </c>
    </row>
    <row r="3953" spans="22:22" x14ac:dyDescent="0.25">
      <c r="V3953" s="84">
        <v>0</v>
      </c>
    </row>
    <row r="3954" spans="22:22" x14ac:dyDescent="0.25">
      <c r="V3954" s="84">
        <v>0</v>
      </c>
    </row>
    <row r="3955" spans="22:22" x14ac:dyDescent="0.25">
      <c r="V3955" s="84">
        <v>0</v>
      </c>
    </row>
    <row r="3956" spans="22:22" x14ac:dyDescent="0.25">
      <c r="V3956" s="84">
        <v>0</v>
      </c>
    </row>
    <row r="3957" spans="22:22" x14ac:dyDescent="0.25">
      <c r="V3957" s="84">
        <v>0</v>
      </c>
    </row>
    <row r="3958" spans="22:22" x14ac:dyDescent="0.25">
      <c r="V3958" s="84">
        <v>0</v>
      </c>
    </row>
    <row r="3959" spans="22:22" x14ac:dyDescent="0.25">
      <c r="V3959" s="84">
        <v>0</v>
      </c>
    </row>
    <row r="3960" spans="22:22" x14ac:dyDescent="0.25">
      <c r="V3960" s="84">
        <v>0</v>
      </c>
    </row>
    <row r="3961" spans="22:22" x14ac:dyDescent="0.25">
      <c r="V3961" s="84">
        <v>0</v>
      </c>
    </row>
    <row r="3962" spans="22:22" x14ac:dyDescent="0.25">
      <c r="V3962" s="84">
        <v>0</v>
      </c>
    </row>
    <row r="3963" spans="22:22" x14ac:dyDescent="0.25">
      <c r="V3963" s="84">
        <v>0</v>
      </c>
    </row>
    <row r="3964" spans="22:22" x14ac:dyDescent="0.25">
      <c r="V3964" s="84">
        <v>0</v>
      </c>
    </row>
    <row r="3965" spans="22:22" x14ac:dyDescent="0.25">
      <c r="V3965" s="84">
        <v>0</v>
      </c>
    </row>
    <row r="3966" spans="22:22" x14ac:dyDescent="0.25">
      <c r="V3966" s="84">
        <v>0</v>
      </c>
    </row>
    <row r="3967" spans="22:22" x14ac:dyDescent="0.25">
      <c r="V3967" s="84">
        <v>0</v>
      </c>
    </row>
    <row r="3968" spans="22:22" x14ac:dyDescent="0.25">
      <c r="V3968" s="84">
        <v>0</v>
      </c>
    </row>
    <row r="3969" spans="22:22" x14ac:dyDescent="0.25">
      <c r="V3969" s="84">
        <v>0</v>
      </c>
    </row>
    <row r="3970" spans="22:22" x14ac:dyDescent="0.25">
      <c r="V3970" s="84">
        <v>0</v>
      </c>
    </row>
    <row r="3971" spans="22:22" x14ac:dyDescent="0.25">
      <c r="V3971" s="84">
        <v>0</v>
      </c>
    </row>
    <row r="3972" spans="22:22" x14ac:dyDescent="0.25">
      <c r="V3972" s="84">
        <v>0</v>
      </c>
    </row>
    <row r="3973" spans="22:22" x14ac:dyDescent="0.25">
      <c r="V3973" s="84">
        <v>0</v>
      </c>
    </row>
    <row r="3974" spans="22:22" x14ac:dyDescent="0.25">
      <c r="V3974" s="84">
        <v>0</v>
      </c>
    </row>
    <row r="3975" spans="22:22" x14ac:dyDescent="0.25">
      <c r="V3975" s="84">
        <v>0</v>
      </c>
    </row>
    <row r="3976" spans="22:22" x14ac:dyDescent="0.25">
      <c r="V3976" s="84">
        <v>0</v>
      </c>
    </row>
    <row r="3977" spans="22:22" x14ac:dyDescent="0.25">
      <c r="V3977" s="84">
        <v>0</v>
      </c>
    </row>
    <row r="3978" spans="22:22" x14ac:dyDescent="0.25">
      <c r="V3978" s="84">
        <v>0</v>
      </c>
    </row>
    <row r="3979" spans="22:22" x14ac:dyDescent="0.25">
      <c r="V3979" s="84">
        <v>0</v>
      </c>
    </row>
    <row r="3980" spans="22:22" x14ac:dyDescent="0.25">
      <c r="V3980" s="84">
        <v>0</v>
      </c>
    </row>
    <row r="3981" spans="22:22" x14ac:dyDescent="0.25">
      <c r="V3981" s="84">
        <v>0</v>
      </c>
    </row>
    <row r="3982" spans="22:22" x14ac:dyDescent="0.25">
      <c r="V3982" s="84">
        <v>0</v>
      </c>
    </row>
    <row r="3983" spans="22:22" x14ac:dyDescent="0.25">
      <c r="V3983" s="84">
        <v>0</v>
      </c>
    </row>
    <row r="3984" spans="22:22" x14ac:dyDescent="0.25">
      <c r="V3984" s="84">
        <v>0</v>
      </c>
    </row>
    <row r="3985" spans="22:22" x14ac:dyDescent="0.25">
      <c r="V3985" s="84">
        <v>0</v>
      </c>
    </row>
    <row r="3986" spans="22:22" x14ac:dyDescent="0.25">
      <c r="V3986" s="84">
        <v>0</v>
      </c>
    </row>
    <row r="3987" spans="22:22" x14ac:dyDescent="0.25">
      <c r="V3987" s="84">
        <v>0</v>
      </c>
    </row>
    <row r="3988" spans="22:22" x14ac:dyDescent="0.25">
      <c r="V3988" s="84">
        <v>0</v>
      </c>
    </row>
    <row r="3989" spans="22:22" x14ac:dyDescent="0.25">
      <c r="V3989" s="84">
        <v>0</v>
      </c>
    </row>
    <row r="3990" spans="22:22" x14ac:dyDescent="0.25">
      <c r="V3990" s="84">
        <v>0</v>
      </c>
    </row>
    <row r="3991" spans="22:22" x14ac:dyDescent="0.25">
      <c r="V3991" s="84">
        <v>0</v>
      </c>
    </row>
    <row r="3992" spans="22:22" x14ac:dyDescent="0.25">
      <c r="V3992" s="84">
        <v>0</v>
      </c>
    </row>
    <row r="3993" spans="22:22" x14ac:dyDescent="0.25">
      <c r="V3993" s="84">
        <v>0</v>
      </c>
    </row>
    <row r="3994" spans="22:22" x14ac:dyDescent="0.25">
      <c r="V3994" s="84">
        <v>0</v>
      </c>
    </row>
    <row r="3995" spans="22:22" x14ac:dyDescent="0.25">
      <c r="V3995" s="84">
        <v>0</v>
      </c>
    </row>
    <row r="3996" spans="22:22" x14ac:dyDescent="0.25">
      <c r="V3996" s="84">
        <v>0</v>
      </c>
    </row>
    <row r="3997" spans="22:22" x14ac:dyDescent="0.25">
      <c r="V3997" s="84">
        <v>0</v>
      </c>
    </row>
    <row r="3998" spans="22:22" x14ac:dyDescent="0.25">
      <c r="V3998" s="84">
        <v>0</v>
      </c>
    </row>
    <row r="3999" spans="22:22" x14ac:dyDescent="0.25">
      <c r="V3999" s="84">
        <v>0</v>
      </c>
    </row>
    <row r="4000" spans="22:22" x14ac:dyDescent="0.25">
      <c r="V4000" s="84">
        <v>0</v>
      </c>
    </row>
    <row r="4001" spans="22:22" x14ac:dyDescent="0.25">
      <c r="V4001" s="84">
        <v>0</v>
      </c>
    </row>
    <row r="4002" spans="22:22" x14ac:dyDescent="0.25">
      <c r="V4002" s="84">
        <v>0</v>
      </c>
    </row>
    <row r="4003" spans="22:22" x14ac:dyDescent="0.25">
      <c r="V4003" s="84">
        <v>0</v>
      </c>
    </row>
    <row r="4004" spans="22:22" x14ac:dyDescent="0.25">
      <c r="V4004" s="84">
        <v>0</v>
      </c>
    </row>
    <row r="4005" spans="22:22" x14ac:dyDescent="0.25">
      <c r="V4005" s="84">
        <v>0</v>
      </c>
    </row>
    <row r="4006" spans="22:22" x14ac:dyDescent="0.25">
      <c r="V4006" s="84">
        <v>0</v>
      </c>
    </row>
    <row r="4007" spans="22:22" x14ac:dyDescent="0.25">
      <c r="V4007" s="84">
        <v>0</v>
      </c>
    </row>
    <row r="4008" spans="22:22" x14ac:dyDescent="0.25">
      <c r="V4008" s="84">
        <v>0</v>
      </c>
    </row>
    <row r="4009" spans="22:22" x14ac:dyDescent="0.25">
      <c r="V4009" s="84">
        <v>0</v>
      </c>
    </row>
    <row r="4010" spans="22:22" x14ac:dyDescent="0.25">
      <c r="V4010" s="84">
        <v>0</v>
      </c>
    </row>
    <row r="4011" spans="22:22" x14ac:dyDescent="0.25">
      <c r="V4011" s="84">
        <v>0</v>
      </c>
    </row>
    <row r="4012" spans="22:22" x14ac:dyDescent="0.25">
      <c r="V4012" s="84">
        <v>0</v>
      </c>
    </row>
    <row r="4013" spans="22:22" x14ac:dyDescent="0.25">
      <c r="V4013" s="84">
        <v>0</v>
      </c>
    </row>
    <row r="4014" spans="22:22" x14ac:dyDescent="0.25">
      <c r="V4014" s="84">
        <v>0</v>
      </c>
    </row>
    <row r="4015" spans="22:22" x14ac:dyDescent="0.25">
      <c r="V4015" s="84">
        <v>0</v>
      </c>
    </row>
    <row r="4016" spans="22:22" x14ac:dyDescent="0.25">
      <c r="V4016" s="84">
        <v>0</v>
      </c>
    </row>
    <row r="4017" spans="22:22" x14ac:dyDescent="0.25">
      <c r="V4017" s="84">
        <v>0</v>
      </c>
    </row>
    <row r="4018" spans="22:22" x14ac:dyDescent="0.25">
      <c r="V4018" s="84">
        <v>0</v>
      </c>
    </row>
    <row r="4019" spans="22:22" x14ac:dyDescent="0.25">
      <c r="V4019" s="84">
        <v>0</v>
      </c>
    </row>
    <row r="4020" spans="22:22" x14ac:dyDescent="0.25">
      <c r="V4020" s="84">
        <v>0</v>
      </c>
    </row>
    <row r="4021" spans="22:22" x14ac:dyDescent="0.25">
      <c r="V4021" s="84">
        <v>0</v>
      </c>
    </row>
    <row r="4022" spans="22:22" x14ac:dyDescent="0.25">
      <c r="V4022" s="84">
        <v>0</v>
      </c>
    </row>
    <row r="4023" spans="22:22" x14ac:dyDescent="0.25">
      <c r="V4023" s="84">
        <v>0</v>
      </c>
    </row>
    <row r="4024" spans="22:22" x14ac:dyDescent="0.25">
      <c r="V4024" s="84">
        <v>0</v>
      </c>
    </row>
    <row r="4025" spans="22:22" x14ac:dyDescent="0.25">
      <c r="V4025" s="84">
        <v>0</v>
      </c>
    </row>
    <row r="4026" spans="22:22" x14ac:dyDescent="0.25">
      <c r="V4026" s="84">
        <v>0</v>
      </c>
    </row>
    <row r="4027" spans="22:22" x14ac:dyDescent="0.25">
      <c r="V4027" s="84">
        <v>0</v>
      </c>
    </row>
    <row r="4028" spans="22:22" x14ac:dyDescent="0.25">
      <c r="V4028" s="84">
        <v>0</v>
      </c>
    </row>
    <row r="4029" spans="22:22" x14ac:dyDescent="0.25">
      <c r="V4029" s="84">
        <v>0</v>
      </c>
    </row>
    <row r="4030" spans="22:22" x14ac:dyDescent="0.25">
      <c r="V4030" s="84">
        <v>0</v>
      </c>
    </row>
    <row r="4031" spans="22:22" x14ac:dyDescent="0.25">
      <c r="V4031" s="84">
        <v>0</v>
      </c>
    </row>
    <row r="4032" spans="22:22" x14ac:dyDescent="0.25">
      <c r="V4032" s="84">
        <v>0</v>
      </c>
    </row>
    <row r="4033" spans="22:22" x14ac:dyDescent="0.25">
      <c r="V4033" s="84">
        <v>0</v>
      </c>
    </row>
    <row r="4034" spans="22:22" x14ac:dyDescent="0.25">
      <c r="V4034" s="84">
        <v>0</v>
      </c>
    </row>
    <row r="4035" spans="22:22" x14ac:dyDescent="0.25">
      <c r="V4035" s="84">
        <v>0</v>
      </c>
    </row>
    <row r="4036" spans="22:22" x14ac:dyDescent="0.25">
      <c r="V4036" s="84">
        <v>0</v>
      </c>
    </row>
    <row r="4037" spans="22:22" x14ac:dyDescent="0.25">
      <c r="V4037" s="84">
        <v>0</v>
      </c>
    </row>
    <row r="4038" spans="22:22" x14ac:dyDescent="0.25">
      <c r="V4038" s="84">
        <v>0</v>
      </c>
    </row>
    <row r="4039" spans="22:22" x14ac:dyDescent="0.25">
      <c r="V4039" s="84">
        <v>0</v>
      </c>
    </row>
    <row r="4040" spans="22:22" x14ac:dyDescent="0.25">
      <c r="V4040" s="84">
        <v>0</v>
      </c>
    </row>
    <row r="4041" spans="22:22" x14ac:dyDescent="0.25">
      <c r="V4041" s="84">
        <v>0</v>
      </c>
    </row>
    <row r="4042" spans="22:22" x14ac:dyDescent="0.25">
      <c r="V4042" s="84">
        <v>0</v>
      </c>
    </row>
    <row r="4043" spans="22:22" x14ac:dyDescent="0.25">
      <c r="V4043" s="84">
        <v>0</v>
      </c>
    </row>
    <row r="4044" spans="22:22" x14ac:dyDescent="0.25">
      <c r="V4044" s="84">
        <v>0</v>
      </c>
    </row>
    <row r="4045" spans="22:22" x14ac:dyDescent="0.25">
      <c r="V4045" s="84">
        <v>0</v>
      </c>
    </row>
    <row r="4046" spans="22:22" x14ac:dyDescent="0.25">
      <c r="V4046" s="84">
        <v>0</v>
      </c>
    </row>
    <row r="4047" spans="22:22" x14ac:dyDescent="0.25">
      <c r="V4047" s="84">
        <v>0</v>
      </c>
    </row>
    <row r="4048" spans="22:22" x14ac:dyDescent="0.25">
      <c r="V4048" s="84">
        <v>0</v>
      </c>
    </row>
    <row r="4049" spans="22:22" x14ac:dyDescent="0.25">
      <c r="V4049" s="84">
        <v>0</v>
      </c>
    </row>
    <row r="4050" spans="22:22" x14ac:dyDescent="0.25">
      <c r="V4050" s="84">
        <v>0</v>
      </c>
    </row>
    <row r="4051" spans="22:22" x14ac:dyDescent="0.25">
      <c r="V4051" s="84">
        <v>0</v>
      </c>
    </row>
    <row r="4052" spans="22:22" x14ac:dyDescent="0.25">
      <c r="V4052" s="84">
        <v>0</v>
      </c>
    </row>
    <row r="4053" spans="22:22" x14ac:dyDescent="0.25">
      <c r="V4053" s="84">
        <v>0</v>
      </c>
    </row>
    <row r="4054" spans="22:22" x14ac:dyDescent="0.25">
      <c r="V4054" s="84">
        <v>0</v>
      </c>
    </row>
    <row r="4055" spans="22:22" x14ac:dyDescent="0.25">
      <c r="V4055" s="84">
        <v>0</v>
      </c>
    </row>
    <row r="4056" spans="22:22" x14ac:dyDescent="0.25">
      <c r="V4056" s="84">
        <v>0</v>
      </c>
    </row>
    <row r="4057" spans="22:22" x14ac:dyDescent="0.25">
      <c r="V4057" s="84">
        <v>0</v>
      </c>
    </row>
    <row r="4058" spans="22:22" x14ac:dyDescent="0.25">
      <c r="V4058" s="84">
        <v>0</v>
      </c>
    </row>
    <row r="4059" spans="22:22" x14ac:dyDescent="0.25">
      <c r="V4059" s="84">
        <v>0</v>
      </c>
    </row>
    <row r="4060" spans="22:22" x14ac:dyDescent="0.25">
      <c r="V4060" s="84">
        <v>0</v>
      </c>
    </row>
    <row r="4061" spans="22:22" x14ac:dyDescent="0.25">
      <c r="V4061" s="84">
        <v>0</v>
      </c>
    </row>
    <row r="4062" spans="22:22" x14ac:dyDescent="0.25">
      <c r="V4062" s="84">
        <v>0</v>
      </c>
    </row>
    <row r="4063" spans="22:22" x14ac:dyDescent="0.25">
      <c r="V4063" s="84">
        <v>0</v>
      </c>
    </row>
    <row r="4064" spans="22:22" x14ac:dyDescent="0.25">
      <c r="V4064" s="84">
        <v>0</v>
      </c>
    </row>
    <row r="4065" spans="22:22" x14ac:dyDescent="0.25">
      <c r="V4065" s="84">
        <v>0</v>
      </c>
    </row>
    <row r="4066" spans="22:22" x14ac:dyDescent="0.25">
      <c r="V4066" s="84">
        <v>0</v>
      </c>
    </row>
    <row r="4067" spans="22:22" x14ac:dyDescent="0.25">
      <c r="V4067" s="84">
        <v>0</v>
      </c>
    </row>
    <row r="4068" spans="22:22" x14ac:dyDescent="0.25">
      <c r="V4068" s="84">
        <v>0</v>
      </c>
    </row>
    <row r="4069" spans="22:22" x14ac:dyDescent="0.25">
      <c r="V4069" s="84">
        <v>0</v>
      </c>
    </row>
    <row r="4070" spans="22:22" x14ac:dyDescent="0.25">
      <c r="V4070" s="84">
        <v>0</v>
      </c>
    </row>
    <row r="4071" spans="22:22" x14ac:dyDescent="0.25">
      <c r="V4071" s="84">
        <v>0</v>
      </c>
    </row>
    <row r="4072" spans="22:22" x14ac:dyDescent="0.25">
      <c r="V4072" s="84">
        <v>0</v>
      </c>
    </row>
    <row r="4073" spans="22:22" x14ac:dyDescent="0.25">
      <c r="V4073" s="84">
        <v>0</v>
      </c>
    </row>
    <row r="4074" spans="22:22" x14ac:dyDescent="0.25">
      <c r="V4074" s="84">
        <v>0</v>
      </c>
    </row>
    <row r="4075" spans="22:22" x14ac:dyDescent="0.25">
      <c r="V4075" s="84">
        <v>0</v>
      </c>
    </row>
    <row r="4076" spans="22:22" x14ac:dyDescent="0.25">
      <c r="V4076" s="84">
        <v>0</v>
      </c>
    </row>
    <row r="4077" spans="22:22" x14ac:dyDescent="0.25">
      <c r="V4077" s="84">
        <v>0</v>
      </c>
    </row>
    <row r="4078" spans="22:22" x14ac:dyDescent="0.25">
      <c r="V4078" s="84">
        <v>0</v>
      </c>
    </row>
    <row r="4079" spans="22:22" x14ac:dyDescent="0.25">
      <c r="V4079" s="84">
        <v>0</v>
      </c>
    </row>
    <row r="4080" spans="22:22" x14ac:dyDescent="0.25">
      <c r="V4080" s="84">
        <v>0</v>
      </c>
    </row>
    <row r="4081" spans="22:22" x14ac:dyDescent="0.25">
      <c r="V4081" s="84">
        <v>0</v>
      </c>
    </row>
    <row r="4082" spans="22:22" x14ac:dyDescent="0.25">
      <c r="V4082" s="84">
        <v>0</v>
      </c>
    </row>
    <row r="4083" spans="22:22" x14ac:dyDescent="0.25">
      <c r="V4083" s="84">
        <v>0</v>
      </c>
    </row>
    <row r="4084" spans="22:22" x14ac:dyDescent="0.25">
      <c r="V4084" s="84">
        <v>0</v>
      </c>
    </row>
    <row r="4085" spans="22:22" x14ac:dyDescent="0.25">
      <c r="V4085" s="84">
        <v>0</v>
      </c>
    </row>
    <row r="4086" spans="22:22" x14ac:dyDescent="0.25">
      <c r="V4086" s="84">
        <v>0</v>
      </c>
    </row>
    <row r="4087" spans="22:22" x14ac:dyDescent="0.25">
      <c r="V4087" s="84">
        <v>0</v>
      </c>
    </row>
    <row r="4088" spans="22:22" x14ac:dyDescent="0.25">
      <c r="V4088" s="84">
        <v>0</v>
      </c>
    </row>
    <row r="4089" spans="22:22" x14ac:dyDescent="0.25">
      <c r="V4089" s="84">
        <v>0</v>
      </c>
    </row>
    <row r="4090" spans="22:22" x14ac:dyDescent="0.25">
      <c r="V4090" s="84">
        <v>0</v>
      </c>
    </row>
    <row r="4091" spans="22:22" x14ac:dyDescent="0.25">
      <c r="V4091" s="84">
        <v>0</v>
      </c>
    </row>
    <row r="4092" spans="22:22" x14ac:dyDescent="0.25">
      <c r="V4092" s="84">
        <v>0</v>
      </c>
    </row>
    <row r="4093" spans="22:22" x14ac:dyDescent="0.25">
      <c r="V4093" s="84">
        <v>0</v>
      </c>
    </row>
    <row r="4094" spans="22:22" x14ac:dyDescent="0.25">
      <c r="V4094" s="84">
        <v>0</v>
      </c>
    </row>
    <row r="4095" spans="22:22" x14ac:dyDescent="0.25">
      <c r="V4095" s="84">
        <v>0</v>
      </c>
    </row>
    <row r="4096" spans="22:22" x14ac:dyDescent="0.25">
      <c r="V4096" s="84">
        <v>0</v>
      </c>
    </row>
    <row r="4097" spans="22:22" x14ac:dyDescent="0.25">
      <c r="V4097" s="84">
        <v>0</v>
      </c>
    </row>
    <row r="4098" spans="22:22" x14ac:dyDescent="0.25">
      <c r="V4098" s="84">
        <v>0</v>
      </c>
    </row>
    <row r="4099" spans="22:22" x14ac:dyDescent="0.25">
      <c r="V4099" s="84">
        <v>0</v>
      </c>
    </row>
    <row r="4100" spans="22:22" x14ac:dyDescent="0.25">
      <c r="V4100" s="84">
        <v>0</v>
      </c>
    </row>
    <row r="4101" spans="22:22" x14ac:dyDescent="0.25">
      <c r="V4101" s="84">
        <v>0</v>
      </c>
    </row>
    <row r="4102" spans="22:22" x14ac:dyDescent="0.25">
      <c r="V4102" s="84">
        <v>0</v>
      </c>
    </row>
    <row r="4103" spans="22:22" x14ac:dyDescent="0.25">
      <c r="V4103" s="84">
        <v>0</v>
      </c>
    </row>
    <row r="4104" spans="22:22" x14ac:dyDescent="0.25">
      <c r="V4104" s="84">
        <v>0</v>
      </c>
    </row>
    <row r="4105" spans="22:22" x14ac:dyDescent="0.25">
      <c r="V4105" s="84">
        <v>0</v>
      </c>
    </row>
    <row r="4106" spans="22:22" x14ac:dyDescent="0.25">
      <c r="V4106" s="84">
        <v>0</v>
      </c>
    </row>
    <row r="4107" spans="22:22" x14ac:dyDescent="0.25">
      <c r="V4107" s="84">
        <v>0</v>
      </c>
    </row>
    <row r="4108" spans="22:22" x14ac:dyDescent="0.25">
      <c r="V4108" s="84">
        <v>0</v>
      </c>
    </row>
    <row r="4109" spans="22:22" x14ac:dyDescent="0.25">
      <c r="V4109" s="84">
        <v>0</v>
      </c>
    </row>
    <row r="4110" spans="22:22" x14ac:dyDescent="0.25">
      <c r="V4110" s="84">
        <v>0</v>
      </c>
    </row>
    <row r="4111" spans="22:22" x14ac:dyDescent="0.25">
      <c r="V4111" s="84">
        <v>0</v>
      </c>
    </row>
    <row r="4112" spans="22:22" x14ac:dyDescent="0.25">
      <c r="V4112" s="84">
        <v>0</v>
      </c>
    </row>
    <row r="4113" spans="22:22" x14ac:dyDescent="0.25">
      <c r="V4113" s="84">
        <v>0</v>
      </c>
    </row>
    <row r="4114" spans="22:22" x14ac:dyDescent="0.25">
      <c r="V4114" s="84">
        <v>0</v>
      </c>
    </row>
    <row r="4115" spans="22:22" x14ac:dyDescent="0.25">
      <c r="V4115" s="84">
        <v>0</v>
      </c>
    </row>
    <row r="4116" spans="22:22" x14ac:dyDescent="0.25">
      <c r="V4116" s="84">
        <v>0</v>
      </c>
    </row>
    <row r="4117" spans="22:22" x14ac:dyDescent="0.25">
      <c r="V4117" s="84">
        <v>0</v>
      </c>
    </row>
    <row r="4118" spans="22:22" x14ac:dyDescent="0.25">
      <c r="V4118" s="84">
        <v>0</v>
      </c>
    </row>
    <row r="4119" spans="22:22" x14ac:dyDescent="0.25">
      <c r="V4119" s="84">
        <v>0</v>
      </c>
    </row>
    <row r="4120" spans="22:22" x14ac:dyDescent="0.25">
      <c r="V4120" s="84">
        <v>0</v>
      </c>
    </row>
    <row r="4121" spans="22:22" x14ac:dyDescent="0.25">
      <c r="V4121" s="84">
        <v>0</v>
      </c>
    </row>
    <row r="4122" spans="22:22" x14ac:dyDescent="0.25">
      <c r="V4122" s="84">
        <v>0</v>
      </c>
    </row>
    <row r="4123" spans="22:22" x14ac:dyDescent="0.25">
      <c r="V4123" s="84">
        <v>0</v>
      </c>
    </row>
    <row r="4124" spans="22:22" x14ac:dyDescent="0.25">
      <c r="V4124" s="84">
        <v>0</v>
      </c>
    </row>
    <row r="4125" spans="22:22" x14ac:dyDescent="0.25">
      <c r="V4125" s="84">
        <v>0</v>
      </c>
    </row>
    <row r="4126" spans="22:22" x14ac:dyDescent="0.25">
      <c r="V4126" s="84">
        <v>0</v>
      </c>
    </row>
    <row r="4127" spans="22:22" x14ac:dyDescent="0.25">
      <c r="V4127" s="84">
        <v>0</v>
      </c>
    </row>
    <row r="4128" spans="22:22" x14ac:dyDescent="0.25">
      <c r="V4128" s="84">
        <v>0</v>
      </c>
    </row>
    <row r="4129" spans="22:22" x14ac:dyDescent="0.25">
      <c r="V4129" s="84">
        <v>0</v>
      </c>
    </row>
    <row r="4130" spans="22:22" x14ac:dyDescent="0.25">
      <c r="V4130" s="84">
        <v>0</v>
      </c>
    </row>
    <row r="4131" spans="22:22" x14ac:dyDescent="0.25">
      <c r="V4131" s="84">
        <v>0</v>
      </c>
    </row>
    <row r="4132" spans="22:22" x14ac:dyDescent="0.25">
      <c r="V4132" s="84">
        <v>0</v>
      </c>
    </row>
    <row r="4133" spans="22:22" x14ac:dyDescent="0.25">
      <c r="V4133" s="84">
        <v>0</v>
      </c>
    </row>
    <row r="4134" spans="22:22" x14ac:dyDescent="0.25">
      <c r="V4134" s="84">
        <v>0</v>
      </c>
    </row>
    <row r="4135" spans="22:22" x14ac:dyDescent="0.25">
      <c r="V4135" s="84">
        <v>0</v>
      </c>
    </row>
    <row r="4136" spans="22:22" x14ac:dyDescent="0.25">
      <c r="V4136" s="84">
        <v>0</v>
      </c>
    </row>
    <row r="4137" spans="22:22" x14ac:dyDescent="0.25">
      <c r="V4137" s="84">
        <v>0</v>
      </c>
    </row>
    <row r="4138" spans="22:22" x14ac:dyDescent="0.25">
      <c r="V4138" s="84">
        <v>0</v>
      </c>
    </row>
    <row r="4139" spans="22:22" x14ac:dyDescent="0.25">
      <c r="V4139" s="84">
        <v>0</v>
      </c>
    </row>
    <row r="4140" spans="22:22" x14ac:dyDescent="0.25">
      <c r="V4140" s="84">
        <v>0</v>
      </c>
    </row>
    <row r="4141" spans="22:22" x14ac:dyDescent="0.25">
      <c r="V4141" s="84">
        <v>0</v>
      </c>
    </row>
    <row r="4142" spans="22:22" x14ac:dyDescent="0.25">
      <c r="V4142" s="84">
        <v>0</v>
      </c>
    </row>
    <row r="4143" spans="22:22" x14ac:dyDescent="0.25">
      <c r="V4143" s="84">
        <v>0</v>
      </c>
    </row>
    <row r="4144" spans="22:22" x14ac:dyDescent="0.25">
      <c r="V4144" s="84">
        <v>0</v>
      </c>
    </row>
    <row r="4145" spans="22:22" x14ac:dyDescent="0.25">
      <c r="V4145" s="84">
        <v>0</v>
      </c>
    </row>
    <row r="4146" spans="22:22" x14ac:dyDescent="0.25">
      <c r="V4146" s="84">
        <v>0</v>
      </c>
    </row>
    <row r="4147" spans="22:22" x14ac:dyDescent="0.25">
      <c r="V4147" s="84">
        <v>0</v>
      </c>
    </row>
    <row r="4148" spans="22:22" x14ac:dyDescent="0.25">
      <c r="V4148" s="84">
        <v>0</v>
      </c>
    </row>
    <row r="4149" spans="22:22" x14ac:dyDescent="0.25">
      <c r="V4149" s="84">
        <v>0</v>
      </c>
    </row>
    <row r="4150" spans="22:22" x14ac:dyDescent="0.25">
      <c r="V4150" s="84">
        <v>0</v>
      </c>
    </row>
    <row r="4151" spans="22:22" x14ac:dyDescent="0.25">
      <c r="V4151" s="84">
        <v>0</v>
      </c>
    </row>
    <row r="4152" spans="22:22" x14ac:dyDescent="0.25">
      <c r="V4152" s="84">
        <v>0</v>
      </c>
    </row>
    <row r="4153" spans="22:22" x14ac:dyDescent="0.25">
      <c r="V4153" s="84">
        <v>0</v>
      </c>
    </row>
    <row r="4154" spans="22:22" x14ac:dyDescent="0.25">
      <c r="V4154" s="84">
        <v>0</v>
      </c>
    </row>
    <row r="4155" spans="22:22" x14ac:dyDescent="0.25">
      <c r="V4155" s="84">
        <v>0</v>
      </c>
    </row>
    <row r="4156" spans="22:22" x14ac:dyDescent="0.25">
      <c r="V4156" s="84">
        <v>0</v>
      </c>
    </row>
    <row r="4157" spans="22:22" x14ac:dyDescent="0.25">
      <c r="V4157" s="84">
        <v>0</v>
      </c>
    </row>
    <row r="4158" spans="22:22" x14ac:dyDescent="0.25">
      <c r="V4158" s="84">
        <v>0</v>
      </c>
    </row>
    <row r="4159" spans="22:22" x14ac:dyDescent="0.25">
      <c r="V4159" s="84">
        <v>0</v>
      </c>
    </row>
    <row r="4160" spans="22:22" x14ac:dyDescent="0.25">
      <c r="V4160" s="84">
        <v>0</v>
      </c>
    </row>
    <row r="4161" spans="22:22" x14ac:dyDescent="0.25">
      <c r="V4161" s="84">
        <v>0</v>
      </c>
    </row>
    <row r="4162" spans="22:22" x14ac:dyDescent="0.25">
      <c r="V4162" s="84">
        <v>0</v>
      </c>
    </row>
    <row r="4163" spans="22:22" x14ac:dyDescent="0.25">
      <c r="V4163" s="84">
        <v>0</v>
      </c>
    </row>
    <row r="4164" spans="22:22" x14ac:dyDescent="0.25">
      <c r="V4164" s="84">
        <v>0</v>
      </c>
    </row>
    <row r="4165" spans="22:22" x14ac:dyDescent="0.25">
      <c r="V4165" s="84">
        <v>0</v>
      </c>
    </row>
    <row r="4166" spans="22:22" x14ac:dyDescent="0.25">
      <c r="V4166" s="84">
        <v>0</v>
      </c>
    </row>
    <row r="4167" spans="22:22" x14ac:dyDescent="0.25">
      <c r="V4167" s="84">
        <v>0</v>
      </c>
    </row>
    <row r="4168" spans="22:22" x14ac:dyDescent="0.25">
      <c r="V4168" s="84">
        <v>0</v>
      </c>
    </row>
    <row r="4169" spans="22:22" x14ac:dyDescent="0.25">
      <c r="V4169" s="84">
        <v>0</v>
      </c>
    </row>
    <row r="4170" spans="22:22" x14ac:dyDescent="0.25">
      <c r="V4170" s="84">
        <v>0</v>
      </c>
    </row>
    <row r="4171" spans="22:22" x14ac:dyDescent="0.25">
      <c r="V4171" s="84">
        <v>0</v>
      </c>
    </row>
    <row r="4172" spans="22:22" x14ac:dyDescent="0.25">
      <c r="V4172" s="84">
        <v>0</v>
      </c>
    </row>
    <row r="4173" spans="22:22" x14ac:dyDescent="0.25">
      <c r="V4173" s="84">
        <v>0</v>
      </c>
    </row>
    <row r="4174" spans="22:22" x14ac:dyDescent="0.25">
      <c r="V4174" s="84">
        <v>0</v>
      </c>
    </row>
    <row r="4175" spans="22:22" x14ac:dyDescent="0.25">
      <c r="V4175" s="84">
        <v>0</v>
      </c>
    </row>
    <row r="4176" spans="22:22" x14ac:dyDescent="0.25">
      <c r="V4176" s="84">
        <v>0</v>
      </c>
    </row>
    <row r="4177" spans="22:22" x14ac:dyDescent="0.25">
      <c r="V4177" s="84">
        <v>0</v>
      </c>
    </row>
    <row r="4178" spans="22:22" x14ac:dyDescent="0.25">
      <c r="V4178" s="84">
        <v>0</v>
      </c>
    </row>
    <row r="4179" spans="22:22" x14ac:dyDescent="0.25">
      <c r="V4179" s="84">
        <v>0</v>
      </c>
    </row>
    <row r="4180" spans="22:22" x14ac:dyDescent="0.25">
      <c r="V4180" s="84">
        <v>0</v>
      </c>
    </row>
    <row r="4181" spans="22:22" x14ac:dyDescent="0.25">
      <c r="V4181" s="84">
        <v>0</v>
      </c>
    </row>
    <row r="4182" spans="22:22" x14ac:dyDescent="0.25">
      <c r="V4182" s="84">
        <v>0</v>
      </c>
    </row>
    <row r="4183" spans="22:22" x14ac:dyDescent="0.25">
      <c r="V4183" s="84">
        <v>0</v>
      </c>
    </row>
    <row r="4184" spans="22:22" x14ac:dyDescent="0.25">
      <c r="V4184" s="84">
        <v>0</v>
      </c>
    </row>
    <row r="4185" spans="22:22" x14ac:dyDescent="0.25">
      <c r="V4185" s="84">
        <v>0</v>
      </c>
    </row>
    <row r="4186" spans="22:22" x14ac:dyDescent="0.25">
      <c r="V4186" s="84">
        <v>0</v>
      </c>
    </row>
    <row r="4187" spans="22:22" x14ac:dyDescent="0.25">
      <c r="V4187" s="84">
        <v>0</v>
      </c>
    </row>
    <row r="4188" spans="22:22" x14ac:dyDescent="0.25">
      <c r="V4188" s="84">
        <v>0</v>
      </c>
    </row>
    <row r="4189" spans="22:22" x14ac:dyDescent="0.25">
      <c r="V4189" s="84">
        <v>0</v>
      </c>
    </row>
    <row r="4190" spans="22:22" x14ac:dyDescent="0.25">
      <c r="V4190" s="84">
        <v>0</v>
      </c>
    </row>
    <row r="4191" spans="22:22" x14ac:dyDescent="0.25">
      <c r="V4191" s="84">
        <v>0</v>
      </c>
    </row>
    <row r="4192" spans="22:22" x14ac:dyDescent="0.25">
      <c r="V4192" s="84">
        <v>0</v>
      </c>
    </row>
    <row r="4193" spans="22:22" x14ac:dyDescent="0.25">
      <c r="V4193" s="84">
        <v>0</v>
      </c>
    </row>
    <row r="4194" spans="22:22" x14ac:dyDescent="0.25">
      <c r="V4194" s="84">
        <v>0</v>
      </c>
    </row>
    <row r="4195" spans="22:22" x14ac:dyDescent="0.25">
      <c r="V4195" s="84">
        <v>0</v>
      </c>
    </row>
    <row r="4196" spans="22:22" x14ac:dyDescent="0.25">
      <c r="V4196" s="84">
        <v>0</v>
      </c>
    </row>
    <row r="4197" spans="22:22" x14ac:dyDescent="0.25">
      <c r="V4197" s="84">
        <v>0</v>
      </c>
    </row>
    <row r="4198" spans="22:22" x14ac:dyDescent="0.25">
      <c r="V4198" s="84">
        <v>0</v>
      </c>
    </row>
    <row r="4199" spans="22:22" x14ac:dyDescent="0.25">
      <c r="V4199" s="84">
        <v>0</v>
      </c>
    </row>
    <row r="4200" spans="22:22" x14ac:dyDescent="0.25">
      <c r="V4200" s="84">
        <v>0</v>
      </c>
    </row>
    <row r="4201" spans="22:22" x14ac:dyDescent="0.25">
      <c r="V4201" s="84">
        <v>0</v>
      </c>
    </row>
    <row r="4202" spans="22:22" x14ac:dyDescent="0.25">
      <c r="V4202" s="84">
        <v>0</v>
      </c>
    </row>
    <row r="4203" spans="22:22" x14ac:dyDescent="0.25">
      <c r="V4203" s="84">
        <v>0</v>
      </c>
    </row>
    <row r="4204" spans="22:22" x14ac:dyDescent="0.25">
      <c r="V4204" s="84">
        <v>0</v>
      </c>
    </row>
    <row r="4205" spans="22:22" x14ac:dyDescent="0.25">
      <c r="V4205" s="84">
        <v>0</v>
      </c>
    </row>
    <row r="4206" spans="22:22" x14ac:dyDescent="0.25">
      <c r="V4206" s="84">
        <v>0</v>
      </c>
    </row>
    <row r="4207" spans="22:22" x14ac:dyDescent="0.25">
      <c r="V4207" s="84">
        <v>0</v>
      </c>
    </row>
    <row r="4208" spans="22:22" x14ac:dyDescent="0.25">
      <c r="V4208" s="84">
        <v>0</v>
      </c>
    </row>
    <row r="4209" spans="22:22" x14ac:dyDescent="0.25">
      <c r="V4209" s="84">
        <v>0</v>
      </c>
    </row>
    <row r="4210" spans="22:22" x14ac:dyDescent="0.25">
      <c r="V4210" s="84">
        <v>0</v>
      </c>
    </row>
    <row r="4211" spans="22:22" x14ac:dyDescent="0.25">
      <c r="V4211" s="84">
        <v>0</v>
      </c>
    </row>
    <row r="4212" spans="22:22" x14ac:dyDescent="0.25">
      <c r="V4212" s="84">
        <v>0</v>
      </c>
    </row>
    <row r="4213" spans="22:22" x14ac:dyDescent="0.25">
      <c r="V4213" s="84">
        <v>0</v>
      </c>
    </row>
    <row r="4214" spans="22:22" x14ac:dyDescent="0.25">
      <c r="V4214" s="84">
        <v>0</v>
      </c>
    </row>
    <row r="4215" spans="22:22" x14ac:dyDescent="0.25">
      <c r="V4215" s="84">
        <v>0</v>
      </c>
    </row>
    <row r="4216" spans="22:22" x14ac:dyDescent="0.25">
      <c r="V4216" s="84">
        <v>0</v>
      </c>
    </row>
    <row r="4217" spans="22:22" x14ac:dyDescent="0.25">
      <c r="V4217" s="84">
        <v>0</v>
      </c>
    </row>
    <row r="4218" spans="22:22" x14ac:dyDescent="0.25">
      <c r="V4218" s="84">
        <v>0</v>
      </c>
    </row>
    <row r="4219" spans="22:22" x14ac:dyDescent="0.25">
      <c r="V4219" s="84">
        <v>0</v>
      </c>
    </row>
    <row r="4220" spans="22:22" x14ac:dyDescent="0.25">
      <c r="V4220" s="84">
        <v>0</v>
      </c>
    </row>
    <row r="4221" spans="22:22" x14ac:dyDescent="0.25">
      <c r="V4221" s="84">
        <v>0</v>
      </c>
    </row>
    <row r="4222" spans="22:22" x14ac:dyDescent="0.25">
      <c r="V4222" s="84">
        <v>0</v>
      </c>
    </row>
    <row r="4223" spans="22:22" x14ac:dyDescent="0.25">
      <c r="V4223" s="84">
        <v>0</v>
      </c>
    </row>
    <row r="4224" spans="22:22" x14ac:dyDescent="0.25">
      <c r="V4224" s="84">
        <v>0</v>
      </c>
    </row>
    <row r="4225" spans="22:22" x14ac:dyDescent="0.25">
      <c r="V4225" s="84">
        <v>0</v>
      </c>
    </row>
    <row r="4226" spans="22:22" x14ac:dyDescent="0.25">
      <c r="V4226" s="84">
        <v>0</v>
      </c>
    </row>
    <row r="4227" spans="22:22" x14ac:dyDescent="0.25">
      <c r="V4227" s="84">
        <v>0</v>
      </c>
    </row>
    <row r="4228" spans="22:22" x14ac:dyDescent="0.25">
      <c r="V4228" s="84">
        <v>0</v>
      </c>
    </row>
    <row r="4229" spans="22:22" x14ac:dyDescent="0.25">
      <c r="V4229" s="84">
        <v>0</v>
      </c>
    </row>
    <row r="4230" spans="22:22" x14ac:dyDescent="0.25">
      <c r="V4230" s="84">
        <v>0</v>
      </c>
    </row>
    <row r="4231" spans="22:22" x14ac:dyDescent="0.25">
      <c r="V4231" s="84">
        <v>0</v>
      </c>
    </row>
    <row r="4232" spans="22:22" x14ac:dyDescent="0.25">
      <c r="V4232" s="84">
        <v>0</v>
      </c>
    </row>
    <row r="4233" spans="22:22" x14ac:dyDescent="0.25">
      <c r="V4233" s="84">
        <v>0</v>
      </c>
    </row>
    <row r="4234" spans="22:22" x14ac:dyDescent="0.25">
      <c r="V4234" s="84">
        <v>0</v>
      </c>
    </row>
    <row r="4235" spans="22:22" x14ac:dyDescent="0.25">
      <c r="V4235" s="84">
        <v>0</v>
      </c>
    </row>
    <row r="4236" spans="22:22" x14ac:dyDescent="0.25">
      <c r="V4236" s="84">
        <v>0</v>
      </c>
    </row>
    <row r="4237" spans="22:22" x14ac:dyDescent="0.25">
      <c r="V4237" s="84">
        <v>0</v>
      </c>
    </row>
    <row r="4238" spans="22:22" x14ac:dyDescent="0.25">
      <c r="V4238" s="84">
        <v>0</v>
      </c>
    </row>
    <row r="4239" spans="22:22" x14ac:dyDescent="0.25">
      <c r="V4239" s="84">
        <v>0</v>
      </c>
    </row>
    <row r="4240" spans="22:22" x14ac:dyDescent="0.25">
      <c r="V4240" s="84">
        <v>0</v>
      </c>
    </row>
    <row r="4241" spans="22:22" x14ac:dyDescent="0.25">
      <c r="V4241" s="84">
        <v>0</v>
      </c>
    </row>
    <row r="4242" spans="22:22" x14ac:dyDescent="0.25">
      <c r="V4242" s="84">
        <v>0</v>
      </c>
    </row>
    <row r="4243" spans="22:22" x14ac:dyDescent="0.25">
      <c r="V4243" s="84">
        <v>0</v>
      </c>
    </row>
    <row r="4244" spans="22:22" x14ac:dyDescent="0.25">
      <c r="V4244" s="84">
        <v>0</v>
      </c>
    </row>
    <row r="4245" spans="22:22" x14ac:dyDescent="0.25">
      <c r="V4245" s="84">
        <v>0</v>
      </c>
    </row>
    <row r="4246" spans="22:22" x14ac:dyDescent="0.25">
      <c r="V4246" s="84">
        <v>0</v>
      </c>
    </row>
    <row r="4247" spans="22:22" x14ac:dyDescent="0.25">
      <c r="V4247" s="84">
        <v>0</v>
      </c>
    </row>
    <row r="4248" spans="22:22" x14ac:dyDescent="0.25">
      <c r="V4248" s="84">
        <v>0</v>
      </c>
    </row>
    <row r="4249" spans="22:22" x14ac:dyDescent="0.25">
      <c r="V4249" s="84">
        <v>0</v>
      </c>
    </row>
    <row r="4250" spans="22:22" x14ac:dyDescent="0.25">
      <c r="V4250" s="84">
        <v>0</v>
      </c>
    </row>
    <row r="4251" spans="22:22" x14ac:dyDescent="0.25">
      <c r="V4251" s="84">
        <v>0</v>
      </c>
    </row>
    <row r="4252" spans="22:22" x14ac:dyDescent="0.25">
      <c r="V4252" s="84">
        <v>0</v>
      </c>
    </row>
    <row r="4253" spans="22:22" x14ac:dyDescent="0.25">
      <c r="V4253" s="84">
        <v>0</v>
      </c>
    </row>
    <row r="4254" spans="22:22" x14ac:dyDescent="0.25">
      <c r="V4254" s="84">
        <v>0</v>
      </c>
    </row>
    <row r="4255" spans="22:22" x14ac:dyDescent="0.25">
      <c r="V4255" s="84">
        <v>0</v>
      </c>
    </row>
    <row r="4256" spans="22:22" x14ac:dyDescent="0.25">
      <c r="V4256" s="84">
        <v>0</v>
      </c>
    </row>
    <row r="4257" spans="22:22" x14ac:dyDescent="0.25">
      <c r="V4257" s="84">
        <v>0</v>
      </c>
    </row>
    <row r="4258" spans="22:22" x14ac:dyDescent="0.25">
      <c r="V4258" s="84">
        <v>0</v>
      </c>
    </row>
    <row r="4259" spans="22:22" x14ac:dyDescent="0.25">
      <c r="V4259" s="84">
        <v>0</v>
      </c>
    </row>
    <row r="4260" spans="22:22" x14ac:dyDescent="0.25">
      <c r="V4260" s="84">
        <v>0</v>
      </c>
    </row>
    <row r="4261" spans="22:22" x14ac:dyDescent="0.25">
      <c r="V4261" s="84">
        <v>0</v>
      </c>
    </row>
    <row r="4262" spans="22:22" x14ac:dyDescent="0.25">
      <c r="V4262" s="84">
        <v>0</v>
      </c>
    </row>
    <row r="4263" spans="22:22" x14ac:dyDescent="0.25">
      <c r="V4263" s="84">
        <v>0</v>
      </c>
    </row>
    <row r="4264" spans="22:22" x14ac:dyDescent="0.25">
      <c r="V4264" s="84">
        <v>0</v>
      </c>
    </row>
    <row r="4265" spans="22:22" x14ac:dyDescent="0.25">
      <c r="V4265" s="84">
        <v>0</v>
      </c>
    </row>
    <row r="4266" spans="22:22" x14ac:dyDescent="0.25">
      <c r="V4266" s="84">
        <v>0</v>
      </c>
    </row>
    <row r="4267" spans="22:22" x14ac:dyDescent="0.25">
      <c r="V4267" s="84">
        <v>0</v>
      </c>
    </row>
    <row r="4268" spans="22:22" x14ac:dyDescent="0.25">
      <c r="V4268" s="84">
        <v>0</v>
      </c>
    </row>
    <row r="4269" spans="22:22" x14ac:dyDescent="0.25">
      <c r="V4269" s="84">
        <v>0</v>
      </c>
    </row>
    <row r="4270" spans="22:22" x14ac:dyDescent="0.25">
      <c r="V4270" s="84">
        <v>0</v>
      </c>
    </row>
    <row r="4271" spans="22:22" x14ac:dyDescent="0.25">
      <c r="V4271" s="84">
        <v>0</v>
      </c>
    </row>
    <row r="4272" spans="22:22" x14ac:dyDescent="0.25">
      <c r="V4272" s="84">
        <v>0</v>
      </c>
    </row>
    <row r="4273" spans="22:22" x14ac:dyDescent="0.25">
      <c r="V4273" s="84">
        <v>0</v>
      </c>
    </row>
    <row r="4274" spans="22:22" x14ac:dyDescent="0.25">
      <c r="V4274" s="84">
        <v>0</v>
      </c>
    </row>
    <row r="4275" spans="22:22" x14ac:dyDescent="0.25">
      <c r="V4275" s="84">
        <v>0</v>
      </c>
    </row>
    <row r="4276" spans="22:22" x14ac:dyDescent="0.25">
      <c r="V4276" s="84">
        <v>0</v>
      </c>
    </row>
    <row r="4277" spans="22:22" x14ac:dyDescent="0.25">
      <c r="V4277" s="84">
        <v>0</v>
      </c>
    </row>
    <row r="4278" spans="22:22" x14ac:dyDescent="0.25">
      <c r="V4278" s="84">
        <v>0</v>
      </c>
    </row>
    <row r="4279" spans="22:22" x14ac:dyDescent="0.25">
      <c r="V4279" s="84">
        <v>0</v>
      </c>
    </row>
    <row r="4280" spans="22:22" x14ac:dyDescent="0.25">
      <c r="V4280" s="84">
        <v>0</v>
      </c>
    </row>
    <row r="4281" spans="22:22" x14ac:dyDescent="0.25">
      <c r="V4281" s="84">
        <v>0</v>
      </c>
    </row>
    <row r="4282" spans="22:22" x14ac:dyDescent="0.25">
      <c r="V4282" s="84">
        <v>0</v>
      </c>
    </row>
    <row r="4283" spans="22:22" x14ac:dyDescent="0.25">
      <c r="V4283" s="84">
        <v>0</v>
      </c>
    </row>
    <row r="4284" spans="22:22" x14ac:dyDescent="0.25">
      <c r="V4284" s="84">
        <v>0</v>
      </c>
    </row>
    <row r="4285" spans="22:22" x14ac:dyDescent="0.25">
      <c r="V4285" s="84">
        <v>0</v>
      </c>
    </row>
    <row r="4286" spans="22:22" x14ac:dyDescent="0.25">
      <c r="V4286" s="84">
        <v>0</v>
      </c>
    </row>
    <row r="4287" spans="22:22" x14ac:dyDescent="0.25">
      <c r="V4287" s="84">
        <v>0</v>
      </c>
    </row>
    <row r="4288" spans="22:22" x14ac:dyDescent="0.25">
      <c r="V4288" s="84">
        <v>0</v>
      </c>
    </row>
    <row r="4289" spans="22:22" x14ac:dyDescent="0.25">
      <c r="V4289" s="84">
        <v>0</v>
      </c>
    </row>
    <row r="4290" spans="22:22" x14ac:dyDescent="0.25">
      <c r="V4290" s="84">
        <v>0</v>
      </c>
    </row>
    <row r="4291" spans="22:22" x14ac:dyDescent="0.25">
      <c r="V4291" s="84">
        <v>0</v>
      </c>
    </row>
    <row r="4292" spans="22:22" x14ac:dyDescent="0.25">
      <c r="V4292" s="84">
        <v>0</v>
      </c>
    </row>
    <row r="4293" spans="22:22" x14ac:dyDescent="0.25">
      <c r="V4293" s="84">
        <v>0</v>
      </c>
    </row>
    <row r="4294" spans="22:22" x14ac:dyDescent="0.25">
      <c r="V4294" s="84">
        <v>0</v>
      </c>
    </row>
    <row r="4295" spans="22:22" x14ac:dyDescent="0.25">
      <c r="V4295" s="84">
        <v>0</v>
      </c>
    </row>
    <row r="4296" spans="22:22" x14ac:dyDescent="0.25">
      <c r="V4296" s="84">
        <v>0</v>
      </c>
    </row>
    <row r="4297" spans="22:22" x14ac:dyDescent="0.25">
      <c r="V4297" s="84">
        <v>0</v>
      </c>
    </row>
    <row r="4298" spans="22:22" x14ac:dyDescent="0.25">
      <c r="V4298" s="84">
        <v>0</v>
      </c>
    </row>
    <row r="4299" spans="22:22" x14ac:dyDescent="0.25">
      <c r="V4299" s="84">
        <v>0</v>
      </c>
    </row>
    <row r="4300" spans="22:22" x14ac:dyDescent="0.25">
      <c r="V4300" s="84">
        <v>0</v>
      </c>
    </row>
    <row r="4301" spans="22:22" x14ac:dyDescent="0.25">
      <c r="V4301" s="84">
        <v>0</v>
      </c>
    </row>
    <row r="4302" spans="22:22" x14ac:dyDescent="0.25">
      <c r="V4302" s="84">
        <v>0</v>
      </c>
    </row>
    <row r="4303" spans="22:22" x14ac:dyDescent="0.25">
      <c r="V4303" s="84">
        <v>0</v>
      </c>
    </row>
    <row r="4304" spans="22:22" x14ac:dyDescent="0.25">
      <c r="V4304" s="84">
        <v>0</v>
      </c>
    </row>
    <row r="4305" spans="22:22" x14ac:dyDescent="0.25">
      <c r="V4305" s="84">
        <v>0</v>
      </c>
    </row>
    <row r="4306" spans="22:22" x14ac:dyDescent="0.25">
      <c r="V4306" s="84">
        <v>0</v>
      </c>
    </row>
    <row r="4307" spans="22:22" x14ac:dyDescent="0.25">
      <c r="V4307" s="84">
        <v>0</v>
      </c>
    </row>
    <row r="4308" spans="22:22" x14ac:dyDescent="0.25">
      <c r="V4308" s="84">
        <v>0</v>
      </c>
    </row>
    <row r="4309" spans="22:22" x14ac:dyDescent="0.25">
      <c r="V4309" s="84">
        <v>0</v>
      </c>
    </row>
    <row r="4310" spans="22:22" x14ac:dyDescent="0.25">
      <c r="V4310" s="84">
        <v>0</v>
      </c>
    </row>
    <row r="4311" spans="22:22" x14ac:dyDescent="0.25">
      <c r="V4311" s="84">
        <v>0</v>
      </c>
    </row>
    <row r="4312" spans="22:22" x14ac:dyDescent="0.25">
      <c r="V4312" s="84">
        <v>0</v>
      </c>
    </row>
    <row r="4313" spans="22:22" x14ac:dyDescent="0.25">
      <c r="V4313" s="84">
        <v>0</v>
      </c>
    </row>
    <row r="4314" spans="22:22" x14ac:dyDescent="0.25">
      <c r="V4314" s="84">
        <v>0</v>
      </c>
    </row>
    <row r="4315" spans="22:22" x14ac:dyDescent="0.25">
      <c r="V4315" s="84">
        <v>0</v>
      </c>
    </row>
    <row r="4316" spans="22:22" x14ac:dyDescent="0.25">
      <c r="V4316" s="84">
        <v>0</v>
      </c>
    </row>
    <row r="4317" spans="22:22" x14ac:dyDescent="0.25">
      <c r="V4317" s="84">
        <v>0</v>
      </c>
    </row>
    <row r="4318" spans="22:22" x14ac:dyDescent="0.25">
      <c r="V4318" s="84">
        <v>0</v>
      </c>
    </row>
    <row r="4319" spans="22:22" x14ac:dyDescent="0.25">
      <c r="V4319" s="84">
        <v>0</v>
      </c>
    </row>
    <row r="4320" spans="22:22" x14ac:dyDescent="0.25">
      <c r="V4320" s="84">
        <v>0</v>
      </c>
    </row>
    <row r="4321" spans="22:22" x14ac:dyDescent="0.25">
      <c r="V4321" s="84">
        <v>0</v>
      </c>
    </row>
    <row r="4322" spans="22:22" x14ac:dyDescent="0.25">
      <c r="V4322" s="84">
        <v>0</v>
      </c>
    </row>
    <row r="4323" spans="22:22" x14ac:dyDescent="0.25">
      <c r="V4323" s="84">
        <v>0</v>
      </c>
    </row>
    <row r="4324" spans="22:22" x14ac:dyDescent="0.25">
      <c r="V4324" s="84">
        <v>0</v>
      </c>
    </row>
    <row r="4325" spans="22:22" x14ac:dyDescent="0.25">
      <c r="V4325" s="84">
        <v>0</v>
      </c>
    </row>
    <row r="4326" spans="22:22" x14ac:dyDescent="0.25">
      <c r="V4326" s="84">
        <v>0</v>
      </c>
    </row>
    <row r="4327" spans="22:22" x14ac:dyDescent="0.25">
      <c r="V4327" s="84">
        <v>0</v>
      </c>
    </row>
    <row r="4328" spans="22:22" x14ac:dyDescent="0.25">
      <c r="V4328" s="84">
        <v>0</v>
      </c>
    </row>
    <row r="4329" spans="22:22" x14ac:dyDescent="0.25">
      <c r="V4329" s="84">
        <v>0</v>
      </c>
    </row>
    <row r="4330" spans="22:22" x14ac:dyDescent="0.25">
      <c r="V4330" s="84">
        <v>0</v>
      </c>
    </row>
    <row r="4331" spans="22:22" x14ac:dyDescent="0.25">
      <c r="V4331" s="84">
        <v>0</v>
      </c>
    </row>
    <row r="4332" spans="22:22" x14ac:dyDescent="0.25">
      <c r="V4332" s="84">
        <v>0</v>
      </c>
    </row>
    <row r="4333" spans="22:22" x14ac:dyDescent="0.25">
      <c r="V4333" s="84">
        <v>0</v>
      </c>
    </row>
    <row r="4334" spans="22:22" x14ac:dyDescent="0.25">
      <c r="V4334" s="84">
        <v>0</v>
      </c>
    </row>
    <row r="4335" spans="22:22" x14ac:dyDescent="0.25">
      <c r="V4335" s="84">
        <v>0</v>
      </c>
    </row>
    <row r="4336" spans="22:22" x14ac:dyDescent="0.25">
      <c r="V4336" s="84">
        <v>0</v>
      </c>
    </row>
    <row r="4337" spans="22:22" x14ac:dyDescent="0.25">
      <c r="V4337" s="84">
        <v>0</v>
      </c>
    </row>
    <row r="4338" spans="22:22" x14ac:dyDescent="0.25">
      <c r="V4338" s="84">
        <v>0</v>
      </c>
    </row>
    <row r="4339" spans="22:22" x14ac:dyDescent="0.25">
      <c r="V4339" s="84">
        <v>0</v>
      </c>
    </row>
    <row r="4340" spans="22:22" x14ac:dyDescent="0.25">
      <c r="V4340" s="84">
        <v>0</v>
      </c>
    </row>
    <row r="4341" spans="22:22" x14ac:dyDescent="0.25">
      <c r="V4341" s="84">
        <v>0</v>
      </c>
    </row>
    <row r="4342" spans="22:22" x14ac:dyDescent="0.25">
      <c r="V4342" s="84">
        <v>0</v>
      </c>
    </row>
    <row r="4343" spans="22:22" x14ac:dyDescent="0.25">
      <c r="V4343" s="84">
        <v>0</v>
      </c>
    </row>
    <row r="4344" spans="22:22" x14ac:dyDescent="0.25">
      <c r="V4344" s="84">
        <v>0</v>
      </c>
    </row>
    <row r="4345" spans="22:22" x14ac:dyDescent="0.25">
      <c r="V4345" s="84">
        <v>0</v>
      </c>
    </row>
    <row r="4346" spans="22:22" x14ac:dyDescent="0.25">
      <c r="V4346" s="84">
        <v>0</v>
      </c>
    </row>
    <row r="4347" spans="22:22" x14ac:dyDescent="0.25">
      <c r="V4347" s="84">
        <v>0</v>
      </c>
    </row>
    <row r="4348" spans="22:22" x14ac:dyDescent="0.25">
      <c r="V4348" s="84">
        <v>0</v>
      </c>
    </row>
    <row r="4349" spans="22:22" x14ac:dyDescent="0.25">
      <c r="V4349" s="84">
        <v>0</v>
      </c>
    </row>
    <row r="4350" spans="22:22" x14ac:dyDescent="0.25">
      <c r="V4350" s="84">
        <v>0</v>
      </c>
    </row>
    <row r="4351" spans="22:22" x14ac:dyDescent="0.25">
      <c r="V4351" s="84">
        <v>0</v>
      </c>
    </row>
    <row r="4352" spans="22:22" x14ac:dyDescent="0.25">
      <c r="V4352" s="84">
        <v>0</v>
      </c>
    </row>
    <row r="4353" spans="22:22" x14ac:dyDescent="0.25">
      <c r="V4353" s="84">
        <v>0</v>
      </c>
    </row>
    <row r="4354" spans="22:22" x14ac:dyDescent="0.25">
      <c r="V4354" s="84">
        <v>0</v>
      </c>
    </row>
    <row r="4355" spans="22:22" x14ac:dyDescent="0.25">
      <c r="V4355" s="84">
        <v>0</v>
      </c>
    </row>
    <row r="4356" spans="22:22" x14ac:dyDescent="0.25">
      <c r="V4356" s="84">
        <v>0</v>
      </c>
    </row>
    <row r="4357" spans="22:22" x14ac:dyDescent="0.25">
      <c r="V4357" s="84">
        <v>0</v>
      </c>
    </row>
    <row r="4358" spans="22:22" x14ac:dyDescent="0.25">
      <c r="V4358" s="84">
        <v>0</v>
      </c>
    </row>
    <row r="4359" spans="22:22" x14ac:dyDescent="0.25">
      <c r="V4359" s="84">
        <v>0</v>
      </c>
    </row>
    <row r="4360" spans="22:22" x14ac:dyDescent="0.25">
      <c r="V4360" s="84">
        <v>0</v>
      </c>
    </row>
    <row r="4361" spans="22:22" x14ac:dyDescent="0.25">
      <c r="V4361" s="84">
        <v>0</v>
      </c>
    </row>
    <row r="4362" spans="22:22" x14ac:dyDescent="0.25">
      <c r="V4362" s="84">
        <v>0</v>
      </c>
    </row>
    <row r="4363" spans="22:22" x14ac:dyDescent="0.25">
      <c r="V4363" s="84">
        <v>0</v>
      </c>
    </row>
    <row r="4364" spans="22:22" x14ac:dyDescent="0.25">
      <c r="V4364" s="84">
        <v>0</v>
      </c>
    </row>
    <row r="4365" spans="22:22" x14ac:dyDescent="0.25">
      <c r="V4365" s="84">
        <v>0</v>
      </c>
    </row>
    <row r="4366" spans="22:22" x14ac:dyDescent="0.25">
      <c r="V4366" s="84">
        <v>0</v>
      </c>
    </row>
    <row r="4367" spans="22:22" x14ac:dyDescent="0.25">
      <c r="V4367" s="84">
        <v>0</v>
      </c>
    </row>
    <row r="4368" spans="22:22" x14ac:dyDescent="0.25">
      <c r="V4368" s="84">
        <v>0</v>
      </c>
    </row>
    <row r="4369" spans="22:22" x14ac:dyDescent="0.25">
      <c r="V4369" s="84">
        <v>0</v>
      </c>
    </row>
    <row r="4370" spans="22:22" x14ac:dyDescent="0.25">
      <c r="V4370" s="84">
        <v>0</v>
      </c>
    </row>
    <row r="4371" spans="22:22" x14ac:dyDescent="0.25">
      <c r="V4371" s="84">
        <v>0</v>
      </c>
    </row>
    <row r="4372" spans="22:22" x14ac:dyDescent="0.25">
      <c r="V4372" s="84">
        <v>0</v>
      </c>
    </row>
    <row r="4373" spans="22:22" x14ac:dyDescent="0.25">
      <c r="V4373" s="84">
        <v>0</v>
      </c>
    </row>
    <row r="4374" spans="22:22" x14ac:dyDescent="0.25">
      <c r="V4374" s="84">
        <v>0</v>
      </c>
    </row>
    <row r="4375" spans="22:22" x14ac:dyDescent="0.25">
      <c r="V4375" s="84">
        <v>0</v>
      </c>
    </row>
    <row r="4376" spans="22:22" x14ac:dyDescent="0.25">
      <c r="V4376" s="84">
        <v>0</v>
      </c>
    </row>
    <row r="4377" spans="22:22" x14ac:dyDescent="0.25">
      <c r="V4377" s="84">
        <v>0</v>
      </c>
    </row>
    <row r="4378" spans="22:22" x14ac:dyDescent="0.25">
      <c r="V4378" s="84">
        <v>0</v>
      </c>
    </row>
    <row r="4379" spans="22:22" x14ac:dyDescent="0.25">
      <c r="V4379" s="84">
        <v>0</v>
      </c>
    </row>
    <row r="4380" spans="22:22" x14ac:dyDescent="0.25">
      <c r="V4380" s="84">
        <v>0</v>
      </c>
    </row>
    <row r="4381" spans="22:22" x14ac:dyDescent="0.25">
      <c r="V4381" s="84">
        <v>0</v>
      </c>
    </row>
    <row r="4382" spans="22:22" x14ac:dyDescent="0.25">
      <c r="V4382" s="84">
        <v>0</v>
      </c>
    </row>
    <row r="4383" spans="22:22" x14ac:dyDescent="0.25">
      <c r="V4383" s="84">
        <v>0</v>
      </c>
    </row>
    <row r="4384" spans="22:22" x14ac:dyDescent="0.25">
      <c r="V4384" s="84">
        <v>0</v>
      </c>
    </row>
    <row r="4385" spans="22:22" x14ac:dyDescent="0.25">
      <c r="V4385" s="84">
        <v>0</v>
      </c>
    </row>
    <row r="4386" spans="22:22" x14ac:dyDescent="0.25">
      <c r="V4386" s="84">
        <v>0</v>
      </c>
    </row>
    <row r="4387" spans="22:22" x14ac:dyDescent="0.25">
      <c r="V4387" s="84">
        <v>0</v>
      </c>
    </row>
    <row r="4388" spans="22:22" x14ac:dyDescent="0.25">
      <c r="V4388" s="84">
        <v>0</v>
      </c>
    </row>
    <row r="4389" spans="22:22" x14ac:dyDescent="0.25">
      <c r="V4389" s="84">
        <v>0</v>
      </c>
    </row>
    <row r="4390" spans="22:22" x14ac:dyDescent="0.25">
      <c r="V4390" s="84">
        <v>0</v>
      </c>
    </row>
    <row r="4391" spans="22:22" x14ac:dyDescent="0.25">
      <c r="V4391" s="84">
        <v>0</v>
      </c>
    </row>
    <row r="4392" spans="22:22" x14ac:dyDescent="0.25">
      <c r="V4392" s="84">
        <v>0</v>
      </c>
    </row>
    <row r="4393" spans="22:22" x14ac:dyDescent="0.25">
      <c r="V4393" s="84">
        <v>0</v>
      </c>
    </row>
    <row r="4394" spans="22:22" x14ac:dyDescent="0.25">
      <c r="V4394" s="84">
        <v>0</v>
      </c>
    </row>
    <row r="4395" spans="22:22" x14ac:dyDescent="0.25">
      <c r="V4395" s="84">
        <v>0</v>
      </c>
    </row>
    <row r="4396" spans="22:22" x14ac:dyDescent="0.25">
      <c r="V4396" s="84">
        <v>0</v>
      </c>
    </row>
    <row r="4397" spans="22:22" x14ac:dyDescent="0.25">
      <c r="V4397" s="84">
        <v>0</v>
      </c>
    </row>
    <row r="4398" spans="22:22" x14ac:dyDescent="0.25">
      <c r="V4398" s="84">
        <v>0</v>
      </c>
    </row>
    <row r="4399" spans="22:22" x14ac:dyDescent="0.25">
      <c r="V4399" s="84">
        <v>0</v>
      </c>
    </row>
    <row r="4400" spans="22:22" x14ac:dyDescent="0.25">
      <c r="V4400" s="84">
        <v>0</v>
      </c>
    </row>
    <row r="4401" spans="22:22" x14ac:dyDescent="0.25">
      <c r="V4401" s="84">
        <v>0</v>
      </c>
    </row>
    <row r="4402" spans="22:22" x14ac:dyDescent="0.25">
      <c r="V4402" s="84">
        <v>0</v>
      </c>
    </row>
    <row r="4403" spans="22:22" x14ac:dyDescent="0.25">
      <c r="V4403" s="84">
        <v>0</v>
      </c>
    </row>
    <row r="4404" spans="22:22" x14ac:dyDescent="0.25">
      <c r="V4404" s="84">
        <v>0</v>
      </c>
    </row>
    <row r="4405" spans="22:22" x14ac:dyDescent="0.25">
      <c r="V4405" s="84">
        <v>0</v>
      </c>
    </row>
    <row r="4406" spans="22:22" x14ac:dyDescent="0.25">
      <c r="V4406" s="84">
        <v>0</v>
      </c>
    </row>
    <row r="4407" spans="22:22" x14ac:dyDescent="0.25">
      <c r="V4407" s="84">
        <v>0</v>
      </c>
    </row>
    <row r="4408" spans="22:22" x14ac:dyDescent="0.25">
      <c r="V4408" s="84">
        <v>0</v>
      </c>
    </row>
    <row r="4409" spans="22:22" x14ac:dyDescent="0.25">
      <c r="V4409" s="84">
        <v>0</v>
      </c>
    </row>
    <row r="4410" spans="22:22" x14ac:dyDescent="0.25">
      <c r="V4410" s="84">
        <v>0</v>
      </c>
    </row>
    <row r="4411" spans="22:22" x14ac:dyDescent="0.25">
      <c r="V4411" s="84">
        <v>0</v>
      </c>
    </row>
    <row r="4412" spans="22:22" x14ac:dyDescent="0.25">
      <c r="V4412" s="84">
        <v>0</v>
      </c>
    </row>
    <row r="4413" spans="22:22" x14ac:dyDescent="0.25">
      <c r="V4413" s="84">
        <v>0</v>
      </c>
    </row>
    <row r="4414" spans="22:22" x14ac:dyDescent="0.25">
      <c r="V4414" s="84">
        <v>0</v>
      </c>
    </row>
    <row r="4415" spans="22:22" x14ac:dyDescent="0.25">
      <c r="V4415" s="84">
        <v>0</v>
      </c>
    </row>
    <row r="4416" spans="22:22" x14ac:dyDescent="0.25">
      <c r="V4416" s="84">
        <v>0</v>
      </c>
    </row>
    <row r="4417" spans="22:22" x14ac:dyDescent="0.25">
      <c r="V4417" s="84">
        <v>0</v>
      </c>
    </row>
    <row r="4418" spans="22:22" x14ac:dyDescent="0.25">
      <c r="V4418" s="84">
        <v>0</v>
      </c>
    </row>
    <row r="4419" spans="22:22" x14ac:dyDescent="0.25">
      <c r="V4419" s="84">
        <v>0</v>
      </c>
    </row>
    <row r="4420" spans="22:22" x14ac:dyDescent="0.25">
      <c r="V4420" s="84">
        <v>0</v>
      </c>
    </row>
    <row r="4421" spans="22:22" x14ac:dyDescent="0.25">
      <c r="V4421" s="84">
        <v>0</v>
      </c>
    </row>
    <row r="4422" spans="22:22" x14ac:dyDescent="0.25">
      <c r="V4422" s="84">
        <v>0</v>
      </c>
    </row>
    <row r="4423" spans="22:22" x14ac:dyDescent="0.25">
      <c r="V4423" s="84">
        <v>0</v>
      </c>
    </row>
    <row r="4424" spans="22:22" x14ac:dyDescent="0.25">
      <c r="V4424" s="84">
        <v>0</v>
      </c>
    </row>
    <row r="4425" spans="22:22" x14ac:dyDescent="0.25">
      <c r="V4425" s="84">
        <v>0</v>
      </c>
    </row>
    <row r="4426" spans="22:22" x14ac:dyDescent="0.25">
      <c r="V4426" s="84">
        <v>0</v>
      </c>
    </row>
    <row r="4427" spans="22:22" x14ac:dyDescent="0.25">
      <c r="V4427" s="84">
        <v>0</v>
      </c>
    </row>
    <row r="4428" spans="22:22" x14ac:dyDescent="0.25">
      <c r="V4428" s="84">
        <v>0</v>
      </c>
    </row>
    <row r="4429" spans="22:22" x14ac:dyDescent="0.25">
      <c r="V4429" s="84">
        <v>0</v>
      </c>
    </row>
    <row r="4430" spans="22:22" x14ac:dyDescent="0.25">
      <c r="V4430" s="84">
        <v>0</v>
      </c>
    </row>
    <row r="4431" spans="22:22" x14ac:dyDescent="0.25">
      <c r="V4431" s="84">
        <v>0</v>
      </c>
    </row>
    <row r="4432" spans="22:22" x14ac:dyDescent="0.25">
      <c r="V4432" s="84">
        <v>0</v>
      </c>
    </row>
    <row r="4433" spans="22:22" x14ac:dyDescent="0.25">
      <c r="V4433" s="84">
        <v>0</v>
      </c>
    </row>
    <row r="4434" spans="22:22" x14ac:dyDescent="0.25">
      <c r="V4434" s="84">
        <v>0</v>
      </c>
    </row>
    <row r="4435" spans="22:22" x14ac:dyDescent="0.25">
      <c r="V4435" s="84">
        <v>0</v>
      </c>
    </row>
    <row r="4436" spans="22:22" x14ac:dyDescent="0.25">
      <c r="V4436" s="84">
        <v>0</v>
      </c>
    </row>
    <row r="4437" spans="22:22" x14ac:dyDescent="0.25">
      <c r="V4437" s="84">
        <v>0</v>
      </c>
    </row>
    <row r="4438" spans="22:22" x14ac:dyDescent="0.25">
      <c r="V4438" s="84">
        <v>0</v>
      </c>
    </row>
    <row r="4439" spans="22:22" x14ac:dyDescent="0.25">
      <c r="V4439" s="84">
        <v>0</v>
      </c>
    </row>
    <row r="4440" spans="22:22" x14ac:dyDescent="0.25">
      <c r="V4440" s="84">
        <v>0</v>
      </c>
    </row>
    <row r="4441" spans="22:22" x14ac:dyDescent="0.25">
      <c r="V4441" s="84">
        <v>0</v>
      </c>
    </row>
    <row r="4442" spans="22:22" x14ac:dyDescent="0.25">
      <c r="V4442" s="84">
        <v>0</v>
      </c>
    </row>
    <row r="4443" spans="22:22" x14ac:dyDescent="0.25">
      <c r="V4443" s="84">
        <v>0</v>
      </c>
    </row>
    <row r="4444" spans="22:22" x14ac:dyDescent="0.25">
      <c r="V4444" s="84">
        <v>0</v>
      </c>
    </row>
    <row r="4445" spans="22:22" x14ac:dyDescent="0.25">
      <c r="V4445" s="84">
        <v>0</v>
      </c>
    </row>
    <row r="4446" spans="22:22" x14ac:dyDescent="0.25">
      <c r="V4446" s="84">
        <v>0</v>
      </c>
    </row>
    <row r="4447" spans="22:22" x14ac:dyDescent="0.25">
      <c r="V4447" s="84">
        <v>0</v>
      </c>
    </row>
    <row r="4448" spans="22:22" x14ac:dyDescent="0.25">
      <c r="V4448" s="84">
        <v>0</v>
      </c>
    </row>
    <row r="4449" spans="22:22" x14ac:dyDescent="0.25">
      <c r="V4449" s="84">
        <v>0</v>
      </c>
    </row>
    <row r="4450" spans="22:22" x14ac:dyDescent="0.25">
      <c r="V4450" s="84">
        <v>0</v>
      </c>
    </row>
    <row r="4451" spans="22:22" x14ac:dyDescent="0.25">
      <c r="V4451" s="84">
        <v>0</v>
      </c>
    </row>
    <row r="4452" spans="22:22" x14ac:dyDescent="0.25">
      <c r="V4452" s="84">
        <v>0</v>
      </c>
    </row>
    <row r="4453" spans="22:22" x14ac:dyDescent="0.25">
      <c r="V4453" s="84">
        <v>0</v>
      </c>
    </row>
    <row r="4454" spans="22:22" x14ac:dyDescent="0.25">
      <c r="V4454" s="84">
        <v>0</v>
      </c>
    </row>
    <row r="4455" spans="22:22" x14ac:dyDescent="0.25">
      <c r="V4455" s="84">
        <v>0</v>
      </c>
    </row>
    <row r="4456" spans="22:22" x14ac:dyDescent="0.25">
      <c r="V4456" s="84">
        <v>0</v>
      </c>
    </row>
    <row r="4457" spans="22:22" x14ac:dyDescent="0.25">
      <c r="V4457" s="84">
        <v>0</v>
      </c>
    </row>
    <row r="4458" spans="22:22" x14ac:dyDescent="0.25">
      <c r="V4458" s="84">
        <v>0</v>
      </c>
    </row>
    <row r="4459" spans="22:22" x14ac:dyDescent="0.25">
      <c r="V4459" s="84">
        <v>0</v>
      </c>
    </row>
    <row r="4460" spans="22:22" x14ac:dyDescent="0.25">
      <c r="V4460" s="84">
        <v>0</v>
      </c>
    </row>
    <row r="4461" spans="22:22" x14ac:dyDescent="0.25">
      <c r="V4461" s="84">
        <v>0</v>
      </c>
    </row>
    <row r="4462" spans="22:22" x14ac:dyDescent="0.25">
      <c r="V4462" s="84">
        <v>0</v>
      </c>
    </row>
    <row r="4463" spans="22:22" x14ac:dyDescent="0.25">
      <c r="V4463" s="84">
        <v>0</v>
      </c>
    </row>
    <row r="4464" spans="22:22" x14ac:dyDescent="0.25">
      <c r="V4464" s="84">
        <v>0</v>
      </c>
    </row>
    <row r="4465" spans="22:22" x14ac:dyDescent="0.25">
      <c r="V4465" s="84">
        <v>0</v>
      </c>
    </row>
    <row r="4466" spans="22:22" x14ac:dyDescent="0.25">
      <c r="V4466" s="84">
        <v>0</v>
      </c>
    </row>
    <row r="4467" spans="22:22" x14ac:dyDescent="0.25">
      <c r="V4467" s="84">
        <v>0</v>
      </c>
    </row>
    <row r="4468" spans="22:22" x14ac:dyDescent="0.25">
      <c r="V4468" s="84">
        <v>0</v>
      </c>
    </row>
    <row r="4469" spans="22:22" x14ac:dyDescent="0.25">
      <c r="V4469" s="84">
        <v>0</v>
      </c>
    </row>
    <row r="4470" spans="22:22" x14ac:dyDescent="0.25">
      <c r="V4470" s="84">
        <v>0</v>
      </c>
    </row>
    <row r="4471" spans="22:22" x14ac:dyDescent="0.25">
      <c r="V4471" s="84">
        <v>0</v>
      </c>
    </row>
    <row r="4472" spans="22:22" x14ac:dyDescent="0.25">
      <c r="V4472" s="84">
        <v>0</v>
      </c>
    </row>
    <row r="4473" spans="22:22" x14ac:dyDescent="0.25">
      <c r="V4473" s="84">
        <v>0</v>
      </c>
    </row>
    <row r="4474" spans="22:22" x14ac:dyDescent="0.25">
      <c r="V4474" s="84">
        <v>0</v>
      </c>
    </row>
    <row r="4475" spans="22:22" x14ac:dyDescent="0.25">
      <c r="V4475" s="84">
        <v>0</v>
      </c>
    </row>
    <row r="4476" spans="22:22" x14ac:dyDescent="0.25">
      <c r="V4476" s="84">
        <v>0</v>
      </c>
    </row>
    <row r="4477" spans="22:22" x14ac:dyDescent="0.25">
      <c r="V4477" s="84">
        <v>0</v>
      </c>
    </row>
    <row r="4478" spans="22:22" x14ac:dyDescent="0.25">
      <c r="V4478" s="84">
        <v>0</v>
      </c>
    </row>
    <row r="4479" spans="22:22" x14ac:dyDescent="0.25">
      <c r="V4479" s="84">
        <v>0</v>
      </c>
    </row>
    <row r="4480" spans="22:22" x14ac:dyDescent="0.25">
      <c r="V4480" s="84">
        <v>0</v>
      </c>
    </row>
    <row r="4481" spans="22:22" x14ac:dyDescent="0.25">
      <c r="V4481" s="84">
        <v>0</v>
      </c>
    </row>
    <row r="4482" spans="22:22" x14ac:dyDescent="0.25">
      <c r="V4482" s="84">
        <v>0</v>
      </c>
    </row>
    <row r="4483" spans="22:22" x14ac:dyDescent="0.25">
      <c r="V4483" s="84">
        <v>0</v>
      </c>
    </row>
    <row r="4484" spans="22:22" x14ac:dyDescent="0.25">
      <c r="V4484" s="84">
        <v>0</v>
      </c>
    </row>
    <row r="4485" spans="22:22" x14ac:dyDescent="0.25">
      <c r="V4485" s="84">
        <v>0</v>
      </c>
    </row>
    <row r="4486" spans="22:22" x14ac:dyDescent="0.25">
      <c r="V4486" s="84">
        <v>0</v>
      </c>
    </row>
    <row r="4487" spans="22:22" x14ac:dyDescent="0.25">
      <c r="V4487" s="84">
        <v>0</v>
      </c>
    </row>
    <row r="4488" spans="22:22" x14ac:dyDescent="0.25">
      <c r="V4488" s="84">
        <v>0</v>
      </c>
    </row>
    <row r="4489" spans="22:22" x14ac:dyDescent="0.25">
      <c r="V4489" s="84">
        <v>0</v>
      </c>
    </row>
    <row r="4490" spans="22:22" x14ac:dyDescent="0.25">
      <c r="V4490" s="84">
        <v>0</v>
      </c>
    </row>
    <row r="4491" spans="22:22" x14ac:dyDescent="0.25">
      <c r="V4491" s="84">
        <v>0</v>
      </c>
    </row>
    <row r="4492" spans="22:22" x14ac:dyDescent="0.25">
      <c r="V4492" s="84">
        <v>0</v>
      </c>
    </row>
    <row r="4493" spans="22:22" x14ac:dyDescent="0.25">
      <c r="V4493" s="84">
        <v>0</v>
      </c>
    </row>
    <row r="4494" spans="22:22" x14ac:dyDescent="0.25">
      <c r="V4494" s="84">
        <v>0</v>
      </c>
    </row>
    <row r="4495" spans="22:22" x14ac:dyDescent="0.25">
      <c r="V4495" s="84">
        <v>0</v>
      </c>
    </row>
    <row r="4496" spans="22:22" x14ac:dyDescent="0.25">
      <c r="V4496" s="84">
        <v>0</v>
      </c>
    </row>
    <row r="4497" spans="22:22" x14ac:dyDescent="0.25">
      <c r="V4497" s="84">
        <v>0</v>
      </c>
    </row>
    <row r="4498" spans="22:22" x14ac:dyDescent="0.25">
      <c r="V4498" s="84">
        <v>0</v>
      </c>
    </row>
    <row r="4499" spans="22:22" x14ac:dyDescent="0.25">
      <c r="V4499" s="84">
        <v>0</v>
      </c>
    </row>
    <row r="4500" spans="22:22" x14ac:dyDescent="0.25">
      <c r="V4500" s="84">
        <v>0</v>
      </c>
    </row>
    <row r="4501" spans="22:22" x14ac:dyDescent="0.25">
      <c r="V4501" s="84">
        <v>0</v>
      </c>
    </row>
    <row r="4502" spans="22:22" x14ac:dyDescent="0.25">
      <c r="V4502" s="84">
        <v>0</v>
      </c>
    </row>
    <row r="4503" spans="22:22" x14ac:dyDescent="0.25">
      <c r="V4503" s="84">
        <v>0</v>
      </c>
    </row>
    <row r="4504" spans="22:22" x14ac:dyDescent="0.25">
      <c r="V4504" s="84">
        <v>0</v>
      </c>
    </row>
    <row r="4505" spans="22:22" x14ac:dyDescent="0.25">
      <c r="V4505" s="84">
        <v>0</v>
      </c>
    </row>
    <row r="4506" spans="22:22" x14ac:dyDescent="0.25">
      <c r="V4506" s="84">
        <v>0</v>
      </c>
    </row>
    <row r="4507" spans="22:22" x14ac:dyDescent="0.25">
      <c r="V4507" s="84">
        <v>0</v>
      </c>
    </row>
    <row r="4508" spans="22:22" x14ac:dyDescent="0.25">
      <c r="V4508" s="84">
        <v>0</v>
      </c>
    </row>
    <row r="4509" spans="22:22" x14ac:dyDescent="0.25">
      <c r="V4509" s="84">
        <v>0</v>
      </c>
    </row>
    <row r="4510" spans="22:22" x14ac:dyDescent="0.25">
      <c r="V4510" s="84">
        <v>0</v>
      </c>
    </row>
    <row r="4511" spans="22:22" x14ac:dyDescent="0.25">
      <c r="V4511" s="84">
        <v>0</v>
      </c>
    </row>
    <row r="4512" spans="22:22" x14ac:dyDescent="0.25">
      <c r="V4512" s="84">
        <v>0</v>
      </c>
    </row>
    <row r="4513" spans="22:22" x14ac:dyDescent="0.25">
      <c r="V4513" s="84">
        <v>0</v>
      </c>
    </row>
    <row r="4514" spans="22:22" x14ac:dyDescent="0.25">
      <c r="V4514" s="84">
        <v>0</v>
      </c>
    </row>
    <row r="4515" spans="22:22" x14ac:dyDescent="0.25">
      <c r="V4515" s="84">
        <v>0</v>
      </c>
    </row>
    <row r="4516" spans="22:22" x14ac:dyDescent="0.25">
      <c r="V4516" s="84">
        <v>0</v>
      </c>
    </row>
    <row r="4517" spans="22:22" x14ac:dyDescent="0.25">
      <c r="V4517" s="84">
        <v>0</v>
      </c>
    </row>
    <row r="4518" spans="22:22" x14ac:dyDescent="0.25">
      <c r="V4518" s="84">
        <v>0</v>
      </c>
    </row>
    <row r="4519" spans="22:22" x14ac:dyDescent="0.25">
      <c r="V4519" s="84">
        <v>0</v>
      </c>
    </row>
    <row r="4520" spans="22:22" x14ac:dyDescent="0.25">
      <c r="V4520" s="84">
        <v>0</v>
      </c>
    </row>
    <row r="4521" spans="22:22" x14ac:dyDescent="0.25">
      <c r="V4521" s="84">
        <v>0</v>
      </c>
    </row>
    <row r="4522" spans="22:22" x14ac:dyDescent="0.25">
      <c r="V4522" s="84">
        <v>0</v>
      </c>
    </row>
    <row r="4523" spans="22:22" x14ac:dyDescent="0.25">
      <c r="V4523" s="84">
        <v>0</v>
      </c>
    </row>
    <row r="4524" spans="22:22" x14ac:dyDescent="0.25">
      <c r="V4524" s="84">
        <v>0</v>
      </c>
    </row>
    <row r="4525" spans="22:22" x14ac:dyDescent="0.25">
      <c r="V4525" s="84">
        <v>0</v>
      </c>
    </row>
    <row r="4526" spans="22:22" x14ac:dyDescent="0.25">
      <c r="V4526" s="84">
        <v>0</v>
      </c>
    </row>
    <row r="4527" spans="22:22" x14ac:dyDescent="0.25">
      <c r="V4527" s="84">
        <v>0</v>
      </c>
    </row>
    <row r="4528" spans="22:22" x14ac:dyDescent="0.25">
      <c r="V4528" s="84">
        <v>0</v>
      </c>
    </row>
    <row r="4529" spans="22:22" x14ac:dyDescent="0.25">
      <c r="V4529" s="84">
        <v>0</v>
      </c>
    </row>
    <row r="4530" spans="22:22" x14ac:dyDescent="0.25">
      <c r="V4530" s="84">
        <v>0</v>
      </c>
    </row>
    <row r="4531" spans="22:22" x14ac:dyDescent="0.25">
      <c r="V4531" s="84">
        <v>0</v>
      </c>
    </row>
    <row r="4532" spans="22:22" x14ac:dyDescent="0.25">
      <c r="V4532" s="84">
        <v>0</v>
      </c>
    </row>
    <row r="4533" spans="22:22" x14ac:dyDescent="0.25">
      <c r="V4533" s="84">
        <v>0</v>
      </c>
    </row>
    <row r="4534" spans="22:22" x14ac:dyDescent="0.25">
      <c r="V4534" s="84">
        <v>0</v>
      </c>
    </row>
    <row r="4535" spans="22:22" x14ac:dyDescent="0.25">
      <c r="V4535" s="84">
        <v>0</v>
      </c>
    </row>
    <row r="4536" spans="22:22" x14ac:dyDescent="0.25">
      <c r="V4536" s="84">
        <v>0</v>
      </c>
    </row>
    <row r="4537" spans="22:22" x14ac:dyDescent="0.25">
      <c r="V4537" s="84">
        <v>0</v>
      </c>
    </row>
    <row r="4538" spans="22:22" x14ac:dyDescent="0.25">
      <c r="V4538" s="84">
        <v>0</v>
      </c>
    </row>
    <row r="4539" spans="22:22" x14ac:dyDescent="0.25">
      <c r="V4539" s="84">
        <v>0</v>
      </c>
    </row>
    <row r="4540" spans="22:22" x14ac:dyDescent="0.25">
      <c r="V4540" s="84">
        <v>0</v>
      </c>
    </row>
    <row r="4541" spans="22:22" x14ac:dyDescent="0.25">
      <c r="V4541" s="84">
        <v>0</v>
      </c>
    </row>
    <row r="4542" spans="22:22" x14ac:dyDescent="0.25">
      <c r="V4542" s="84">
        <v>0</v>
      </c>
    </row>
    <row r="4543" spans="22:22" x14ac:dyDescent="0.25">
      <c r="V4543" s="84">
        <v>0</v>
      </c>
    </row>
    <row r="4544" spans="22:22" x14ac:dyDescent="0.25">
      <c r="V4544" s="84">
        <v>0</v>
      </c>
    </row>
    <row r="4545" spans="22:22" x14ac:dyDescent="0.25">
      <c r="V4545" s="84">
        <v>0</v>
      </c>
    </row>
    <row r="4546" spans="22:22" x14ac:dyDescent="0.25">
      <c r="V4546" s="84">
        <v>0</v>
      </c>
    </row>
    <row r="4547" spans="22:22" x14ac:dyDescent="0.25">
      <c r="V4547" s="84">
        <v>0</v>
      </c>
    </row>
    <row r="4548" spans="22:22" x14ac:dyDescent="0.25">
      <c r="V4548" s="84">
        <v>0</v>
      </c>
    </row>
    <row r="4549" spans="22:22" x14ac:dyDescent="0.25">
      <c r="V4549" s="84">
        <v>0</v>
      </c>
    </row>
    <row r="4550" spans="22:22" x14ac:dyDescent="0.25">
      <c r="V4550" s="84">
        <v>0</v>
      </c>
    </row>
    <row r="4551" spans="22:22" x14ac:dyDescent="0.25">
      <c r="V4551" s="84">
        <v>0</v>
      </c>
    </row>
    <row r="4552" spans="22:22" x14ac:dyDescent="0.25">
      <c r="V4552" s="84">
        <v>0</v>
      </c>
    </row>
    <row r="4553" spans="22:22" x14ac:dyDescent="0.25">
      <c r="V4553" s="84">
        <v>0</v>
      </c>
    </row>
    <row r="4554" spans="22:22" x14ac:dyDescent="0.25">
      <c r="V4554" s="84">
        <v>0</v>
      </c>
    </row>
    <row r="4555" spans="22:22" x14ac:dyDescent="0.25">
      <c r="V4555" s="84">
        <v>0</v>
      </c>
    </row>
    <row r="4556" spans="22:22" x14ac:dyDescent="0.25">
      <c r="V4556" s="84">
        <v>0</v>
      </c>
    </row>
    <row r="4557" spans="22:22" x14ac:dyDescent="0.25">
      <c r="V4557" s="84">
        <v>0</v>
      </c>
    </row>
    <row r="4558" spans="22:22" x14ac:dyDescent="0.25">
      <c r="V4558" s="84">
        <v>0</v>
      </c>
    </row>
    <row r="4559" spans="22:22" x14ac:dyDescent="0.25">
      <c r="V4559" s="84">
        <v>0</v>
      </c>
    </row>
    <row r="4560" spans="22:22" x14ac:dyDescent="0.25">
      <c r="V4560" s="84">
        <v>0</v>
      </c>
    </row>
    <row r="4561" spans="22:22" x14ac:dyDescent="0.25">
      <c r="V4561" s="84">
        <v>0</v>
      </c>
    </row>
    <row r="4562" spans="22:22" x14ac:dyDescent="0.25">
      <c r="V4562" s="84">
        <v>0</v>
      </c>
    </row>
    <row r="4563" spans="22:22" x14ac:dyDescent="0.25">
      <c r="V4563" s="84">
        <v>0</v>
      </c>
    </row>
    <row r="4564" spans="22:22" x14ac:dyDescent="0.25">
      <c r="V4564" s="84">
        <v>0</v>
      </c>
    </row>
    <row r="4565" spans="22:22" x14ac:dyDescent="0.25">
      <c r="V4565" s="84">
        <v>0</v>
      </c>
    </row>
    <row r="4566" spans="22:22" x14ac:dyDescent="0.25">
      <c r="V4566" s="84">
        <v>0</v>
      </c>
    </row>
    <row r="4567" spans="22:22" x14ac:dyDescent="0.25">
      <c r="V4567" s="84">
        <v>0</v>
      </c>
    </row>
    <row r="4568" spans="22:22" x14ac:dyDescent="0.25">
      <c r="V4568" s="84">
        <v>0</v>
      </c>
    </row>
    <row r="4569" spans="22:22" x14ac:dyDescent="0.25">
      <c r="V4569" s="84">
        <v>0</v>
      </c>
    </row>
    <row r="4570" spans="22:22" x14ac:dyDescent="0.25">
      <c r="V4570" s="84">
        <v>0</v>
      </c>
    </row>
    <row r="4571" spans="22:22" x14ac:dyDescent="0.25">
      <c r="V4571" s="84">
        <v>0</v>
      </c>
    </row>
    <row r="4572" spans="22:22" x14ac:dyDescent="0.25">
      <c r="V4572" s="84">
        <v>0</v>
      </c>
    </row>
    <row r="4573" spans="22:22" x14ac:dyDescent="0.25">
      <c r="V4573" s="84">
        <v>0</v>
      </c>
    </row>
    <row r="4574" spans="22:22" x14ac:dyDescent="0.25">
      <c r="V4574" s="84">
        <v>0</v>
      </c>
    </row>
    <row r="4575" spans="22:22" x14ac:dyDescent="0.25">
      <c r="V4575" s="84">
        <v>0</v>
      </c>
    </row>
    <row r="4576" spans="22:22" x14ac:dyDescent="0.25">
      <c r="V4576" s="84">
        <v>0</v>
      </c>
    </row>
    <row r="4577" spans="22:22" x14ac:dyDescent="0.25">
      <c r="V4577" s="84">
        <v>0</v>
      </c>
    </row>
    <row r="4578" spans="22:22" x14ac:dyDescent="0.25">
      <c r="V4578" s="84">
        <v>0</v>
      </c>
    </row>
    <row r="4579" spans="22:22" x14ac:dyDescent="0.25">
      <c r="V4579" s="84">
        <v>0</v>
      </c>
    </row>
    <row r="4580" spans="22:22" x14ac:dyDescent="0.25">
      <c r="V4580" s="84">
        <v>0</v>
      </c>
    </row>
    <row r="4581" spans="22:22" x14ac:dyDescent="0.25">
      <c r="V4581" s="84">
        <v>0</v>
      </c>
    </row>
    <row r="4582" spans="22:22" x14ac:dyDescent="0.25">
      <c r="V4582" s="84">
        <v>0</v>
      </c>
    </row>
    <row r="4583" spans="22:22" x14ac:dyDescent="0.25">
      <c r="V4583" s="84">
        <v>0</v>
      </c>
    </row>
    <row r="4584" spans="22:22" x14ac:dyDescent="0.25">
      <c r="V4584" s="84">
        <v>0</v>
      </c>
    </row>
    <row r="4585" spans="22:22" x14ac:dyDescent="0.25">
      <c r="V4585" s="84">
        <v>0</v>
      </c>
    </row>
    <row r="4586" spans="22:22" x14ac:dyDescent="0.25">
      <c r="V4586" s="84">
        <v>0</v>
      </c>
    </row>
    <row r="4587" spans="22:22" x14ac:dyDescent="0.25">
      <c r="V4587" s="84">
        <v>0</v>
      </c>
    </row>
    <row r="4588" spans="22:22" x14ac:dyDescent="0.25">
      <c r="V4588" s="84">
        <v>0</v>
      </c>
    </row>
    <row r="4589" spans="22:22" x14ac:dyDescent="0.25">
      <c r="V4589" s="84">
        <v>0</v>
      </c>
    </row>
    <row r="4590" spans="22:22" x14ac:dyDescent="0.25">
      <c r="V4590" s="84">
        <v>0</v>
      </c>
    </row>
    <row r="4591" spans="22:22" x14ac:dyDescent="0.25">
      <c r="V4591" s="84">
        <v>0</v>
      </c>
    </row>
    <row r="4592" spans="22:22" x14ac:dyDescent="0.25">
      <c r="V4592" s="84">
        <v>0</v>
      </c>
    </row>
    <row r="4593" spans="22:22" x14ac:dyDescent="0.25">
      <c r="V4593" s="84">
        <v>0</v>
      </c>
    </row>
    <row r="4594" spans="22:22" x14ac:dyDescent="0.25">
      <c r="V4594" s="84">
        <v>0</v>
      </c>
    </row>
    <row r="4595" spans="22:22" x14ac:dyDescent="0.25">
      <c r="V4595" s="84">
        <v>0</v>
      </c>
    </row>
    <row r="4596" spans="22:22" x14ac:dyDescent="0.25">
      <c r="V4596" s="84">
        <v>0</v>
      </c>
    </row>
    <row r="4597" spans="22:22" x14ac:dyDescent="0.25">
      <c r="V4597" s="84">
        <v>0</v>
      </c>
    </row>
    <row r="4598" spans="22:22" x14ac:dyDescent="0.25">
      <c r="V4598" s="84">
        <v>0</v>
      </c>
    </row>
    <row r="4599" spans="22:22" x14ac:dyDescent="0.25">
      <c r="V4599" s="84">
        <v>0</v>
      </c>
    </row>
    <row r="4600" spans="22:22" x14ac:dyDescent="0.25">
      <c r="V4600" s="84">
        <v>0</v>
      </c>
    </row>
    <row r="4601" spans="22:22" x14ac:dyDescent="0.25">
      <c r="V4601" s="84">
        <v>0</v>
      </c>
    </row>
    <row r="4602" spans="22:22" x14ac:dyDescent="0.25">
      <c r="V4602" s="84">
        <v>0</v>
      </c>
    </row>
    <row r="4603" spans="22:22" x14ac:dyDescent="0.25">
      <c r="V4603" s="84">
        <v>0</v>
      </c>
    </row>
    <row r="4604" spans="22:22" x14ac:dyDescent="0.25">
      <c r="V4604" s="84">
        <v>0</v>
      </c>
    </row>
    <row r="4605" spans="22:22" x14ac:dyDescent="0.25">
      <c r="V4605" s="84">
        <v>0</v>
      </c>
    </row>
    <row r="4606" spans="22:22" x14ac:dyDescent="0.25">
      <c r="V4606" s="84">
        <v>0</v>
      </c>
    </row>
    <row r="4607" spans="22:22" x14ac:dyDescent="0.25">
      <c r="V4607" s="84">
        <v>0</v>
      </c>
    </row>
    <row r="4608" spans="22:22" x14ac:dyDescent="0.25">
      <c r="V4608" s="84">
        <v>0</v>
      </c>
    </row>
    <row r="4609" spans="22:22" x14ac:dyDescent="0.25">
      <c r="V4609" s="84">
        <v>0</v>
      </c>
    </row>
    <row r="4610" spans="22:22" x14ac:dyDescent="0.25">
      <c r="V4610" s="84">
        <v>0</v>
      </c>
    </row>
    <row r="4611" spans="22:22" x14ac:dyDescent="0.25">
      <c r="V4611" s="84">
        <v>0</v>
      </c>
    </row>
    <row r="4612" spans="22:22" x14ac:dyDescent="0.25">
      <c r="V4612" s="84">
        <v>0</v>
      </c>
    </row>
    <row r="4613" spans="22:22" x14ac:dyDescent="0.25">
      <c r="V4613" s="84">
        <v>0</v>
      </c>
    </row>
    <row r="4614" spans="22:22" x14ac:dyDescent="0.25">
      <c r="V4614" s="84">
        <v>0</v>
      </c>
    </row>
    <row r="4615" spans="22:22" x14ac:dyDescent="0.25">
      <c r="V4615" s="84">
        <v>0</v>
      </c>
    </row>
    <row r="4616" spans="22:22" x14ac:dyDescent="0.25">
      <c r="V4616" s="84">
        <v>0</v>
      </c>
    </row>
    <row r="4617" spans="22:22" x14ac:dyDescent="0.25">
      <c r="V4617" s="84">
        <v>0</v>
      </c>
    </row>
    <row r="4618" spans="22:22" x14ac:dyDescent="0.25">
      <c r="V4618" s="84">
        <v>0</v>
      </c>
    </row>
    <row r="4619" spans="22:22" x14ac:dyDescent="0.25">
      <c r="V4619" s="84">
        <v>0</v>
      </c>
    </row>
    <row r="4620" spans="22:22" x14ac:dyDescent="0.25">
      <c r="V4620" s="84">
        <v>0</v>
      </c>
    </row>
    <row r="4621" spans="22:22" x14ac:dyDescent="0.25">
      <c r="V4621" s="84">
        <v>0</v>
      </c>
    </row>
    <row r="4622" spans="22:22" x14ac:dyDescent="0.25">
      <c r="V4622" s="84">
        <v>0</v>
      </c>
    </row>
    <row r="4623" spans="22:22" x14ac:dyDescent="0.25">
      <c r="V4623" s="84">
        <v>0</v>
      </c>
    </row>
    <row r="4624" spans="22:22" x14ac:dyDescent="0.25">
      <c r="V4624" s="84">
        <v>0</v>
      </c>
    </row>
    <row r="4625" spans="22:22" x14ac:dyDescent="0.25">
      <c r="V4625" s="84">
        <v>0</v>
      </c>
    </row>
    <row r="4626" spans="22:22" x14ac:dyDescent="0.25">
      <c r="V4626" s="84">
        <v>0</v>
      </c>
    </row>
    <row r="4627" spans="22:22" x14ac:dyDescent="0.25">
      <c r="V4627" s="84">
        <v>0</v>
      </c>
    </row>
    <row r="4628" spans="22:22" x14ac:dyDescent="0.25">
      <c r="V4628" s="84">
        <v>0</v>
      </c>
    </row>
    <row r="4629" spans="22:22" x14ac:dyDescent="0.25">
      <c r="V4629" s="84">
        <v>0</v>
      </c>
    </row>
    <row r="4630" spans="22:22" x14ac:dyDescent="0.25">
      <c r="V4630" s="84">
        <v>0</v>
      </c>
    </row>
    <row r="4631" spans="22:22" x14ac:dyDescent="0.25">
      <c r="V4631" s="84">
        <v>0</v>
      </c>
    </row>
    <row r="4632" spans="22:22" x14ac:dyDescent="0.25">
      <c r="V4632" s="84">
        <v>0</v>
      </c>
    </row>
    <row r="4633" spans="22:22" x14ac:dyDescent="0.25">
      <c r="V4633" s="84">
        <v>0</v>
      </c>
    </row>
    <row r="4634" spans="22:22" x14ac:dyDescent="0.25">
      <c r="V4634" s="84">
        <v>0</v>
      </c>
    </row>
    <row r="4635" spans="22:22" x14ac:dyDescent="0.25">
      <c r="V4635" s="84">
        <v>0</v>
      </c>
    </row>
    <row r="4636" spans="22:22" x14ac:dyDescent="0.25">
      <c r="V4636" s="84">
        <v>0</v>
      </c>
    </row>
    <row r="4637" spans="22:22" x14ac:dyDescent="0.25">
      <c r="V4637" s="84">
        <v>0</v>
      </c>
    </row>
    <row r="4638" spans="22:22" x14ac:dyDescent="0.25">
      <c r="V4638" s="84">
        <v>0</v>
      </c>
    </row>
    <row r="4639" spans="22:22" x14ac:dyDescent="0.25">
      <c r="V4639" s="84">
        <v>0</v>
      </c>
    </row>
    <row r="4640" spans="22:22" x14ac:dyDescent="0.25">
      <c r="V4640" s="84">
        <v>0</v>
      </c>
    </row>
    <row r="4641" spans="22:22" x14ac:dyDescent="0.25">
      <c r="V4641" s="84">
        <v>0</v>
      </c>
    </row>
    <row r="4642" spans="22:22" x14ac:dyDescent="0.25">
      <c r="V4642" s="84">
        <v>0</v>
      </c>
    </row>
    <row r="4643" spans="22:22" x14ac:dyDescent="0.25">
      <c r="V4643" s="84">
        <v>0</v>
      </c>
    </row>
    <row r="4644" spans="22:22" x14ac:dyDescent="0.25">
      <c r="V4644" s="84">
        <v>0</v>
      </c>
    </row>
    <row r="4645" spans="22:22" x14ac:dyDescent="0.25">
      <c r="V4645" s="84">
        <v>0</v>
      </c>
    </row>
    <row r="4646" spans="22:22" x14ac:dyDescent="0.25">
      <c r="V4646" s="84">
        <v>0</v>
      </c>
    </row>
    <row r="4647" spans="22:22" x14ac:dyDescent="0.25">
      <c r="V4647" s="84">
        <v>0</v>
      </c>
    </row>
    <row r="4648" spans="22:22" x14ac:dyDescent="0.25">
      <c r="V4648" s="84">
        <v>0</v>
      </c>
    </row>
    <row r="4649" spans="22:22" x14ac:dyDescent="0.25">
      <c r="V4649" s="84">
        <v>0</v>
      </c>
    </row>
    <row r="4650" spans="22:22" x14ac:dyDescent="0.25">
      <c r="V4650" s="84">
        <v>0</v>
      </c>
    </row>
    <row r="4651" spans="22:22" x14ac:dyDescent="0.25">
      <c r="V4651" s="84">
        <v>0</v>
      </c>
    </row>
    <row r="4652" spans="22:22" x14ac:dyDescent="0.25">
      <c r="V4652" s="84">
        <v>0</v>
      </c>
    </row>
    <row r="4653" spans="22:22" x14ac:dyDescent="0.25">
      <c r="V4653" s="84">
        <v>0</v>
      </c>
    </row>
    <row r="4654" spans="22:22" x14ac:dyDescent="0.25">
      <c r="V4654" s="84">
        <v>0</v>
      </c>
    </row>
    <row r="4655" spans="22:22" x14ac:dyDescent="0.25">
      <c r="V4655" s="84">
        <v>0</v>
      </c>
    </row>
    <row r="4656" spans="22:22" x14ac:dyDescent="0.25">
      <c r="V4656" s="84">
        <v>0</v>
      </c>
    </row>
    <row r="4657" spans="22:22" x14ac:dyDescent="0.25">
      <c r="V4657" s="84">
        <v>0</v>
      </c>
    </row>
    <row r="4658" spans="22:22" x14ac:dyDescent="0.25">
      <c r="V4658" s="84">
        <v>0</v>
      </c>
    </row>
    <row r="4659" spans="22:22" x14ac:dyDescent="0.25">
      <c r="V4659" s="84">
        <v>0</v>
      </c>
    </row>
    <row r="4660" spans="22:22" x14ac:dyDescent="0.25">
      <c r="V4660" s="84">
        <v>0</v>
      </c>
    </row>
    <row r="4661" spans="22:22" x14ac:dyDescent="0.25">
      <c r="V4661" s="84">
        <v>0</v>
      </c>
    </row>
    <row r="4662" spans="22:22" x14ac:dyDescent="0.25">
      <c r="V4662" s="84">
        <v>0</v>
      </c>
    </row>
    <row r="4663" spans="22:22" x14ac:dyDescent="0.25">
      <c r="V4663" s="84">
        <v>0</v>
      </c>
    </row>
    <row r="4664" spans="22:22" x14ac:dyDescent="0.25">
      <c r="V4664" s="84">
        <v>0</v>
      </c>
    </row>
    <row r="4665" spans="22:22" x14ac:dyDescent="0.25">
      <c r="V4665" s="84">
        <v>0</v>
      </c>
    </row>
    <row r="4666" spans="22:22" x14ac:dyDescent="0.25">
      <c r="V4666" s="84">
        <v>0</v>
      </c>
    </row>
    <row r="4667" spans="22:22" x14ac:dyDescent="0.25">
      <c r="V4667" s="84">
        <v>0</v>
      </c>
    </row>
    <row r="4668" spans="22:22" x14ac:dyDescent="0.25">
      <c r="V4668" s="84">
        <v>0</v>
      </c>
    </row>
    <row r="4669" spans="22:22" x14ac:dyDescent="0.25">
      <c r="V4669" s="84">
        <v>0</v>
      </c>
    </row>
    <row r="4670" spans="22:22" x14ac:dyDescent="0.25">
      <c r="V4670" s="84">
        <v>0</v>
      </c>
    </row>
    <row r="4671" spans="22:22" x14ac:dyDescent="0.25">
      <c r="V4671" s="84">
        <v>0</v>
      </c>
    </row>
    <row r="4672" spans="22:22" x14ac:dyDescent="0.25">
      <c r="V4672" s="84">
        <v>0</v>
      </c>
    </row>
    <row r="4673" spans="22:22" x14ac:dyDescent="0.25">
      <c r="V4673" s="84">
        <v>0</v>
      </c>
    </row>
    <row r="4674" spans="22:22" x14ac:dyDescent="0.25">
      <c r="V4674" s="84">
        <v>0</v>
      </c>
    </row>
    <row r="4675" spans="22:22" x14ac:dyDescent="0.25">
      <c r="V4675" s="84">
        <v>0</v>
      </c>
    </row>
    <row r="4676" spans="22:22" x14ac:dyDescent="0.25">
      <c r="V4676" s="84">
        <v>0</v>
      </c>
    </row>
    <row r="4677" spans="22:22" x14ac:dyDescent="0.25">
      <c r="V4677" s="84">
        <v>0</v>
      </c>
    </row>
    <row r="4678" spans="22:22" x14ac:dyDescent="0.25">
      <c r="V4678" s="84">
        <v>0</v>
      </c>
    </row>
    <row r="4679" spans="22:22" x14ac:dyDescent="0.25">
      <c r="V4679" s="84">
        <v>0</v>
      </c>
    </row>
    <row r="4680" spans="22:22" x14ac:dyDescent="0.25">
      <c r="V4680" s="84">
        <v>0</v>
      </c>
    </row>
    <row r="4681" spans="22:22" x14ac:dyDescent="0.25">
      <c r="V4681" s="84">
        <v>0</v>
      </c>
    </row>
    <row r="4682" spans="22:22" x14ac:dyDescent="0.25">
      <c r="V4682" s="84">
        <v>0</v>
      </c>
    </row>
    <row r="4683" spans="22:22" x14ac:dyDescent="0.25">
      <c r="V4683" s="84">
        <v>0</v>
      </c>
    </row>
    <row r="4684" spans="22:22" x14ac:dyDescent="0.25">
      <c r="V4684" s="84">
        <v>0</v>
      </c>
    </row>
    <row r="4685" spans="22:22" x14ac:dyDescent="0.25">
      <c r="V4685" s="84">
        <v>0</v>
      </c>
    </row>
    <row r="4686" spans="22:22" x14ac:dyDescent="0.25">
      <c r="V4686" s="84">
        <v>0</v>
      </c>
    </row>
    <row r="4687" spans="22:22" x14ac:dyDescent="0.25">
      <c r="V4687" s="84">
        <v>0</v>
      </c>
    </row>
    <row r="4688" spans="22:22" x14ac:dyDescent="0.25">
      <c r="V4688" s="84">
        <v>0</v>
      </c>
    </row>
    <row r="4689" spans="22:22" x14ac:dyDescent="0.25">
      <c r="V4689" s="84">
        <v>0</v>
      </c>
    </row>
    <row r="4690" spans="22:22" x14ac:dyDescent="0.25">
      <c r="V4690" s="84">
        <v>0</v>
      </c>
    </row>
    <row r="4691" spans="22:22" x14ac:dyDescent="0.25">
      <c r="V4691" s="84">
        <v>0</v>
      </c>
    </row>
    <row r="4692" spans="22:22" x14ac:dyDescent="0.25">
      <c r="V4692" s="84">
        <v>0</v>
      </c>
    </row>
    <row r="4693" spans="22:22" x14ac:dyDescent="0.25">
      <c r="V4693" s="84">
        <v>0</v>
      </c>
    </row>
    <row r="4694" spans="22:22" x14ac:dyDescent="0.25">
      <c r="V4694" s="84">
        <v>0</v>
      </c>
    </row>
    <row r="4695" spans="22:22" x14ac:dyDescent="0.25">
      <c r="V4695" s="84">
        <v>0</v>
      </c>
    </row>
    <row r="4696" spans="22:22" x14ac:dyDescent="0.25">
      <c r="V4696" s="84">
        <v>0</v>
      </c>
    </row>
    <row r="4697" spans="22:22" x14ac:dyDescent="0.25">
      <c r="V4697" s="84">
        <v>0</v>
      </c>
    </row>
    <row r="4698" spans="22:22" x14ac:dyDescent="0.25">
      <c r="V4698" s="84">
        <v>0</v>
      </c>
    </row>
    <row r="4699" spans="22:22" x14ac:dyDescent="0.25">
      <c r="V4699" s="84">
        <v>0</v>
      </c>
    </row>
    <row r="4700" spans="22:22" x14ac:dyDescent="0.25">
      <c r="V4700" s="84">
        <v>0</v>
      </c>
    </row>
    <row r="4701" spans="22:22" x14ac:dyDescent="0.25">
      <c r="V4701" s="84">
        <v>0</v>
      </c>
    </row>
    <row r="4702" spans="22:22" x14ac:dyDescent="0.25">
      <c r="V4702" s="84">
        <v>0</v>
      </c>
    </row>
    <row r="4703" spans="22:22" x14ac:dyDescent="0.25">
      <c r="V4703" s="84">
        <v>0</v>
      </c>
    </row>
    <row r="4704" spans="22:22" x14ac:dyDescent="0.25">
      <c r="V4704" s="84">
        <v>0</v>
      </c>
    </row>
    <row r="4705" spans="22:22" x14ac:dyDescent="0.25">
      <c r="V4705" s="84">
        <v>0</v>
      </c>
    </row>
    <row r="4706" spans="22:22" x14ac:dyDescent="0.25">
      <c r="V4706" s="84">
        <v>0</v>
      </c>
    </row>
    <row r="4707" spans="22:22" x14ac:dyDescent="0.25">
      <c r="V4707" s="84">
        <v>0</v>
      </c>
    </row>
    <row r="4708" spans="22:22" x14ac:dyDescent="0.25">
      <c r="V4708" s="84">
        <v>0</v>
      </c>
    </row>
    <row r="4709" spans="22:22" x14ac:dyDescent="0.25">
      <c r="V4709" s="84">
        <v>0</v>
      </c>
    </row>
    <row r="4710" spans="22:22" x14ac:dyDescent="0.25">
      <c r="V4710" s="84">
        <v>0</v>
      </c>
    </row>
    <row r="4711" spans="22:22" x14ac:dyDescent="0.25">
      <c r="V4711" s="84">
        <v>0</v>
      </c>
    </row>
    <row r="4712" spans="22:22" x14ac:dyDescent="0.25">
      <c r="V4712" s="84">
        <v>0</v>
      </c>
    </row>
    <row r="4713" spans="22:22" x14ac:dyDescent="0.25">
      <c r="V4713" s="84">
        <v>0</v>
      </c>
    </row>
    <row r="4714" spans="22:22" x14ac:dyDescent="0.25">
      <c r="V4714" s="84">
        <v>0</v>
      </c>
    </row>
    <row r="4715" spans="22:22" x14ac:dyDescent="0.25">
      <c r="V4715" s="84">
        <v>0</v>
      </c>
    </row>
    <row r="4716" spans="22:22" x14ac:dyDescent="0.25">
      <c r="V4716" s="84">
        <v>0</v>
      </c>
    </row>
    <row r="4717" spans="22:22" x14ac:dyDescent="0.25">
      <c r="V4717" s="84">
        <v>0</v>
      </c>
    </row>
    <row r="4718" spans="22:22" x14ac:dyDescent="0.25">
      <c r="V4718" s="84">
        <v>0</v>
      </c>
    </row>
    <row r="4719" spans="22:22" x14ac:dyDescent="0.25">
      <c r="V4719" s="84">
        <v>0</v>
      </c>
    </row>
    <row r="4720" spans="22:22" x14ac:dyDescent="0.25">
      <c r="V4720" s="84">
        <v>0</v>
      </c>
    </row>
    <row r="4721" spans="22:22" x14ac:dyDescent="0.25">
      <c r="V4721" s="84">
        <v>0</v>
      </c>
    </row>
    <row r="4722" spans="22:22" x14ac:dyDescent="0.25">
      <c r="V4722" s="84">
        <v>0</v>
      </c>
    </row>
    <row r="4723" spans="22:22" x14ac:dyDescent="0.25">
      <c r="V4723" s="84">
        <v>0</v>
      </c>
    </row>
    <row r="4724" spans="22:22" x14ac:dyDescent="0.25">
      <c r="V4724" s="84">
        <v>0</v>
      </c>
    </row>
    <row r="4725" spans="22:22" x14ac:dyDescent="0.25">
      <c r="V4725" s="84">
        <v>0</v>
      </c>
    </row>
    <row r="4726" spans="22:22" x14ac:dyDescent="0.25">
      <c r="V4726" s="84">
        <v>0</v>
      </c>
    </row>
    <row r="4727" spans="22:22" x14ac:dyDescent="0.25">
      <c r="V4727" s="84">
        <v>0</v>
      </c>
    </row>
    <row r="4728" spans="22:22" x14ac:dyDescent="0.25">
      <c r="V4728" s="84">
        <v>0</v>
      </c>
    </row>
    <row r="4729" spans="22:22" x14ac:dyDescent="0.25">
      <c r="V4729" s="84">
        <v>0</v>
      </c>
    </row>
    <row r="4730" spans="22:22" x14ac:dyDescent="0.25">
      <c r="V4730" s="84">
        <v>0</v>
      </c>
    </row>
    <row r="4731" spans="22:22" x14ac:dyDescent="0.25">
      <c r="V4731" s="84">
        <v>0</v>
      </c>
    </row>
    <row r="4732" spans="22:22" x14ac:dyDescent="0.25">
      <c r="V4732" s="84">
        <v>0</v>
      </c>
    </row>
    <row r="4733" spans="22:22" x14ac:dyDescent="0.25">
      <c r="V4733" s="84">
        <v>0</v>
      </c>
    </row>
    <row r="4734" spans="22:22" x14ac:dyDescent="0.25">
      <c r="V4734" s="84">
        <v>0</v>
      </c>
    </row>
    <row r="4735" spans="22:22" x14ac:dyDescent="0.25">
      <c r="V4735" s="84">
        <v>0</v>
      </c>
    </row>
    <row r="4736" spans="22:22" x14ac:dyDescent="0.25">
      <c r="V4736" s="84">
        <v>0</v>
      </c>
    </row>
    <row r="4737" spans="22:22" x14ac:dyDescent="0.25">
      <c r="V4737" s="84">
        <v>0</v>
      </c>
    </row>
    <row r="4738" spans="22:22" x14ac:dyDescent="0.25">
      <c r="V4738" s="84">
        <v>0</v>
      </c>
    </row>
    <row r="4739" spans="22:22" x14ac:dyDescent="0.25">
      <c r="V4739" s="84">
        <v>0</v>
      </c>
    </row>
    <row r="4740" spans="22:22" x14ac:dyDescent="0.25">
      <c r="V4740" s="84">
        <v>0</v>
      </c>
    </row>
    <row r="4741" spans="22:22" x14ac:dyDescent="0.25">
      <c r="V4741" s="84">
        <v>0</v>
      </c>
    </row>
    <row r="4742" spans="22:22" x14ac:dyDescent="0.25">
      <c r="V4742" s="84">
        <v>0</v>
      </c>
    </row>
    <row r="4743" spans="22:22" x14ac:dyDescent="0.25">
      <c r="V4743" s="84">
        <v>0</v>
      </c>
    </row>
    <row r="4744" spans="22:22" x14ac:dyDescent="0.25">
      <c r="V4744" s="84">
        <v>0</v>
      </c>
    </row>
    <row r="4745" spans="22:22" x14ac:dyDescent="0.25">
      <c r="V4745" s="84">
        <v>0</v>
      </c>
    </row>
    <row r="4746" spans="22:22" x14ac:dyDescent="0.25">
      <c r="V4746" s="84">
        <v>0</v>
      </c>
    </row>
    <row r="4747" spans="22:22" x14ac:dyDescent="0.25">
      <c r="V4747" s="84">
        <v>0</v>
      </c>
    </row>
    <row r="4748" spans="22:22" x14ac:dyDescent="0.25">
      <c r="V4748" s="84">
        <v>0</v>
      </c>
    </row>
    <row r="4749" spans="22:22" x14ac:dyDescent="0.25">
      <c r="V4749" s="84">
        <v>0</v>
      </c>
    </row>
    <row r="4750" spans="22:22" x14ac:dyDescent="0.25">
      <c r="V4750" s="84">
        <v>0</v>
      </c>
    </row>
    <row r="4751" spans="22:22" x14ac:dyDescent="0.25">
      <c r="V4751" s="84">
        <v>0</v>
      </c>
    </row>
    <row r="4752" spans="22:22" x14ac:dyDescent="0.25">
      <c r="V4752" s="84">
        <v>0</v>
      </c>
    </row>
    <row r="4753" spans="22:22" x14ac:dyDescent="0.25">
      <c r="V4753" s="84">
        <v>0</v>
      </c>
    </row>
    <row r="4754" spans="22:22" x14ac:dyDescent="0.25">
      <c r="V4754" s="84">
        <v>0</v>
      </c>
    </row>
    <row r="4755" spans="22:22" x14ac:dyDescent="0.25">
      <c r="V4755" s="84">
        <v>0</v>
      </c>
    </row>
    <row r="4756" spans="22:22" x14ac:dyDescent="0.25">
      <c r="V4756" s="84">
        <v>0</v>
      </c>
    </row>
    <row r="4757" spans="22:22" x14ac:dyDescent="0.25">
      <c r="V4757" s="84">
        <v>0</v>
      </c>
    </row>
    <row r="4758" spans="22:22" x14ac:dyDescent="0.25">
      <c r="V4758" s="84">
        <v>0</v>
      </c>
    </row>
    <row r="4759" spans="22:22" x14ac:dyDescent="0.25">
      <c r="V4759" s="84">
        <v>0</v>
      </c>
    </row>
    <row r="4760" spans="22:22" x14ac:dyDescent="0.25">
      <c r="V4760" s="84">
        <v>0</v>
      </c>
    </row>
    <row r="4761" spans="22:22" x14ac:dyDescent="0.25">
      <c r="V4761" s="84">
        <v>0</v>
      </c>
    </row>
    <row r="4762" spans="22:22" x14ac:dyDescent="0.25">
      <c r="V4762" s="84">
        <v>0</v>
      </c>
    </row>
    <row r="4763" spans="22:22" x14ac:dyDescent="0.25">
      <c r="V4763" s="84">
        <v>0</v>
      </c>
    </row>
    <row r="4764" spans="22:22" x14ac:dyDescent="0.25">
      <c r="V4764" s="84">
        <v>0</v>
      </c>
    </row>
    <row r="4765" spans="22:22" x14ac:dyDescent="0.25">
      <c r="V4765" s="84">
        <v>0</v>
      </c>
    </row>
    <row r="4766" spans="22:22" x14ac:dyDescent="0.25">
      <c r="V4766" s="84">
        <v>0</v>
      </c>
    </row>
    <row r="4767" spans="22:22" x14ac:dyDescent="0.25">
      <c r="V4767" s="84">
        <v>0</v>
      </c>
    </row>
    <row r="4768" spans="22:22" x14ac:dyDescent="0.25">
      <c r="V4768" s="84">
        <v>0</v>
      </c>
    </row>
    <row r="4769" spans="22:22" x14ac:dyDescent="0.25">
      <c r="V4769" s="84">
        <v>0</v>
      </c>
    </row>
    <row r="4770" spans="22:22" x14ac:dyDescent="0.25">
      <c r="V4770" s="84">
        <v>0</v>
      </c>
    </row>
    <row r="4771" spans="22:22" x14ac:dyDescent="0.25">
      <c r="V4771" s="84">
        <v>0</v>
      </c>
    </row>
    <row r="4772" spans="22:22" x14ac:dyDescent="0.25">
      <c r="V4772" s="84">
        <v>0</v>
      </c>
    </row>
    <row r="4773" spans="22:22" x14ac:dyDescent="0.25">
      <c r="V4773" s="84">
        <v>0</v>
      </c>
    </row>
    <row r="4774" spans="22:22" x14ac:dyDescent="0.25">
      <c r="V4774" s="84">
        <v>0</v>
      </c>
    </row>
    <row r="4775" spans="22:22" x14ac:dyDescent="0.25">
      <c r="V4775" s="84">
        <v>0</v>
      </c>
    </row>
    <row r="4776" spans="22:22" x14ac:dyDescent="0.25">
      <c r="V4776" s="84">
        <v>0</v>
      </c>
    </row>
    <row r="4777" spans="22:22" x14ac:dyDescent="0.25">
      <c r="V4777" s="84">
        <v>0</v>
      </c>
    </row>
    <row r="4778" spans="22:22" x14ac:dyDescent="0.25">
      <c r="V4778" s="84">
        <v>0</v>
      </c>
    </row>
    <row r="4779" spans="22:22" x14ac:dyDescent="0.25">
      <c r="V4779" s="84">
        <v>0</v>
      </c>
    </row>
    <row r="4780" spans="22:22" x14ac:dyDescent="0.25">
      <c r="V4780" s="84">
        <v>0</v>
      </c>
    </row>
    <row r="4781" spans="22:22" x14ac:dyDescent="0.25">
      <c r="V4781" s="84">
        <v>0</v>
      </c>
    </row>
    <row r="4782" spans="22:22" x14ac:dyDescent="0.25">
      <c r="V4782" s="84">
        <v>0</v>
      </c>
    </row>
    <row r="4783" spans="22:22" x14ac:dyDescent="0.25">
      <c r="V4783" s="84">
        <v>0</v>
      </c>
    </row>
    <row r="4784" spans="22:22" x14ac:dyDescent="0.25">
      <c r="V4784" s="84">
        <v>0</v>
      </c>
    </row>
    <row r="4785" spans="22:22" x14ac:dyDescent="0.25">
      <c r="V4785" s="84">
        <v>0</v>
      </c>
    </row>
    <row r="4786" spans="22:22" x14ac:dyDescent="0.25">
      <c r="V4786" s="84">
        <v>0</v>
      </c>
    </row>
    <row r="4787" spans="22:22" x14ac:dyDescent="0.25">
      <c r="V4787" s="84">
        <v>0</v>
      </c>
    </row>
    <row r="4788" spans="22:22" x14ac:dyDescent="0.25">
      <c r="V4788" s="84">
        <v>0</v>
      </c>
    </row>
    <row r="4789" spans="22:22" x14ac:dyDescent="0.25">
      <c r="V4789" s="84">
        <v>0</v>
      </c>
    </row>
    <row r="4790" spans="22:22" x14ac:dyDescent="0.25">
      <c r="V4790" s="84">
        <v>0</v>
      </c>
    </row>
    <row r="4791" spans="22:22" x14ac:dyDescent="0.25">
      <c r="V4791" s="84">
        <v>0</v>
      </c>
    </row>
    <row r="4792" spans="22:22" x14ac:dyDescent="0.25">
      <c r="V4792" s="84">
        <v>0</v>
      </c>
    </row>
    <row r="4793" spans="22:22" x14ac:dyDescent="0.25">
      <c r="V4793" s="84">
        <v>0</v>
      </c>
    </row>
    <row r="4794" spans="22:22" x14ac:dyDescent="0.25">
      <c r="V4794" s="84">
        <v>0</v>
      </c>
    </row>
    <row r="4795" spans="22:22" x14ac:dyDescent="0.25">
      <c r="V4795" s="84">
        <v>0</v>
      </c>
    </row>
    <row r="4796" spans="22:22" x14ac:dyDescent="0.25">
      <c r="V4796" s="84">
        <v>0</v>
      </c>
    </row>
    <row r="4797" spans="22:22" x14ac:dyDescent="0.25">
      <c r="V4797" s="84">
        <v>0</v>
      </c>
    </row>
    <row r="4798" spans="22:22" x14ac:dyDescent="0.25">
      <c r="V4798" s="84">
        <v>0</v>
      </c>
    </row>
    <row r="4799" spans="22:22" x14ac:dyDescent="0.25">
      <c r="V4799" s="84">
        <v>0</v>
      </c>
    </row>
    <row r="4800" spans="22:22" x14ac:dyDescent="0.25">
      <c r="V4800" s="84">
        <v>0</v>
      </c>
    </row>
    <row r="4801" spans="22:22" x14ac:dyDescent="0.25">
      <c r="V4801" s="84">
        <v>0</v>
      </c>
    </row>
    <row r="4802" spans="22:22" x14ac:dyDescent="0.25">
      <c r="V4802" s="84">
        <v>0</v>
      </c>
    </row>
    <row r="4803" spans="22:22" x14ac:dyDescent="0.25">
      <c r="V4803" s="84">
        <v>0</v>
      </c>
    </row>
    <row r="4804" spans="22:22" x14ac:dyDescent="0.25">
      <c r="V4804" s="84">
        <v>0</v>
      </c>
    </row>
    <row r="4805" spans="22:22" x14ac:dyDescent="0.25">
      <c r="V4805" s="84">
        <v>0</v>
      </c>
    </row>
    <row r="4806" spans="22:22" x14ac:dyDescent="0.25">
      <c r="V4806" s="84">
        <v>0</v>
      </c>
    </row>
    <row r="4807" spans="22:22" x14ac:dyDescent="0.25">
      <c r="V4807" s="84">
        <v>0</v>
      </c>
    </row>
    <row r="4808" spans="22:22" x14ac:dyDescent="0.25">
      <c r="V4808" s="84">
        <v>0</v>
      </c>
    </row>
    <row r="4809" spans="22:22" x14ac:dyDescent="0.25">
      <c r="V4809" s="84">
        <v>0</v>
      </c>
    </row>
    <row r="4810" spans="22:22" x14ac:dyDescent="0.25">
      <c r="V4810" s="84">
        <v>0</v>
      </c>
    </row>
    <row r="4811" spans="22:22" x14ac:dyDescent="0.25">
      <c r="V4811" s="84">
        <v>0</v>
      </c>
    </row>
    <row r="4812" spans="22:22" x14ac:dyDescent="0.25">
      <c r="V4812" s="84">
        <v>0</v>
      </c>
    </row>
    <row r="4813" spans="22:22" x14ac:dyDescent="0.25">
      <c r="V4813" s="84">
        <v>0</v>
      </c>
    </row>
    <row r="4814" spans="22:22" x14ac:dyDescent="0.25">
      <c r="V4814" s="84">
        <v>0</v>
      </c>
    </row>
    <row r="4815" spans="22:22" x14ac:dyDescent="0.25">
      <c r="V4815" s="84">
        <v>0</v>
      </c>
    </row>
    <row r="4816" spans="22:22" x14ac:dyDescent="0.25">
      <c r="V4816" s="84">
        <v>0</v>
      </c>
    </row>
    <row r="4817" spans="22:22" x14ac:dyDescent="0.25">
      <c r="V4817" s="84">
        <v>0</v>
      </c>
    </row>
    <row r="4818" spans="22:22" x14ac:dyDescent="0.25">
      <c r="V4818" s="84">
        <v>0</v>
      </c>
    </row>
    <row r="4819" spans="22:22" x14ac:dyDescent="0.25">
      <c r="V4819" s="84">
        <v>0</v>
      </c>
    </row>
    <row r="4820" spans="22:22" x14ac:dyDescent="0.25">
      <c r="V4820" s="84">
        <v>0</v>
      </c>
    </row>
    <row r="4821" spans="22:22" x14ac:dyDescent="0.25">
      <c r="V4821" s="84">
        <v>0</v>
      </c>
    </row>
    <row r="4822" spans="22:22" x14ac:dyDescent="0.25">
      <c r="V4822" s="84">
        <v>0</v>
      </c>
    </row>
    <row r="4823" spans="22:22" x14ac:dyDescent="0.25">
      <c r="V4823" s="84">
        <v>0</v>
      </c>
    </row>
    <row r="4824" spans="22:22" x14ac:dyDescent="0.25">
      <c r="V4824" s="84">
        <v>0</v>
      </c>
    </row>
    <row r="4825" spans="22:22" x14ac:dyDescent="0.25">
      <c r="V4825" s="84">
        <v>0</v>
      </c>
    </row>
    <row r="4826" spans="22:22" x14ac:dyDescent="0.25">
      <c r="V4826" s="84">
        <v>0</v>
      </c>
    </row>
    <row r="4827" spans="22:22" x14ac:dyDescent="0.25">
      <c r="V4827" s="84">
        <v>0</v>
      </c>
    </row>
    <row r="4828" spans="22:22" x14ac:dyDescent="0.25">
      <c r="V4828" s="84">
        <v>0</v>
      </c>
    </row>
    <row r="4829" spans="22:22" x14ac:dyDescent="0.25">
      <c r="V4829" s="84">
        <v>0</v>
      </c>
    </row>
    <row r="4830" spans="22:22" x14ac:dyDescent="0.25">
      <c r="V4830" s="84">
        <v>0</v>
      </c>
    </row>
    <row r="4831" spans="22:22" x14ac:dyDescent="0.25">
      <c r="V4831" s="84">
        <v>0</v>
      </c>
    </row>
    <row r="4832" spans="22:22" x14ac:dyDescent="0.25">
      <c r="V4832" s="84">
        <v>0</v>
      </c>
    </row>
    <row r="4833" spans="22:22" x14ac:dyDescent="0.25">
      <c r="V4833" s="84">
        <v>0</v>
      </c>
    </row>
    <row r="4834" spans="22:22" x14ac:dyDescent="0.25">
      <c r="V4834" s="84">
        <v>0</v>
      </c>
    </row>
    <row r="4835" spans="22:22" x14ac:dyDescent="0.25">
      <c r="V4835" s="84">
        <v>0</v>
      </c>
    </row>
    <row r="4836" spans="22:22" x14ac:dyDescent="0.25">
      <c r="V4836" s="84">
        <v>0</v>
      </c>
    </row>
    <row r="4837" spans="22:22" x14ac:dyDescent="0.25">
      <c r="V4837" s="84">
        <v>0</v>
      </c>
    </row>
    <row r="4838" spans="22:22" x14ac:dyDescent="0.25">
      <c r="V4838" s="84">
        <v>0</v>
      </c>
    </row>
    <row r="4839" spans="22:22" x14ac:dyDescent="0.25">
      <c r="V4839" s="84">
        <v>0</v>
      </c>
    </row>
    <row r="4840" spans="22:22" x14ac:dyDescent="0.25">
      <c r="V4840" s="84">
        <v>0</v>
      </c>
    </row>
    <row r="4841" spans="22:22" x14ac:dyDescent="0.25">
      <c r="V4841" s="84">
        <v>0</v>
      </c>
    </row>
    <row r="4842" spans="22:22" x14ac:dyDescent="0.25">
      <c r="V4842" s="84">
        <v>0</v>
      </c>
    </row>
    <row r="4843" spans="22:22" x14ac:dyDescent="0.25">
      <c r="V4843" s="84">
        <v>0</v>
      </c>
    </row>
    <row r="4844" spans="22:22" x14ac:dyDescent="0.25">
      <c r="V4844" s="84">
        <v>0</v>
      </c>
    </row>
    <row r="4845" spans="22:22" x14ac:dyDescent="0.25">
      <c r="V4845" s="84">
        <v>0</v>
      </c>
    </row>
    <row r="4846" spans="22:22" x14ac:dyDescent="0.25">
      <c r="V4846" s="84">
        <v>0</v>
      </c>
    </row>
    <row r="4847" spans="22:22" x14ac:dyDescent="0.25">
      <c r="V4847" s="84">
        <v>0</v>
      </c>
    </row>
    <row r="4848" spans="22:22" x14ac:dyDescent="0.25">
      <c r="V4848" s="84">
        <v>0</v>
      </c>
    </row>
    <row r="4849" spans="22:22" x14ac:dyDescent="0.25">
      <c r="V4849" s="84">
        <v>0</v>
      </c>
    </row>
    <row r="4850" spans="22:22" x14ac:dyDescent="0.25">
      <c r="V4850" s="84">
        <v>0</v>
      </c>
    </row>
    <row r="4851" spans="22:22" x14ac:dyDescent="0.25">
      <c r="V4851" s="84">
        <v>0</v>
      </c>
    </row>
    <row r="4852" spans="22:22" x14ac:dyDescent="0.25">
      <c r="V4852" s="84">
        <v>0</v>
      </c>
    </row>
    <row r="4853" spans="22:22" x14ac:dyDescent="0.25">
      <c r="V4853" s="84">
        <v>0</v>
      </c>
    </row>
    <row r="4854" spans="22:22" x14ac:dyDescent="0.25">
      <c r="V4854" s="84">
        <v>0</v>
      </c>
    </row>
    <row r="4855" spans="22:22" x14ac:dyDescent="0.25">
      <c r="V4855" s="84">
        <v>0</v>
      </c>
    </row>
    <row r="4856" spans="22:22" x14ac:dyDescent="0.25">
      <c r="V4856" s="84">
        <v>0</v>
      </c>
    </row>
    <row r="4857" spans="22:22" x14ac:dyDescent="0.25">
      <c r="V4857" s="84">
        <v>0</v>
      </c>
    </row>
    <row r="4858" spans="22:22" x14ac:dyDescent="0.25">
      <c r="V4858" s="84">
        <v>0</v>
      </c>
    </row>
    <row r="4859" spans="22:22" x14ac:dyDescent="0.25">
      <c r="V4859" s="84">
        <v>0</v>
      </c>
    </row>
    <row r="4860" spans="22:22" x14ac:dyDescent="0.25">
      <c r="V4860" s="84">
        <v>0</v>
      </c>
    </row>
    <row r="4861" spans="22:22" x14ac:dyDescent="0.25">
      <c r="V4861" s="84">
        <v>0</v>
      </c>
    </row>
    <row r="4862" spans="22:22" x14ac:dyDescent="0.25">
      <c r="V4862" s="84">
        <v>0</v>
      </c>
    </row>
    <row r="4863" spans="22:22" x14ac:dyDescent="0.25">
      <c r="V4863" s="84">
        <v>0</v>
      </c>
    </row>
    <row r="4864" spans="22:22" x14ac:dyDescent="0.25">
      <c r="V4864" s="84">
        <v>0</v>
      </c>
    </row>
    <row r="4865" spans="22:22" x14ac:dyDescent="0.25">
      <c r="V4865" s="84">
        <v>0</v>
      </c>
    </row>
    <row r="4866" spans="22:22" x14ac:dyDescent="0.25">
      <c r="V4866" s="84">
        <v>0</v>
      </c>
    </row>
    <row r="4867" spans="22:22" x14ac:dyDescent="0.25">
      <c r="V4867" s="84">
        <v>0</v>
      </c>
    </row>
    <row r="4868" spans="22:22" x14ac:dyDescent="0.25">
      <c r="V4868" s="84">
        <v>0</v>
      </c>
    </row>
    <row r="4869" spans="22:22" x14ac:dyDescent="0.25">
      <c r="V4869" s="84">
        <v>0</v>
      </c>
    </row>
    <row r="4870" spans="22:22" x14ac:dyDescent="0.25">
      <c r="V4870" s="84">
        <v>0</v>
      </c>
    </row>
    <row r="4871" spans="22:22" x14ac:dyDescent="0.25">
      <c r="V4871" s="84">
        <v>0</v>
      </c>
    </row>
    <row r="4872" spans="22:22" x14ac:dyDescent="0.25">
      <c r="V4872" s="84">
        <v>0</v>
      </c>
    </row>
    <row r="4873" spans="22:22" x14ac:dyDescent="0.25">
      <c r="V4873" s="84">
        <v>0</v>
      </c>
    </row>
    <row r="4874" spans="22:22" x14ac:dyDescent="0.25">
      <c r="V4874" s="84">
        <v>0</v>
      </c>
    </row>
    <row r="4875" spans="22:22" x14ac:dyDescent="0.25">
      <c r="V4875" s="84">
        <v>0</v>
      </c>
    </row>
    <row r="4876" spans="22:22" x14ac:dyDescent="0.25">
      <c r="V4876" s="84">
        <v>0</v>
      </c>
    </row>
    <row r="4877" spans="22:22" x14ac:dyDescent="0.25">
      <c r="V4877" s="84">
        <v>0</v>
      </c>
    </row>
    <row r="4878" spans="22:22" x14ac:dyDescent="0.25">
      <c r="V4878" s="84">
        <v>0</v>
      </c>
    </row>
    <row r="4879" spans="22:22" x14ac:dyDescent="0.25">
      <c r="V4879" s="84">
        <v>0</v>
      </c>
    </row>
    <row r="4880" spans="22:22" x14ac:dyDescent="0.25">
      <c r="V4880" s="84">
        <v>0</v>
      </c>
    </row>
    <row r="4881" spans="22:22" x14ac:dyDescent="0.25">
      <c r="V4881" s="84">
        <v>0</v>
      </c>
    </row>
    <row r="4882" spans="22:22" x14ac:dyDescent="0.25">
      <c r="V4882" s="84">
        <v>0</v>
      </c>
    </row>
    <row r="4883" spans="22:22" x14ac:dyDescent="0.25">
      <c r="V4883" s="84">
        <v>0</v>
      </c>
    </row>
    <row r="4884" spans="22:22" x14ac:dyDescent="0.25">
      <c r="V4884" s="84">
        <v>0</v>
      </c>
    </row>
    <row r="4885" spans="22:22" x14ac:dyDescent="0.25">
      <c r="V4885" s="84">
        <v>0</v>
      </c>
    </row>
    <row r="4886" spans="22:22" x14ac:dyDescent="0.25">
      <c r="V4886" s="84">
        <v>0</v>
      </c>
    </row>
    <row r="4887" spans="22:22" x14ac:dyDescent="0.25">
      <c r="V4887" s="84">
        <v>0</v>
      </c>
    </row>
    <row r="4888" spans="22:22" x14ac:dyDescent="0.25">
      <c r="V4888" s="84">
        <v>0</v>
      </c>
    </row>
    <row r="4889" spans="22:22" x14ac:dyDescent="0.25">
      <c r="V4889" s="84">
        <v>0</v>
      </c>
    </row>
    <row r="4890" spans="22:22" x14ac:dyDescent="0.25">
      <c r="V4890" s="84">
        <v>0</v>
      </c>
    </row>
    <row r="4891" spans="22:22" x14ac:dyDescent="0.25">
      <c r="V4891" s="84">
        <v>0</v>
      </c>
    </row>
    <row r="4892" spans="22:22" x14ac:dyDescent="0.25">
      <c r="V4892" s="84">
        <v>0</v>
      </c>
    </row>
    <row r="4893" spans="22:22" x14ac:dyDescent="0.25">
      <c r="V4893" s="84">
        <v>0</v>
      </c>
    </row>
    <row r="4894" spans="22:22" x14ac:dyDescent="0.25">
      <c r="V4894" s="84">
        <v>0</v>
      </c>
    </row>
    <row r="4895" spans="22:22" x14ac:dyDescent="0.25">
      <c r="V4895" s="84">
        <v>0</v>
      </c>
    </row>
    <row r="4896" spans="22:22" x14ac:dyDescent="0.25">
      <c r="V4896" s="84">
        <v>0</v>
      </c>
    </row>
    <row r="4897" spans="22:22" x14ac:dyDescent="0.25">
      <c r="V4897" s="84">
        <v>0</v>
      </c>
    </row>
    <row r="4898" spans="22:22" x14ac:dyDescent="0.25">
      <c r="V4898" s="84">
        <v>0</v>
      </c>
    </row>
    <row r="4899" spans="22:22" x14ac:dyDescent="0.25">
      <c r="V4899" s="84">
        <v>0</v>
      </c>
    </row>
    <row r="4900" spans="22:22" x14ac:dyDescent="0.25">
      <c r="V4900" s="84">
        <v>0</v>
      </c>
    </row>
    <row r="4901" spans="22:22" x14ac:dyDescent="0.25">
      <c r="V4901" s="84">
        <v>0</v>
      </c>
    </row>
    <row r="4902" spans="22:22" x14ac:dyDescent="0.25">
      <c r="V4902" s="84">
        <v>0</v>
      </c>
    </row>
    <row r="4903" spans="22:22" x14ac:dyDescent="0.25">
      <c r="V4903" s="84">
        <v>0</v>
      </c>
    </row>
    <row r="4904" spans="22:22" x14ac:dyDescent="0.25">
      <c r="V4904" s="84">
        <v>0</v>
      </c>
    </row>
    <row r="4905" spans="22:22" x14ac:dyDescent="0.25">
      <c r="V4905" s="84">
        <v>0</v>
      </c>
    </row>
    <row r="4906" spans="22:22" x14ac:dyDescent="0.25">
      <c r="V4906" s="84">
        <v>0</v>
      </c>
    </row>
    <row r="4907" spans="22:22" x14ac:dyDescent="0.25">
      <c r="V4907" s="84">
        <v>0</v>
      </c>
    </row>
    <row r="4908" spans="22:22" x14ac:dyDescent="0.25">
      <c r="V4908" s="84">
        <v>0</v>
      </c>
    </row>
    <row r="4909" spans="22:22" x14ac:dyDescent="0.25">
      <c r="V4909" s="84">
        <v>0</v>
      </c>
    </row>
    <row r="4910" spans="22:22" x14ac:dyDescent="0.25">
      <c r="V4910" s="84">
        <v>0</v>
      </c>
    </row>
    <row r="4911" spans="22:22" x14ac:dyDescent="0.25">
      <c r="V4911" s="84">
        <v>0</v>
      </c>
    </row>
    <row r="4912" spans="22:22" x14ac:dyDescent="0.25">
      <c r="V4912" s="84">
        <v>0</v>
      </c>
    </row>
    <row r="4913" spans="22:22" x14ac:dyDescent="0.25">
      <c r="V4913" s="84">
        <v>0</v>
      </c>
    </row>
    <row r="4914" spans="22:22" x14ac:dyDescent="0.25">
      <c r="V4914" s="84">
        <v>0</v>
      </c>
    </row>
    <row r="4915" spans="22:22" x14ac:dyDescent="0.25">
      <c r="V4915" s="84">
        <v>0</v>
      </c>
    </row>
    <row r="4916" spans="22:22" x14ac:dyDescent="0.25">
      <c r="V4916" s="84">
        <v>0</v>
      </c>
    </row>
    <row r="4917" spans="22:22" x14ac:dyDescent="0.25">
      <c r="V4917" s="84">
        <v>0</v>
      </c>
    </row>
    <row r="4918" spans="22:22" x14ac:dyDescent="0.25">
      <c r="V4918" s="84">
        <v>0</v>
      </c>
    </row>
    <row r="4919" spans="22:22" x14ac:dyDescent="0.25">
      <c r="V4919" s="84">
        <v>0</v>
      </c>
    </row>
    <row r="4920" spans="22:22" x14ac:dyDescent="0.25">
      <c r="V4920" s="84">
        <v>0</v>
      </c>
    </row>
    <row r="4921" spans="22:22" x14ac:dyDescent="0.25">
      <c r="V4921" s="84">
        <v>0</v>
      </c>
    </row>
    <row r="4922" spans="22:22" x14ac:dyDescent="0.25">
      <c r="V4922" s="84">
        <v>0</v>
      </c>
    </row>
    <row r="4923" spans="22:22" x14ac:dyDescent="0.25">
      <c r="V4923" s="84">
        <v>0</v>
      </c>
    </row>
    <row r="4924" spans="22:22" x14ac:dyDescent="0.25">
      <c r="V4924" s="84">
        <v>0</v>
      </c>
    </row>
    <row r="4925" spans="22:22" x14ac:dyDescent="0.25">
      <c r="V4925" s="84">
        <v>0</v>
      </c>
    </row>
    <row r="4926" spans="22:22" x14ac:dyDescent="0.25">
      <c r="V4926" s="84">
        <v>0</v>
      </c>
    </row>
    <row r="4927" spans="22:22" x14ac:dyDescent="0.25">
      <c r="V4927" s="84">
        <v>0</v>
      </c>
    </row>
    <row r="4928" spans="22:22" x14ac:dyDescent="0.25">
      <c r="V4928" s="84">
        <v>0</v>
      </c>
    </row>
    <row r="4929" spans="22:22" x14ac:dyDescent="0.25">
      <c r="V4929" s="84">
        <v>0</v>
      </c>
    </row>
    <row r="4930" spans="22:22" x14ac:dyDescent="0.25">
      <c r="V4930" s="84">
        <v>0</v>
      </c>
    </row>
    <row r="4931" spans="22:22" x14ac:dyDescent="0.25">
      <c r="V4931" s="84">
        <v>0</v>
      </c>
    </row>
    <row r="4932" spans="22:22" x14ac:dyDescent="0.25">
      <c r="V4932" s="84">
        <v>0</v>
      </c>
    </row>
    <row r="4933" spans="22:22" x14ac:dyDescent="0.25">
      <c r="V4933" s="84">
        <v>0</v>
      </c>
    </row>
    <row r="4934" spans="22:22" x14ac:dyDescent="0.25">
      <c r="V4934" s="84">
        <v>0</v>
      </c>
    </row>
    <row r="4935" spans="22:22" x14ac:dyDescent="0.25">
      <c r="V4935" s="84">
        <v>0</v>
      </c>
    </row>
    <row r="4936" spans="22:22" x14ac:dyDescent="0.25">
      <c r="V4936" s="84">
        <v>0</v>
      </c>
    </row>
    <row r="4937" spans="22:22" x14ac:dyDescent="0.25">
      <c r="V4937" s="84">
        <v>0</v>
      </c>
    </row>
    <row r="4938" spans="22:22" x14ac:dyDescent="0.25">
      <c r="V4938" s="84">
        <v>0</v>
      </c>
    </row>
    <row r="4939" spans="22:22" x14ac:dyDescent="0.25">
      <c r="V4939" s="84">
        <v>0</v>
      </c>
    </row>
    <row r="4940" spans="22:22" x14ac:dyDescent="0.25">
      <c r="V4940" s="84">
        <v>0</v>
      </c>
    </row>
    <row r="4941" spans="22:22" x14ac:dyDescent="0.25">
      <c r="V4941" s="84">
        <v>0</v>
      </c>
    </row>
    <row r="4942" spans="22:22" x14ac:dyDescent="0.25">
      <c r="V4942" s="84">
        <v>0</v>
      </c>
    </row>
    <row r="4943" spans="22:22" x14ac:dyDescent="0.25">
      <c r="V4943" s="84">
        <v>0</v>
      </c>
    </row>
    <row r="4944" spans="22:22" x14ac:dyDescent="0.25">
      <c r="V4944" s="84">
        <v>0</v>
      </c>
    </row>
    <row r="4945" spans="22:22" x14ac:dyDescent="0.25">
      <c r="V4945" s="84">
        <v>0</v>
      </c>
    </row>
    <row r="4946" spans="22:22" x14ac:dyDescent="0.25">
      <c r="V4946" s="84">
        <v>0</v>
      </c>
    </row>
    <row r="4947" spans="22:22" x14ac:dyDescent="0.25">
      <c r="V4947" s="84">
        <v>0</v>
      </c>
    </row>
    <row r="4948" spans="22:22" x14ac:dyDescent="0.25">
      <c r="V4948" s="84">
        <v>0</v>
      </c>
    </row>
    <row r="4949" spans="22:22" x14ac:dyDescent="0.25">
      <c r="V4949" s="84">
        <v>0</v>
      </c>
    </row>
    <row r="4950" spans="22:22" x14ac:dyDescent="0.25">
      <c r="V4950" s="84">
        <v>0</v>
      </c>
    </row>
    <row r="4951" spans="22:22" x14ac:dyDescent="0.25">
      <c r="V4951" s="84">
        <v>0</v>
      </c>
    </row>
    <row r="4952" spans="22:22" x14ac:dyDescent="0.25">
      <c r="V4952" s="84">
        <v>0</v>
      </c>
    </row>
    <row r="4953" spans="22:22" x14ac:dyDescent="0.25">
      <c r="V4953" s="84">
        <v>0</v>
      </c>
    </row>
    <row r="4954" spans="22:22" x14ac:dyDescent="0.25">
      <c r="V4954" s="84">
        <v>0</v>
      </c>
    </row>
    <row r="4955" spans="22:22" x14ac:dyDescent="0.25">
      <c r="V4955" s="84">
        <v>0</v>
      </c>
    </row>
    <row r="4956" spans="22:22" x14ac:dyDescent="0.25">
      <c r="V4956" s="84">
        <v>0</v>
      </c>
    </row>
    <row r="4957" spans="22:22" x14ac:dyDescent="0.25">
      <c r="V4957" s="84">
        <v>0</v>
      </c>
    </row>
    <row r="4958" spans="22:22" x14ac:dyDescent="0.25">
      <c r="V4958" s="84">
        <v>0</v>
      </c>
    </row>
    <row r="4959" spans="22:22" x14ac:dyDescent="0.25">
      <c r="V4959" s="84">
        <v>0</v>
      </c>
    </row>
    <row r="4960" spans="22:22" x14ac:dyDescent="0.25">
      <c r="V4960" s="84">
        <v>0</v>
      </c>
    </row>
    <row r="4961" spans="22:22" x14ac:dyDescent="0.25">
      <c r="V4961" s="84">
        <v>0</v>
      </c>
    </row>
    <row r="4962" spans="22:22" x14ac:dyDescent="0.25">
      <c r="V4962" s="84">
        <v>0</v>
      </c>
    </row>
    <row r="4963" spans="22:22" x14ac:dyDescent="0.25">
      <c r="V4963" s="84">
        <v>0</v>
      </c>
    </row>
    <row r="4964" spans="22:22" x14ac:dyDescent="0.25">
      <c r="V4964" s="84">
        <v>0</v>
      </c>
    </row>
    <row r="4965" spans="22:22" x14ac:dyDescent="0.25">
      <c r="V4965" s="84">
        <v>0</v>
      </c>
    </row>
    <row r="4966" spans="22:22" x14ac:dyDescent="0.25">
      <c r="V4966" s="84">
        <v>0</v>
      </c>
    </row>
    <row r="4967" spans="22:22" x14ac:dyDescent="0.25">
      <c r="V4967" s="84">
        <v>0</v>
      </c>
    </row>
    <row r="4968" spans="22:22" x14ac:dyDescent="0.25">
      <c r="V4968" s="84">
        <v>0</v>
      </c>
    </row>
    <row r="4969" spans="22:22" x14ac:dyDescent="0.25">
      <c r="V4969" s="84">
        <v>0</v>
      </c>
    </row>
    <row r="4970" spans="22:22" x14ac:dyDescent="0.25">
      <c r="V4970" s="84">
        <v>0</v>
      </c>
    </row>
    <row r="4971" spans="22:22" x14ac:dyDescent="0.25">
      <c r="V4971" s="84">
        <v>0</v>
      </c>
    </row>
    <row r="4972" spans="22:22" x14ac:dyDescent="0.25">
      <c r="V4972" s="84">
        <v>0</v>
      </c>
    </row>
    <row r="4973" spans="22:22" x14ac:dyDescent="0.25">
      <c r="V4973" s="84">
        <v>0</v>
      </c>
    </row>
    <row r="4974" spans="22:22" x14ac:dyDescent="0.25">
      <c r="V4974" s="84">
        <v>0</v>
      </c>
    </row>
    <row r="4975" spans="22:22" x14ac:dyDescent="0.25">
      <c r="V4975" s="84">
        <v>0</v>
      </c>
    </row>
    <row r="4976" spans="22:22" x14ac:dyDescent="0.25">
      <c r="V4976" s="84">
        <v>0</v>
      </c>
    </row>
    <row r="4977" spans="22:22" x14ac:dyDescent="0.25">
      <c r="V4977" s="84">
        <v>0</v>
      </c>
    </row>
    <row r="4978" spans="22:22" x14ac:dyDescent="0.25">
      <c r="V4978" s="84">
        <v>0</v>
      </c>
    </row>
    <row r="4979" spans="22:22" x14ac:dyDescent="0.25">
      <c r="V4979" s="84">
        <v>0</v>
      </c>
    </row>
    <row r="4980" spans="22:22" x14ac:dyDescent="0.25">
      <c r="V4980" s="84">
        <v>0</v>
      </c>
    </row>
    <row r="4981" spans="22:22" x14ac:dyDescent="0.25">
      <c r="V4981" s="84">
        <v>0</v>
      </c>
    </row>
    <row r="4982" spans="22:22" x14ac:dyDescent="0.25">
      <c r="V4982" s="84">
        <v>0</v>
      </c>
    </row>
    <row r="4983" spans="22:22" x14ac:dyDescent="0.25">
      <c r="V4983" s="84">
        <v>0</v>
      </c>
    </row>
    <row r="4984" spans="22:22" x14ac:dyDescent="0.25">
      <c r="V4984" s="84">
        <v>0</v>
      </c>
    </row>
    <row r="4985" spans="22:22" x14ac:dyDescent="0.25">
      <c r="V4985" s="84">
        <v>0</v>
      </c>
    </row>
    <row r="4986" spans="22:22" x14ac:dyDescent="0.25">
      <c r="V4986" s="84">
        <v>0</v>
      </c>
    </row>
    <row r="4987" spans="22:22" x14ac:dyDescent="0.25">
      <c r="V4987" s="84">
        <v>0</v>
      </c>
    </row>
    <row r="4988" spans="22:22" x14ac:dyDescent="0.25">
      <c r="V4988" s="84">
        <v>0</v>
      </c>
    </row>
    <row r="4989" spans="22:22" x14ac:dyDescent="0.25">
      <c r="V4989" s="84">
        <v>0</v>
      </c>
    </row>
    <row r="4990" spans="22:22" x14ac:dyDescent="0.25">
      <c r="V4990" s="84">
        <v>0</v>
      </c>
    </row>
    <row r="4991" spans="22:22" x14ac:dyDescent="0.25">
      <c r="V4991" s="84">
        <v>0</v>
      </c>
    </row>
    <row r="4992" spans="22:22" x14ac:dyDescent="0.25">
      <c r="V4992" s="84">
        <v>0</v>
      </c>
    </row>
    <row r="4993" spans="22:22" x14ac:dyDescent="0.25">
      <c r="V4993" s="84">
        <v>0</v>
      </c>
    </row>
    <row r="4994" spans="22:22" x14ac:dyDescent="0.25">
      <c r="V4994" s="84">
        <v>0</v>
      </c>
    </row>
    <row r="4995" spans="22:22" x14ac:dyDescent="0.25">
      <c r="V4995" s="84">
        <v>0</v>
      </c>
    </row>
    <row r="4996" spans="22:22" x14ac:dyDescent="0.25">
      <c r="V4996" s="84">
        <v>0</v>
      </c>
    </row>
    <row r="4997" spans="22:22" x14ac:dyDescent="0.25">
      <c r="V4997" s="84">
        <v>0</v>
      </c>
    </row>
    <row r="4998" spans="22:22" x14ac:dyDescent="0.25">
      <c r="V4998" s="84">
        <v>0</v>
      </c>
    </row>
    <row r="4999" spans="22:22" x14ac:dyDescent="0.25">
      <c r="V4999" s="84">
        <v>0</v>
      </c>
    </row>
    <row r="5000" spans="22:22" x14ac:dyDescent="0.25">
      <c r="V5000" s="84">
        <v>0</v>
      </c>
    </row>
    <row r="5001" spans="22:22" x14ac:dyDescent="0.25">
      <c r="V5001" s="84">
        <v>0</v>
      </c>
    </row>
    <row r="5002" spans="22:22" x14ac:dyDescent="0.25">
      <c r="V5002" s="84">
        <v>0</v>
      </c>
    </row>
    <row r="5003" spans="22:22" x14ac:dyDescent="0.25">
      <c r="V5003" s="84">
        <v>0</v>
      </c>
    </row>
    <row r="5004" spans="22:22" x14ac:dyDescent="0.25">
      <c r="V5004" s="84">
        <v>0</v>
      </c>
    </row>
    <row r="5005" spans="22:22" x14ac:dyDescent="0.25">
      <c r="V5005" s="84">
        <v>0</v>
      </c>
    </row>
    <row r="5006" spans="22:22" x14ac:dyDescent="0.25">
      <c r="V5006" s="84">
        <v>0</v>
      </c>
    </row>
    <row r="5007" spans="22:22" x14ac:dyDescent="0.25">
      <c r="V5007" s="84">
        <v>0</v>
      </c>
    </row>
    <row r="5008" spans="22:22" x14ac:dyDescent="0.25">
      <c r="V5008" s="84">
        <v>0</v>
      </c>
    </row>
    <row r="5009" spans="22:22" x14ac:dyDescent="0.25">
      <c r="V5009" s="84">
        <v>0</v>
      </c>
    </row>
    <row r="5010" spans="22:22" x14ac:dyDescent="0.25">
      <c r="V5010" s="84">
        <v>0</v>
      </c>
    </row>
    <row r="5011" spans="22:22" x14ac:dyDescent="0.25">
      <c r="V5011" s="84">
        <v>0</v>
      </c>
    </row>
    <row r="5012" spans="22:22" x14ac:dyDescent="0.25">
      <c r="V5012" s="84">
        <v>0</v>
      </c>
    </row>
    <row r="5013" spans="22:22" x14ac:dyDescent="0.25">
      <c r="V5013" s="84">
        <v>0</v>
      </c>
    </row>
    <row r="5014" spans="22:22" x14ac:dyDescent="0.25">
      <c r="V5014" s="84">
        <v>0</v>
      </c>
    </row>
    <row r="5015" spans="22:22" x14ac:dyDescent="0.25">
      <c r="V5015" s="84">
        <v>0</v>
      </c>
    </row>
    <row r="5016" spans="22:22" x14ac:dyDescent="0.25">
      <c r="V5016" s="84">
        <v>0</v>
      </c>
    </row>
    <row r="5017" spans="22:22" x14ac:dyDescent="0.25">
      <c r="V5017" s="84">
        <v>0</v>
      </c>
    </row>
    <row r="5018" spans="22:22" x14ac:dyDescent="0.25">
      <c r="V5018" s="84">
        <v>0</v>
      </c>
    </row>
    <row r="5019" spans="22:22" x14ac:dyDescent="0.25">
      <c r="V5019" s="84">
        <v>0</v>
      </c>
    </row>
    <row r="5020" spans="22:22" x14ac:dyDescent="0.25">
      <c r="V5020" s="84">
        <v>0</v>
      </c>
    </row>
    <row r="5021" spans="22:22" x14ac:dyDescent="0.25">
      <c r="V5021" s="84">
        <v>0</v>
      </c>
    </row>
    <row r="5022" spans="22:22" x14ac:dyDescent="0.25">
      <c r="V5022" s="84">
        <v>0</v>
      </c>
    </row>
    <row r="5023" spans="22:22" x14ac:dyDescent="0.25">
      <c r="V5023" s="84">
        <v>0</v>
      </c>
    </row>
    <row r="5024" spans="22:22" x14ac:dyDescent="0.25">
      <c r="V5024" s="84">
        <v>0</v>
      </c>
    </row>
    <row r="5025" spans="22:22" x14ac:dyDescent="0.25">
      <c r="V5025" s="84">
        <v>0</v>
      </c>
    </row>
    <row r="5026" spans="22:22" x14ac:dyDescent="0.25">
      <c r="V5026" s="84">
        <v>0</v>
      </c>
    </row>
    <row r="5027" spans="22:22" x14ac:dyDescent="0.25">
      <c r="V5027" s="84">
        <v>0</v>
      </c>
    </row>
    <row r="5028" spans="22:22" x14ac:dyDescent="0.25">
      <c r="V5028" s="84">
        <v>0</v>
      </c>
    </row>
    <row r="5029" spans="22:22" x14ac:dyDescent="0.25">
      <c r="V5029" s="84">
        <v>0</v>
      </c>
    </row>
    <row r="5030" spans="22:22" x14ac:dyDescent="0.25">
      <c r="V5030" s="84">
        <v>0</v>
      </c>
    </row>
    <row r="5031" spans="22:22" x14ac:dyDescent="0.25">
      <c r="V5031" s="84">
        <v>0</v>
      </c>
    </row>
    <row r="5032" spans="22:22" x14ac:dyDescent="0.25">
      <c r="V5032" s="84">
        <v>0</v>
      </c>
    </row>
    <row r="5033" spans="22:22" x14ac:dyDescent="0.25">
      <c r="V5033" s="84">
        <v>0</v>
      </c>
    </row>
    <row r="5034" spans="22:22" x14ac:dyDescent="0.25">
      <c r="V5034" s="84">
        <v>0</v>
      </c>
    </row>
    <row r="5035" spans="22:22" x14ac:dyDescent="0.25">
      <c r="V5035" s="84">
        <v>0</v>
      </c>
    </row>
    <row r="5036" spans="22:22" x14ac:dyDescent="0.25">
      <c r="V5036" s="84">
        <v>0</v>
      </c>
    </row>
    <row r="5037" spans="22:22" x14ac:dyDescent="0.25">
      <c r="V5037" s="84">
        <v>0</v>
      </c>
    </row>
    <row r="5038" spans="22:22" x14ac:dyDescent="0.25">
      <c r="V5038" s="84">
        <v>0</v>
      </c>
    </row>
    <row r="5039" spans="22:22" x14ac:dyDescent="0.25">
      <c r="V5039" s="84">
        <v>0</v>
      </c>
    </row>
    <row r="5040" spans="22:22" x14ac:dyDescent="0.25">
      <c r="V5040" s="84">
        <v>0</v>
      </c>
    </row>
    <row r="5041" spans="22:22" x14ac:dyDescent="0.25">
      <c r="V5041" s="84">
        <v>0</v>
      </c>
    </row>
    <row r="5042" spans="22:22" x14ac:dyDescent="0.25">
      <c r="V5042" s="84">
        <v>0</v>
      </c>
    </row>
    <row r="5043" spans="22:22" x14ac:dyDescent="0.25">
      <c r="V5043" s="84">
        <v>0</v>
      </c>
    </row>
    <row r="5044" spans="22:22" x14ac:dyDescent="0.25">
      <c r="V5044" s="84">
        <v>0</v>
      </c>
    </row>
    <row r="5045" spans="22:22" x14ac:dyDescent="0.25">
      <c r="V5045" s="84">
        <v>0</v>
      </c>
    </row>
    <row r="5046" spans="22:22" x14ac:dyDescent="0.25">
      <c r="V5046" s="84">
        <v>0</v>
      </c>
    </row>
    <row r="5047" spans="22:22" x14ac:dyDescent="0.25">
      <c r="V5047" s="84">
        <v>0</v>
      </c>
    </row>
    <row r="5048" spans="22:22" x14ac:dyDescent="0.25">
      <c r="V5048" s="84">
        <v>0</v>
      </c>
    </row>
    <row r="5049" spans="22:22" x14ac:dyDescent="0.25">
      <c r="V5049" s="84">
        <v>0</v>
      </c>
    </row>
    <row r="5050" spans="22:22" x14ac:dyDescent="0.25">
      <c r="V5050" s="84">
        <v>0</v>
      </c>
    </row>
    <row r="5051" spans="22:22" x14ac:dyDescent="0.25">
      <c r="V5051" s="84">
        <v>0</v>
      </c>
    </row>
    <row r="5052" spans="22:22" x14ac:dyDescent="0.25">
      <c r="V5052" s="84">
        <v>0</v>
      </c>
    </row>
    <row r="5053" spans="22:22" x14ac:dyDescent="0.25">
      <c r="V5053" s="84">
        <v>0</v>
      </c>
    </row>
    <row r="5054" spans="22:22" x14ac:dyDescent="0.25">
      <c r="V5054" s="84">
        <v>0</v>
      </c>
    </row>
    <row r="5055" spans="22:22" x14ac:dyDescent="0.25">
      <c r="V5055" s="84">
        <v>0</v>
      </c>
    </row>
    <row r="5056" spans="22:22" x14ac:dyDescent="0.25">
      <c r="V5056" s="84">
        <v>0</v>
      </c>
    </row>
    <row r="5057" spans="22:22" x14ac:dyDescent="0.25">
      <c r="V5057" s="84">
        <v>0</v>
      </c>
    </row>
    <row r="5058" spans="22:22" x14ac:dyDescent="0.25">
      <c r="V5058" s="84">
        <v>0</v>
      </c>
    </row>
    <row r="5059" spans="22:22" x14ac:dyDescent="0.25">
      <c r="V5059" s="84">
        <v>0</v>
      </c>
    </row>
    <row r="5060" spans="22:22" x14ac:dyDescent="0.25">
      <c r="V5060" s="84">
        <v>0</v>
      </c>
    </row>
    <row r="5061" spans="22:22" x14ac:dyDescent="0.25">
      <c r="V5061" s="84">
        <v>0</v>
      </c>
    </row>
    <row r="5062" spans="22:22" x14ac:dyDescent="0.25">
      <c r="V5062" s="84">
        <v>0</v>
      </c>
    </row>
    <row r="5063" spans="22:22" x14ac:dyDescent="0.25">
      <c r="V5063" s="84">
        <v>0</v>
      </c>
    </row>
    <row r="5064" spans="22:22" x14ac:dyDescent="0.25">
      <c r="V5064" s="84">
        <v>0</v>
      </c>
    </row>
    <row r="5065" spans="22:22" x14ac:dyDescent="0.25">
      <c r="V5065" s="84">
        <v>0</v>
      </c>
    </row>
    <row r="5066" spans="22:22" x14ac:dyDescent="0.25">
      <c r="V5066" s="84">
        <v>0</v>
      </c>
    </row>
    <row r="5067" spans="22:22" x14ac:dyDescent="0.25">
      <c r="V5067" s="84">
        <v>0</v>
      </c>
    </row>
    <row r="5068" spans="22:22" x14ac:dyDescent="0.25">
      <c r="V5068" s="84">
        <v>0</v>
      </c>
    </row>
    <row r="5069" spans="22:22" x14ac:dyDescent="0.25">
      <c r="V5069" s="84">
        <v>0</v>
      </c>
    </row>
    <row r="5070" spans="22:22" x14ac:dyDescent="0.25">
      <c r="V5070" s="84">
        <v>0</v>
      </c>
    </row>
    <row r="5071" spans="22:22" x14ac:dyDescent="0.25">
      <c r="V5071" s="84">
        <v>0</v>
      </c>
    </row>
    <row r="5072" spans="22:22" x14ac:dyDescent="0.25">
      <c r="V5072" s="84">
        <v>0</v>
      </c>
    </row>
    <row r="5073" spans="22:22" x14ac:dyDescent="0.25">
      <c r="V5073" s="84">
        <v>0</v>
      </c>
    </row>
    <row r="5074" spans="22:22" x14ac:dyDescent="0.25">
      <c r="V5074" s="84">
        <v>0</v>
      </c>
    </row>
    <row r="5075" spans="22:22" x14ac:dyDescent="0.25">
      <c r="V5075" s="84">
        <v>0</v>
      </c>
    </row>
    <row r="5076" spans="22:22" x14ac:dyDescent="0.25">
      <c r="V5076" s="84">
        <v>0</v>
      </c>
    </row>
    <row r="5077" spans="22:22" x14ac:dyDescent="0.25">
      <c r="V5077" s="84">
        <v>0</v>
      </c>
    </row>
    <row r="5078" spans="22:22" x14ac:dyDescent="0.25">
      <c r="V5078" s="84">
        <v>0</v>
      </c>
    </row>
    <row r="5079" spans="22:22" x14ac:dyDescent="0.25">
      <c r="V5079" s="84">
        <v>0</v>
      </c>
    </row>
    <row r="5080" spans="22:22" x14ac:dyDescent="0.25">
      <c r="V5080" s="84">
        <v>0</v>
      </c>
    </row>
    <row r="5081" spans="22:22" x14ac:dyDescent="0.25">
      <c r="V5081" s="84">
        <v>0</v>
      </c>
    </row>
    <row r="5082" spans="22:22" x14ac:dyDescent="0.25">
      <c r="V5082" s="84">
        <v>0</v>
      </c>
    </row>
    <row r="5083" spans="22:22" x14ac:dyDescent="0.25">
      <c r="V5083" s="84">
        <v>0</v>
      </c>
    </row>
    <row r="5084" spans="22:22" x14ac:dyDescent="0.25">
      <c r="V5084" s="84">
        <v>0</v>
      </c>
    </row>
    <row r="5085" spans="22:22" x14ac:dyDescent="0.25">
      <c r="V5085" s="84">
        <v>0</v>
      </c>
    </row>
    <row r="5086" spans="22:22" x14ac:dyDescent="0.25">
      <c r="V5086" s="84">
        <v>0</v>
      </c>
    </row>
    <row r="5087" spans="22:22" x14ac:dyDescent="0.25">
      <c r="V5087" s="84">
        <v>0</v>
      </c>
    </row>
    <row r="5088" spans="22:22" x14ac:dyDescent="0.25">
      <c r="V5088" s="84">
        <v>0</v>
      </c>
    </row>
    <row r="5089" spans="22:22" x14ac:dyDescent="0.25">
      <c r="V5089" s="84">
        <v>0</v>
      </c>
    </row>
    <row r="5090" spans="22:22" x14ac:dyDescent="0.25">
      <c r="V5090" s="84">
        <v>0</v>
      </c>
    </row>
    <row r="5091" spans="22:22" x14ac:dyDescent="0.25">
      <c r="V5091" s="84">
        <v>0</v>
      </c>
    </row>
    <row r="5092" spans="22:22" x14ac:dyDescent="0.25">
      <c r="V5092" s="84">
        <v>0</v>
      </c>
    </row>
    <row r="5093" spans="22:22" x14ac:dyDescent="0.25">
      <c r="V5093" s="84">
        <v>0</v>
      </c>
    </row>
    <row r="5094" spans="22:22" x14ac:dyDescent="0.25">
      <c r="V5094" s="84">
        <v>0</v>
      </c>
    </row>
    <row r="5095" spans="22:22" x14ac:dyDescent="0.25">
      <c r="V5095" s="84">
        <v>0</v>
      </c>
    </row>
    <row r="5096" spans="22:22" x14ac:dyDescent="0.25">
      <c r="V5096" s="84">
        <v>0</v>
      </c>
    </row>
    <row r="5097" spans="22:22" x14ac:dyDescent="0.25">
      <c r="V5097" s="84">
        <v>0</v>
      </c>
    </row>
    <row r="5098" spans="22:22" x14ac:dyDescent="0.25">
      <c r="V5098" s="84">
        <v>0</v>
      </c>
    </row>
    <row r="5099" spans="22:22" x14ac:dyDescent="0.25">
      <c r="V5099" s="84">
        <v>0</v>
      </c>
    </row>
    <row r="5100" spans="22:22" x14ac:dyDescent="0.25">
      <c r="V5100" s="84">
        <v>0</v>
      </c>
    </row>
    <row r="5101" spans="22:22" x14ac:dyDescent="0.25">
      <c r="V5101" s="84">
        <v>0</v>
      </c>
    </row>
    <row r="5102" spans="22:22" x14ac:dyDescent="0.25">
      <c r="V5102" s="84">
        <v>0</v>
      </c>
    </row>
    <row r="5103" spans="22:22" x14ac:dyDescent="0.25">
      <c r="V5103" s="84">
        <v>0</v>
      </c>
    </row>
    <row r="5104" spans="22:22" x14ac:dyDescent="0.25">
      <c r="V5104" s="84">
        <v>0</v>
      </c>
    </row>
    <row r="5105" spans="22:22" x14ac:dyDescent="0.25">
      <c r="V5105" s="84">
        <v>0</v>
      </c>
    </row>
    <row r="5106" spans="22:22" x14ac:dyDescent="0.25">
      <c r="V5106" s="84">
        <v>0</v>
      </c>
    </row>
    <row r="5107" spans="22:22" x14ac:dyDescent="0.25">
      <c r="V5107" s="84">
        <v>0</v>
      </c>
    </row>
    <row r="5108" spans="22:22" x14ac:dyDescent="0.25">
      <c r="V5108" s="84">
        <v>0</v>
      </c>
    </row>
    <row r="5109" spans="22:22" x14ac:dyDescent="0.25">
      <c r="V5109" s="84">
        <v>0</v>
      </c>
    </row>
    <row r="5110" spans="22:22" x14ac:dyDescent="0.25">
      <c r="V5110" s="84">
        <v>0</v>
      </c>
    </row>
    <row r="5111" spans="22:22" x14ac:dyDescent="0.25">
      <c r="V5111" s="84">
        <v>0</v>
      </c>
    </row>
    <row r="5112" spans="22:22" x14ac:dyDescent="0.25">
      <c r="V5112" s="84">
        <v>0</v>
      </c>
    </row>
    <row r="5113" spans="22:22" x14ac:dyDescent="0.25">
      <c r="V5113" s="84">
        <v>0</v>
      </c>
    </row>
    <row r="5114" spans="22:22" x14ac:dyDescent="0.25">
      <c r="V5114" s="84">
        <v>0</v>
      </c>
    </row>
    <row r="5115" spans="22:22" x14ac:dyDescent="0.25">
      <c r="V5115" s="84">
        <v>0</v>
      </c>
    </row>
    <row r="5116" spans="22:22" x14ac:dyDescent="0.25">
      <c r="V5116" s="84">
        <v>0</v>
      </c>
    </row>
    <row r="5117" spans="22:22" x14ac:dyDescent="0.25">
      <c r="V5117" s="84">
        <v>0</v>
      </c>
    </row>
    <row r="5118" spans="22:22" x14ac:dyDescent="0.25">
      <c r="V5118" s="84">
        <v>0</v>
      </c>
    </row>
    <row r="5119" spans="22:22" x14ac:dyDescent="0.25">
      <c r="V5119" s="84">
        <v>0</v>
      </c>
    </row>
    <row r="5120" spans="22:22" x14ac:dyDescent="0.25">
      <c r="V5120" s="84">
        <v>0</v>
      </c>
    </row>
    <row r="5121" spans="22:22" x14ac:dyDescent="0.25">
      <c r="V5121" s="84">
        <v>0</v>
      </c>
    </row>
    <row r="5122" spans="22:22" x14ac:dyDescent="0.25">
      <c r="V5122" s="84">
        <v>0</v>
      </c>
    </row>
    <row r="5123" spans="22:22" x14ac:dyDescent="0.25">
      <c r="V5123" s="84">
        <v>0</v>
      </c>
    </row>
    <row r="5124" spans="22:22" x14ac:dyDescent="0.25">
      <c r="V5124" s="84">
        <v>0</v>
      </c>
    </row>
    <row r="5125" spans="22:22" x14ac:dyDescent="0.25">
      <c r="V5125" s="84">
        <v>0</v>
      </c>
    </row>
    <row r="5126" spans="22:22" x14ac:dyDescent="0.25">
      <c r="V5126" s="84">
        <v>0</v>
      </c>
    </row>
    <row r="5127" spans="22:22" x14ac:dyDescent="0.25">
      <c r="V5127" s="84">
        <v>0</v>
      </c>
    </row>
    <row r="5128" spans="22:22" x14ac:dyDescent="0.25">
      <c r="V5128" s="84">
        <v>0</v>
      </c>
    </row>
    <row r="5129" spans="22:22" x14ac:dyDescent="0.25">
      <c r="V5129" s="84">
        <v>0</v>
      </c>
    </row>
    <row r="5130" spans="22:22" x14ac:dyDescent="0.25">
      <c r="V5130" s="84">
        <v>0</v>
      </c>
    </row>
    <row r="5131" spans="22:22" x14ac:dyDescent="0.25">
      <c r="V5131" s="84">
        <v>0</v>
      </c>
    </row>
    <row r="5132" spans="22:22" x14ac:dyDescent="0.25">
      <c r="V5132" s="84">
        <v>0</v>
      </c>
    </row>
    <row r="5133" spans="22:22" x14ac:dyDescent="0.25">
      <c r="V5133" s="84">
        <v>0</v>
      </c>
    </row>
    <row r="5134" spans="22:22" x14ac:dyDescent="0.25">
      <c r="V5134" s="84">
        <v>0</v>
      </c>
    </row>
    <row r="5135" spans="22:22" x14ac:dyDescent="0.25">
      <c r="V5135" s="84">
        <v>0</v>
      </c>
    </row>
    <row r="5136" spans="22:22" x14ac:dyDescent="0.25">
      <c r="V5136" s="84">
        <v>0</v>
      </c>
    </row>
    <row r="5137" spans="22:22" x14ac:dyDescent="0.25">
      <c r="V5137" s="84">
        <v>0</v>
      </c>
    </row>
    <row r="5138" spans="22:22" x14ac:dyDescent="0.25">
      <c r="V5138" s="84">
        <v>0</v>
      </c>
    </row>
    <row r="5139" spans="22:22" x14ac:dyDescent="0.25">
      <c r="V5139" s="84">
        <v>0</v>
      </c>
    </row>
    <row r="5140" spans="22:22" x14ac:dyDescent="0.25">
      <c r="V5140" s="84">
        <v>0</v>
      </c>
    </row>
    <row r="5141" spans="22:22" x14ac:dyDescent="0.25">
      <c r="V5141" s="84">
        <v>0</v>
      </c>
    </row>
    <row r="5142" spans="22:22" x14ac:dyDescent="0.25">
      <c r="V5142" s="84">
        <v>0</v>
      </c>
    </row>
    <row r="5143" spans="22:22" x14ac:dyDescent="0.25">
      <c r="V5143" s="84">
        <v>0</v>
      </c>
    </row>
    <row r="5144" spans="22:22" x14ac:dyDescent="0.25">
      <c r="V5144" s="84">
        <v>0</v>
      </c>
    </row>
    <row r="5145" spans="22:22" x14ac:dyDescent="0.25">
      <c r="V5145" s="84">
        <v>0</v>
      </c>
    </row>
    <row r="5146" spans="22:22" x14ac:dyDescent="0.25">
      <c r="V5146" s="84">
        <v>0</v>
      </c>
    </row>
    <row r="5147" spans="22:22" x14ac:dyDescent="0.25">
      <c r="V5147" s="84">
        <v>0</v>
      </c>
    </row>
    <row r="5148" spans="22:22" x14ac:dyDescent="0.25">
      <c r="V5148" s="84">
        <v>0</v>
      </c>
    </row>
    <row r="5149" spans="22:22" x14ac:dyDescent="0.25">
      <c r="V5149" s="84">
        <v>0</v>
      </c>
    </row>
    <row r="5150" spans="22:22" x14ac:dyDescent="0.25">
      <c r="V5150" s="84">
        <v>0</v>
      </c>
    </row>
    <row r="5151" spans="22:22" x14ac:dyDescent="0.25">
      <c r="V5151" s="84">
        <v>0</v>
      </c>
    </row>
    <row r="5152" spans="22:22" x14ac:dyDescent="0.25">
      <c r="V5152" s="84">
        <v>0</v>
      </c>
    </row>
    <row r="5153" spans="22:22" x14ac:dyDescent="0.25">
      <c r="V5153" s="84">
        <v>0</v>
      </c>
    </row>
    <row r="5154" spans="22:22" x14ac:dyDescent="0.25">
      <c r="V5154" s="84">
        <v>0</v>
      </c>
    </row>
    <row r="5155" spans="22:22" x14ac:dyDescent="0.25">
      <c r="V5155" s="84">
        <v>0</v>
      </c>
    </row>
    <row r="5156" spans="22:22" x14ac:dyDescent="0.25">
      <c r="V5156" s="84">
        <v>0</v>
      </c>
    </row>
    <row r="5157" spans="22:22" x14ac:dyDescent="0.25">
      <c r="V5157" s="84">
        <v>0</v>
      </c>
    </row>
    <row r="5158" spans="22:22" x14ac:dyDescent="0.25">
      <c r="V5158" s="84">
        <v>0</v>
      </c>
    </row>
    <row r="5159" spans="22:22" x14ac:dyDescent="0.25">
      <c r="V5159" s="84">
        <v>0</v>
      </c>
    </row>
    <row r="5160" spans="22:22" x14ac:dyDescent="0.25">
      <c r="V5160" s="84">
        <v>0</v>
      </c>
    </row>
    <row r="5161" spans="22:22" x14ac:dyDescent="0.25">
      <c r="V5161" s="84">
        <v>0</v>
      </c>
    </row>
    <row r="5162" spans="22:22" x14ac:dyDescent="0.25">
      <c r="V5162" s="84">
        <v>0</v>
      </c>
    </row>
    <row r="5163" spans="22:22" x14ac:dyDescent="0.25">
      <c r="V5163" s="84">
        <v>0</v>
      </c>
    </row>
    <row r="5164" spans="22:22" x14ac:dyDescent="0.25">
      <c r="V5164" s="84">
        <v>0</v>
      </c>
    </row>
    <row r="5165" spans="22:22" x14ac:dyDescent="0.25">
      <c r="V5165" s="84">
        <v>0</v>
      </c>
    </row>
    <row r="5166" spans="22:22" x14ac:dyDescent="0.25">
      <c r="V5166" s="84">
        <v>0</v>
      </c>
    </row>
    <row r="5167" spans="22:22" x14ac:dyDescent="0.25">
      <c r="V5167" s="84">
        <v>0</v>
      </c>
    </row>
    <row r="5168" spans="22:22" x14ac:dyDescent="0.25">
      <c r="V5168" s="84">
        <v>0</v>
      </c>
    </row>
    <row r="5169" spans="22:22" x14ac:dyDescent="0.25">
      <c r="V5169" s="84">
        <v>0</v>
      </c>
    </row>
    <row r="5170" spans="22:22" x14ac:dyDescent="0.25">
      <c r="V5170" s="84">
        <v>0</v>
      </c>
    </row>
    <row r="5171" spans="22:22" x14ac:dyDescent="0.25">
      <c r="V5171" s="84">
        <v>0</v>
      </c>
    </row>
    <row r="5172" spans="22:22" x14ac:dyDescent="0.25">
      <c r="V5172" s="84">
        <v>0</v>
      </c>
    </row>
    <row r="5173" spans="22:22" x14ac:dyDescent="0.25">
      <c r="V5173" s="84">
        <v>0</v>
      </c>
    </row>
    <row r="5174" spans="22:22" x14ac:dyDescent="0.25">
      <c r="V5174" s="84">
        <v>0</v>
      </c>
    </row>
    <row r="5175" spans="22:22" x14ac:dyDescent="0.25">
      <c r="V5175" s="84">
        <v>0</v>
      </c>
    </row>
    <row r="5176" spans="22:22" x14ac:dyDescent="0.25">
      <c r="V5176" s="84">
        <v>0</v>
      </c>
    </row>
    <row r="5177" spans="22:22" x14ac:dyDescent="0.25">
      <c r="V5177" s="84">
        <v>0</v>
      </c>
    </row>
    <row r="5178" spans="22:22" x14ac:dyDescent="0.25">
      <c r="V5178" s="84">
        <v>0</v>
      </c>
    </row>
    <row r="5179" spans="22:22" x14ac:dyDescent="0.25">
      <c r="V5179" s="84">
        <v>0</v>
      </c>
    </row>
    <row r="5180" spans="22:22" x14ac:dyDescent="0.25">
      <c r="V5180" s="84">
        <v>0</v>
      </c>
    </row>
    <row r="5181" spans="22:22" x14ac:dyDescent="0.25">
      <c r="V5181" s="84">
        <v>0</v>
      </c>
    </row>
    <row r="5182" spans="22:22" x14ac:dyDescent="0.25">
      <c r="V5182" s="84">
        <v>0</v>
      </c>
    </row>
    <row r="5183" spans="22:22" x14ac:dyDescent="0.25">
      <c r="V5183" s="84">
        <v>0</v>
      </c>
    </row>
    <row r="5184" spans="22:22" x14ac:dyDescent="0.25">
      <c r="V5184" s="84">
        <v>0</v>
      </c>
    </row>
    <row r="5185" spans="22:22" x14ac:dyDescent="0.25">
      <c r="V5185" s="84">
        <v>0</v>
      </c>
    </row>
    <row r="5186" spans="22:22" x14ac:dyDescent="0.25">
      <c r="V5186" s="84">
        <v>0</v>
      </c>
    </row>
    <row r="5187" spans="22:22" x14ac:dyDescent="0.25">
      <c r="V5187" s="84">
        <v>0</v>
      </c>
    </row>
    <row r="5188" spans="22:22" x14ac:dyDescent="0.25">
      <c r="V5188" s="84">
        <v>0</v>
      </c>
    </row>
    <row r="5189" spans="22:22" x14ac:dyDescent="0.25">
      <c r="V5189" s="84">
        <v>0</v>
      </c>
    </row>
    <row r="5190" spans="22:22" x14ac:dyDescent="0.25">
      <c r="V5190" s="84">
        <v>0</v>
      </c>
    </row>
    <row r="5191" spans="22:22" x14ac:dyDescent="0.25">
      <c r="V5191" s="84">
        <v>0</v>
      </c>
    </row>
    <row r="5192" spans="22:22" x14ac:dyDescent="0.25">
      <c r="V5192" s="84">
        <v>0</v>
      </c>
    </row>
    <row r="5193" spans="22:22" x14ac:dyDescent="0.25">
      <c r="V5193" s="84">
        <v>0</v>
      </c>
    </row>
    <row r="5194" spans="22:22" x14ac:dyDescent="0.25">
      <c r="V5194" s="84">
        <v>0</v>
      </c>
    </row>
    <row r="5195" spans="22:22" x14ac:dyDescent="0.25">
      <c r="V5195" s="84">
        <v>0</v>
      </c>
    </row>
    <row r="5196" spans="22:22" x14ac:dyDescent="0.25">
      <c r="V5196" s="84">
        <v>0</v>
      </c>
    </row>
    <row r="5197" spans="22:22" x14ac:dyDescent="0.25">
      <c r="V5197" s="84">
        <v>0</v>
      </c>
    </row>
    <row r="5198" spans="22:22" x14ac:dyDescent="0.25">
      <c r="V5198" s="84">
        <v>0</v>
      </c>
    </row>
    <row r="5199" spans="22:22" x14ac:dyDescent="0.25">
      <c r="V5199" s="84">
        <v>0</v>
      </c>
    </row>
    <row r="5200" spans="22:22" x14ac:dyDescent="0.25">
      <c r="V5200" s="84">
        <v>0</v>
      </c>
    </row>
    <row r="5201" spans="22:22" x14ac:dyDescent="0.25">
      <c r="V5201" s="84">
        <v>0</v>
      </c>
    </row>
    <row r="5202" spans="22:22" x14ac:dyDescent="0.25">
      <c r="V5202" s="84">
        <v>0</v>
      </c>
    </row>
    <row r="5203" spans="22:22" x14ac:dyDescent="0.25">
      <c r="V5203" s="84">
        <v>0</v>
      </c>
    </row>
    <row r="5204" spans="22:22" x14ac:dyDescent="0.25">
      <c r="V5204" s="84">
        <v>0</v>
      </c>
    </row>
    <row r="5205" spans="22:22" x14ac:dyDescent="0.25">
      <c r="V5205" s="84">
        <v>0</v>
      </c>
    </row>
    <row r="5206" spans="22:22" x14ac:dyDescent="0.25">
      <c r="V5206" s="84">
        <v>0</v>
      </c>
    </row>
    <row r="5207" spans="22:22" x14ac:dyDescent="0.25">
      <c r="V5207" s="84">
        <v>0</v>
      </c>
    </row>
    <row r="5208" spans="22:22" x14ac:dyDescent="0.25">
      <c r="V5208" s="84">
        <v>0</v>
      </c>
    </row>
    <row r="5209" spans="22:22" x14ac:dyDescent="0.25">
      <c r="V5209" s="84">
        <v>0</v>
      </c>
    </row>
    <row r="5210" spans="22:22" x14ac:dyDescent="0.25">
      <c r="V5210" s="84">
        <v>0</v>
      </c>
    </row>
    <row r="5211" spans="22:22" x14ac:dyDescent="0.25">
      <c r="V5211" s="84">
        <v>0</v>
      </c>
    </row>
    <row r="5212" spans="22:22" x14ac:dyDescent="0.25">
      <c r="V5212" s="84">
        <v>0</v>
      </c>
    </row>
    <row r="5213" spans="22:22" x14ac:dyDescent="0.25">
      <c r="V5213" s="84">
        <v>0</v>
      </c>
    </row>
    <row r="5214" spans="22:22" x14ac:dyDescent="0.25">
      <c r="V5214" s="84">
        <v>0</v>
      </c>
    </row>
    <row r="5215" spans="22:22" x14ac:dyDescent="0.25">
      <c r="V5215" s="84">
        <v>0</v>
      </c>
    </row>
    <row r="5216" spans="22:22" x14ac:dyDescent="0.25">
      <c r="V5216" s="84">
        <v>0</v>
      </c>
    </row>
    <row r="5217" spans="22:22" x14ac:dyDescent="0.25">
      <c r="V5217" s="84">
        <v>0</v>
      </c>
    </row>
    <row r="5218" spans="22:22" x14ac:dyDescent="0.25">
      <c r="V5218" s="84">
        <v>0</v>
      </c>
    </row>
    <row r="5219" spans="22:22" x14ac:dyDescent="0.25">
      <c r="V5219" s="84">
        <v>0</v>
      </c>
    </row>
    <row r="5220" spans="22:22" x14ac:dyDescent="0.25">
      <c r="V5220" s="84">
        <v>0</v>
      </c>
    </row>
    <row r="5221" spans="22:22" x14ac:dyDescent="0.25">
      <c r="V5221" s="84">
        <v>0</v>
      </c>
    </row>
    <row r="5222" spans="22:22" x14ac:dyDescent="0.25">
      <c r="V5222" s="84">
        <v>0</v>
      </c>
    </row>
    <row r="5223" spans="22:22" x14ac:dyDescent="0.25">
      <c r="V5223" s="84">
        <v>0</v>
      </c>
    </row>
    <row r="5224" spans="22:22" x14ac:dyDescent="0.25">
      <c r="V5224" s="84">
        <v>0</v>
      </c>
    </row>
    <row r="5225" spans="22:22" x14ac:dyDescent="0.25">
      <c r="V5225" s="84">
        <v>0</v>
      </c>
    </row>
    <row r="5226" spans="22:22" x14ac:dyDescent="0.25">
      <c r="V5226" s="84">
        <v>0</v>
      </c>
    </row>
    <row r="5227" spans="22:22" x14ac:dyDescent="0.25">
      <c r="V5227" s="84">
        <v>0</v>
      </c>
    </row>
    <row r="5228" spans="22:22" x14ac:dyDescent="0.25">
      <c r="V5228" s="84">
        <v>0</v>
      </c>
    </row>
    <row r="5229" spans="22:22" x14ac:dyDescent="0.25">
      <c r="V5229" s="84">
        <v>0</v>
      </c>
    </row>
    <row r="5230" spans="22:22" x14ac:dyDescent="0.25">
      <c r="V5230" s="84">
        <v>0</v>
      </c>
    </row>
    <row r="5231" spans="22:22" x14ac:dyDescent="0.25">
      <c r="V5231" s="84">
        <v>0</v>
      </c>
    </row>
    <row r="5232" spans="22:22" x14ac:dyDescent="0.25">
      <c r="V5232" s="84">
        <v>0</v>
      </c>
    </row>
    <row r="5233" spans="22:22" x14ac:dyDescent="0.25">
      <c r="V5233" s="84">
        <v>0</v>
      </c>
    </row>
    <row r="5234" spans="22:22" x14ac:dyDescent="0.25">
      <c r="V5234" s="84">
        <v>0</v>
      </c>
    </row>
    <row r="5235" spans="22:22" x14ac:dyDescent="0.25">
      <c r="V5235" s="84">
        <v>0</v>
      </c>
    </row>
    <row r="5236" spans="22:22" x14ac:dyDescent="0.25">
      <c r="V5236" s="84">
        <v>0</v>
      </c>
    </row>
    <row r="5237" spans="22:22" x14ac:dyDescent="0.25">
      <c r="V5237" s="84">
        <v>0</v>
      </c>
    </row>
    <row r="5238" spans="22:22" x14ac:dyDescent="0.25">
      <c r="V5238" s="84">
        <v>0</v>
      </c>
    </row>
    <row r="5239" spans="22:22" x14ac:dyDescent="0.25">
      <c r="V5239" s="84">
        <v>0</v>
      </c>
    </row>
    <row r="5240" spans="22:22" x14ac:dyDescent="0.25">
      <c r="V5240" s="84">
        <v>0</v>
      </c>
    </row>
    <row r="5241" spans="22:22" x14ac:dyDescent="0.25">
      <c r="V5241" s="84">
        <v>0</v>
      </c>
    </row>
    <row r="5242" spans="22:22" x14ac:dyDescent="0.25">
      <c r="V5242" s="84">
        <v>0</v>
      </c>
    </row>
    <row r="5243" spans="22:22" x14ac:dyDescent="0.25">
      <c r="V5243" s="84">
        <v>0</v>
      </c>
    </row>
    <row r="5244" spans="22:22" x14ac:dyDescent="0.25">
      <c r="V5244" s="84">
        <v>0</v>
      </c>
    </row>
    <row r="5245" spans="22:22" x14ac:dyDescent="0.25">
      <c r="V5245" s="84">
        <v>0</v>
      </c>
    </row>
    <row r="5246" spans="22:22" x14ac:dyDescent="0.25">
      <c r="V5246" s="84">
        <v>0</v>
      </c>
    </row>
    <row r="5247" spans="22:22" x14ac:dyDescent="0.25">
      <c r="V5247" s="84">
        <v>0</v>
      </c>
    </row>
    <row r="5248" spans="22:22" x14ac:dyDescent="0.25">
      <c r="V5248" s="84">
        <v>0</v>
      </c>
    </row>
    <row r="5249" spans="22:22" x14ac:dyDescent="0.25">
      <c r="V5249" s="84">
        <v>0</v>
      </c>
    </row>
    <row r="5250" spans="22:22" x14ac:dyDescent="0.25">
      <c r="V5250" s="84">
        <v>0</v>
      </c>
    </row>
    <row r="5251" spans="22:22" x14ac:dyDescent="0.25">
      <c r="V5251" s="84">
        <v>0</v>
      </c>
    </row>
    <row r="5252" spans="22:22" x14ac:dyDescent="0.25">
      <c r="V5252" s="84">
        <v>0</v>
      </c>
    </row>
    <row r="5253" spans="22:22" x14ac:dyDescent="0.25">
      <c r="V5253" s="84">
        <v>0</v>
      </c>
    </row>
    <row r="5254" spans="22:22" x14ac:dyDescent="0.25">
      <c r="V5254" s="84">
        <v>0</v>
      </c>
    </row>
    <row r="5255" spans="22:22" x14ac:dyDescent="0.25">
      <c r="V5255" s="84">
        <v>0</v>
      </c>
    </row>
    <row r="5256" spans="22:22" x14ac:dyDescent="0.25">
      <c r="V5256" s="84">
        <v>0</v>
      </c>
    </row>
    <row r="5257" spans="22:22" x14ac:dyDescent="0.25">
      <c r="V5257" s="84">
        <v>0</v>
      </c>
    </row>
    <row r="5258" spans="22:22" x14ac:dyDescent="0.25">
      <c r="V5258" s="84">
        <v>0</v>
      </c>
    </row>
    <row r="5259" spans="22:22" x14ac:dyDescent="0.25">
      <c r="V5259" s="84">
        <v>0</v>
      </c>
    </row>
    <row r="5260" spans="22:22" x14ac:dyDescent="0.25">
      <c r="V5260" s="84">
        <v>0</v>
      </c>
    </row>
    <row r="5261" spans="22:22" x14ac:dyDescent="0.25">
      <c r="V5261" s="84">
        <v>0</v>
      </c>
    </row>
    <row r="5262" spans="22:22" x14ac:dyDescent="0.25">
      <c r="V5262" s="84">
        <v>0</v>
      </c>
    </row>
    <row r="5263" spans="22:22" x14ac:dyDescent="0.25">
      <c r="V5263" s="84">
        <v>0</v>
      </c>
    </row>
    <row r="5264" spans="22:22" x14ac:dyDescent="0.25">
      <c r="V5264" s="84">
        <v>0</v>
      </c>
    </row>
    <row r="5265" spans="22:22" x14ac:dyDescent="0.25">
      <c r="V5265" s="84">
        <v>0</v>
      </c>
    </row>
    <row r="5266" spans="22:22" x14ac:dyDescent="0.25">
      <c r="V5266" s="84">
        <v>0</v>
      </c>
    </row>
    <row r="5267" spans="22:22" x14ac:dyDescent="0.25">
      <c r="V5267" s="84">
        <v>0</v>
      </c>
    </row>
    <row r="5268" spans="22:22" x14ac:dyDescent="0.25">
      <c r="V5268" s="84">
        <v>0</v>
      </c>
    </row>
    <row r="5269" spans="22:22" x14ac:dyDescent="0.25">
      <c r="V5269" s="84">
        <v>0</v>
      </c>
    </row>
    <row r="5270" spans="22:22" x14ac:dyDescent="0.25">
      <c r="V5270" s="84">
        <v>0</v>
      </c>
    </row>
    <row r="5271" spans="22:22" x14ac:dyDescent="0.25">
      <c r="V5271" s="84">
        <v>0</v>
      </c>
    </row>
    <row r="5272" spans="22:22" x14ac:dyDescent="0.25">
      <c r="V5272" s="84">
        <v>0</v>
      </c>
    </row>
    <row r="5273" spans="22:22" x14ac:dyDescent="0.25">
      <c r="V5273" s="84">
        <v>0</v>
      </c>
    </row>
    <row r="5274" spans="22:22" x14ac:dyDescent="0.25">
      <c r="V5274" s="84">
        <v>0</v>
      </c>
    </row>
    <row r="5275" spans="22:22" x14ac:dyDescent="0.25">
      <c r="V5275" s="84">
        <v>0</v>
      </c>
    </row>
    <row r="5276" spans="22:22" x14ac:dyDescent="0.25">
      <c r="V5276" s="84">
        <v>0</v>
      </c>
    </row>
    <row r="5277" spans="22:22" x14ac:dyDescent="0.25">
      <c r="V5277" s="84">
        <v>0</v>
      </c>
    </row>
    <row r="5278" spans="22:22" x14ac:dyDescent="0.25">
      <c r="V5278" s="84">
        <v>0</v>
      </c>
    </row>
    <row r="5279" spans="22:22" x14ac:dyDescent="0.25">
      <c r="V5279" s="84">
        <v>0</v>
      </c>
    </row>
    <row r="5280" spans="22:22" x14ac:dyDescent="0.25">
      <c r="V5280" s="84">
        <v>0</v>
      </c>
    </row>
    <row r="5281" spans="22:22" x14ac:dyDescent="0.25">
      <c r="V5281" s="84">
        <v>0</v>
      </c>
    </row>
    <row r="5282" spans="22:22" x14ac:dyDescent="0.25">
      <c r="V5282" s="84">
        <v>0</v>
      </c>
    </row>
    <row r="5283" spans="22:22" x14ac:dyDescent="0.25">
      <c r="V5283" s="84">
        <v>0</v>
      </c>
    </row>
    <row r="5284" spans="22:22" x14ac:dyDescent="0.25">
      <c r="V5284" s="84">
        <v>0</v>
      </c>
    </row>
    <row r="5285" spans="22:22" x14ac:dyDescent="0.25">
      <c r="V5285" s="84">
        <v>0</v>
      </c>
    </row>
    <row r="5286" spans="22:22" x14ac:dyDescent="0.25">
      <c r="V5286" s="84">
        <v>0</v>
      </c>
    </row>
    <row r="5287" spans="22:22" x14ac:dyDescent="0.25">
      <c r="V5287" s="84">
        <v>0</v>
      </c>
    </row>
    <row r="5288" spans="22:22" x14ac:dyDescent="0.25">
      <c r="V5288" s="84">
        <v>0</v>
      </c>
    </row>
    <row r="5289" spans="22:22" x14ac:dyDescent="0.25">
      <c r="V5289" s="84">
        <v>0</v>
      </c>
    </row>
    <row r="5290" spans="22:22" x14ac:dyDescent="0.25">
      <c r="V5290" s="84">
        <v>0</v>
      </c>
    </row>
    <row r="5291" spans="22:22" x14ac:dyDescent="0.25">
      <c r="V5291" s="84">
        <v>0</v>
      </c>
    </row>
    <row r="5292" spans="22:22" x14ac:dyDescent="0.25">
      <c r="V5292" s="84">
        <v>0</v>
      </c>
    </row>
    <row r="5293" spans="22:22" x14ac:dyDescent="0.25">
      <c r="V5293" s="84">
        <v>0</v>
      </c>
    </row>
    <row r="5294" spans="22:22" x14ac:dyDescent="0.25">
      <c r="V5294" s="84">
        <v>0</v>
      </c>
    </row>
    <row r="5295" spans="22:22" x14ac:dyDescent="0.25">
      <c r="V5295" s="84">
        <v>0</v>
      </c>
    </row>
    <row r="5296" spans="22:22" x14ac:dyDescent="0.25">
      <c r="V5296" s="84">
        <v>0</v>
      </c>
    </row>
    <row r="5297" spans="22:22" x14ac:dyDescent="0.25">
      <c r="V5297" s="84">
        <v>0</v>
      </c>
    </row>
    <row r="5298" spans="22:22" x14ac:dyDescent="0.25">
      <c r="V5298" s="84">
        <v>0</v>
      </c>
    </row>
    <row r="5299" spans="22:22" x14ac:dyDescent="0.25">
      <c r="V5299" s="84">
        <v>0</v>
      </c>
    </row>
    <row r="5300" spans="22:22" x14ac:dyDescent="0.25">
      <c r="V5300" s="84">
        <v>0</v>
      </c>
    </row>
    <row r="5301" spans="22:22" x14ac:dyDescent="0.25">
      <c r="V5301" s="84">
        <v>0</v>
      </c>
    </row>
    <row r="5302" spans="22:22" x14ac:dyDescent="0.25">
      <c r="V5302" s="84">
        <v>0</v>
      </c>
    </row>
    <row r="5303" spans="22:22" x14ac:dyDescent="0.25">
      <c r="V5303" s="84">
        <v>0</v>
      </c>
    </row>
    <row r="5304" spans="22:22" x14ac:dyDescent="0.25">
      <c r="V5304" s="84">
        <v>0</v>
      </c>
    </row>
    <row r="5305" spans="22:22" x14ac:dyDescent="0.25">
      <c r="V5305" s="84">
        <v>0</v>
      </c>
    </row>
    <row r="5306" spans="22:22" x14ac:dyDescent="0.25">
      <c r="V5306" s="84">
        <v>0</v>
      </c>
    </row>
    <row r="5307" spans="22:22" x14ac:dyDescent="0.25">
      <c r="V5307" s="84">
        <v>0</v>
      </c>
    </row>
    <row r="5308" spans="22:22" x14ac:dyDescent="0.25">
      <c r="V5308" s="84">
        <v>0</v>
      </c>
    </row>
    <row r="5309" spans="22:22" x14ac:dyDescent="0.25">
      <c r="V5309" s="84">
        <v>0</v>
      </c>
    </row>
    <row r="5310" spans="22:22" x14ac:dyDescent="0.25">
      <c r="V5310" s="84">
        <v>0</v>
      </c>
    </row>
    <row r="5311" spans="22:22" x14ac:dyDescent="0.25">
      <c r="V5311" s="84">
        <v>0</v>
      </c>
    </row>
    <row r="5312" spans="22:22" x14ac:dyDescent="0.25">
      <c r="V5312" s="84">
        <v>0</v>
      </c>
    </row>
    <row r="5313" spans="22:22" x14ac:dyDescent="0.25">
      <c r="V5313" s="84">
        <v>0</v>
      </c>
    </row>
    <row r="5314" spans="22:22" x14ac:dyDescent="0.25">
      <c r="V5314" s="84">
        <v>0</v>
      </c>
    </row>
    <row r="5315" spans="22:22" x14ac:dyDescent="0.25">
      <c r="V5315" s="84">
        <v>0</v>
      </c>
    </row>
    <row r="5316" spans="22:22" x14ac:dyDescent="0.25">
      <c r="V5316" s="84">
        <v>0</v>
      </c>
    </row>
    <row r="5317" spans="22:22" x14ac:dyDescent="0.25">
      <c r="V5317" s="84">
        <v>0</v>
      </c>
    </row>
    <row r="5318" spans="22:22" x14ac:dyDescent="0.25">
      <c r="V5318" s="84">
        <v>0</v>
      </c>
    </row>
    <row r="5319" spans="22:22" x14ac:dyDescent="0.25">
      <c r="V5319" s="84">
        <v>0</v>
      </c>
    </row>
    <row r="5320" spans="22:22" x14ac:dyDescent="0.25">
      <c r="V5320" s="84">
        <v>0</v>
      </c>
    </row>
    <row r="5321" spans="22:22" x14ac:dyDescent="0.25">
      <c r="V5321" s="84">
        <v>0</v>
      </c>
    </row>
    <row r="5322" spans="22:22" x14ac:dyDescent="0.25">
      <c r="V5322" s="84">
        <v>0</v>
      </c>
    </row>
    <row r="5323" spans="22:22" x14ac:dyDescent="0.25">
      <c r="V5323" s="84">
        <v>0</v>
      </c>
    </row>
    <row r="5324" spans="22:22" x14ac:dyDescent="0.25">
      <c r="V5324" s="84">
        <v>0</v>
      </c>
    </row>
    <row r="5325" spans="22:22" x14ac:dyDescent="0.25">
      <c r="V5325" s="84">
        <v>0</v>
      </c>
    </row>
    <row r="5326" spans="22:22" x14ac:dyDescent="0.25">
      <c r="V5326" s="84">
        <v>0</v>
      </c>
    </row>
    <row r="5327" spans="22:22" x14ac:dyDescent="0.25">
      <c r="V5327" s="84">
        <v>0</v>
      </c>
    </row>
    <row r="5328" spans="22:22" x14ac:dyDescent="0.25">
      <c r="V5328" s="84">
        <v>0</v>
      </c>
    </row>
    <row r="5329" spans="22:22" x14ac:dyDescent="0.25">
      <c r="V5329" s="84">
        <v>0</v>
      </c>
    </row>
    <row r="5330" spans="22:22" x14ac:dyDescent="0.25">
      <c r="V5330" s="84">
        <v>0</v>
      </c>
    </row>
    <row r="5331" spans="22:22" x14ac:dyDescent="0.25">
      <c r="V5331" s="84">
        <v>0</v>
      </c>
    </row>
    <row r="5332" spans="22:22" x14ac:dyDescent="0.25">
      <c r="V5332" s="84">
        <v>0</v>
      </c>
    </row>
    <row r="5333" spans="22:22" x14ac:dyDescent="0.25">
      <c r="V5333" s="84">
        <v>0</v>
      </c>
    </row>
    <row r="5334" spans="22:22" x14ac:dyDescent="0.25">
      <c r="V5334" s="84">
        <v>0</v>
      </c>
    </row>
    <row r="5335" spans="22:22" x14ac:dyDescent="0.25">
      <c r="V5335" s="84">
        <v>0</v>
      </c>
    </row>
    <row r="5336" spans="22:22" x14ac:dyDescent="0.25">
      <c r="V5336" s="84">
        <v>0</v>
      </c>
    </row>
    <row r="5337" spans="22:22" x14ac:dyDescent="0.25">
      <c r="V5337" s="84">
        <v>0</v>
      </c>
    </row>
    <row r="5338" spans="22:22" x14ac:dyDescent="0.25">
      <c r="V5338" s="84">
        <v>0</v>
      </c>
    </row>
    <row r="5339" spans="22:22" x14ac:dyDescent="0.25">
      <c r="V5339" s="84">
        <v>0</v>
      </c>
    </row>
    <row r="5340" spans="22:22" x14ac:dyDescent="0.25">
      <c r="V5340" s="84">
        <v>0</v>
      </c>
    </row>
    <row r="5341" spans="22:22" x14ac:dyDescent="0.25">
      <c r="V5341" s="84">
        <v>0</v>
      </c>
    </row>
    <row r="5342" spans="22:22" x14ac:dyDescent="0.25">
      <c r="V5342" s="84">
        <v>0</v>
      </c>
    </row>
    <row r="5343" spans="22:22" x14ac:dyDescent="0.25">
      <c r="V5343" s="84">
        <v>0</v>
      </c>
    </row>
    <row r="5344" spans="22:22" x14ac:dyDescent="0.25">
      <c r="V5344" s="84">
        <v>0</v>
      </c>
    </row>
    <row r="5345" spans="22:22" x14ac:dyDescent="0.25">
      <c r="V5345" s="84">
        <v>0</v>
      </c>
    </row>
    <row r="5346" spans="22:22" x14ac:dyDescent="0.25">
      <c r="V5346" s="84">
        <v>0</v>
      </c>
    </row>
    <row r="5347" spans="22:22" x14ac:dyDescent="0.25">
      <c r="V5347" s="84">
        <v>0</v>
      </c>
    </row>
    <row r="5348" spans="22:22" x14ac:dyDescent="0.25">
      <c r="V5348" s="84">
        <v>0</v>
      </c>
    </row>
    <row r="5349" spans="22:22" x14ac:dyDescent="0.25">
      <c r="V5349" s="84">
        <v>0</v>
      </c>
    </row>
    <row r="5350" spans="22:22" x14ac:dyDescent="0.25">
      <c r="V5350" s="84">
        <v>0</v>
      </c>
    </row>
    <row r="5351" spans="22:22" x14ac:dyDescent="0.25">
      <c r="V5351" s="84">
        <v>0</v>
      </c>
    </row>
    <row r="5352" spans="22:22" x14ac:dyDescent="0.25">
      <c r="V5352" s="84">
        <v>0</v>
      </c>
    </row>
    <row r="5353" spans="22:22" x14ac:dyDescent="0.25">
      <c r="V5353" s="84">
        <v>0</v>
      </c>
    </row>
    <row r="5354" spans="22:22" x14ac:dyDescent="0.25">
      <c r="V5354" s="84">
        <v>0</v>
      </c>
    </row>
    <row r="5355" spans="22:22" x14ac:dyDescent="0.25">
      <c r="V5355" s="84">
        <v>0</v>
      </c>
    </row>
    <row r="5356" spans="22:22" x14ac:dyDescent="0.25">
      <c r="V5356" s="84">
        <v>0</v>
      </c>
    </row>
    <row r="5357" spans="22:22" x14ac:dyDescent="0.25">
      <c r="V5357" s="84">
        <v>0</v>
      </c>
    </row>
    <row r="5358" spans="22:22" x14ac:dyDescent="0.25">
      <c r="V5358" s="84">
        <v>0</v>
      </c>
    </row>
    <row r="5359" spans="22:22" x14ac:dyDescent="0.25">
      <c r="V5359" s="84">
        <v>0</v>
      </c>
    </row>
    <row r="5360" spans="22:22" x14ac:dyDescent="0.25">
      <c r="V5360" s="84">
        <v>0</v>
      </c>
    </row>
    <row r="5361" spans="22:22" x14ac:dyDescent="0.25">
      <c r="V5361" s="84">
        <v>0</v>
      </c>
    </row>
    <row r="5362" spans="22:22" x14ac:dyDescent="0.25">
      <c r="V5362" s="84">
        <v>0</v>
      </c>
    </row>
    <row r="5363" spans="22:22" x14ac:dyDescent="0.25">
      <c r="V5363" s="84">
        <v>0</v>
      </c>
    </row>
    <row r="5364" spans="22:22" x14ac:dyDescent="0.25">
      <c r="V5364" s="84">
        <v>0</v>
      </c>
    </row>
    <row r="5365" spans="22:22" x14ac:dyDescent="0.25">
      <c r="V5365" s="84">
        <v>0</v>
      </c>
    </row>
    <row r="5366" spans="22:22" x14ac:dyDescent="0.25">
      <c r="V5366" s="84">
        <v>0</v>
      </c>
    </row>
    <row r="5367" spans="22:22" x14ac:dyDescent="0.25">
      <c r="V5367" s="84">
        <v>0</v>
      </c>
    </row>
    <row r="5368" spans="22:22" x14ac:dyDescent="0.25">
      <c r="V5368" s="84">
        <v>0</v>
      </c>
    </row>
    <row r="5369" spans="22:22" x14ac:dyDescent="0.25">
      <c r="V5369" s="84">
        <v>0</v>
      </c>
    </row>
    <row r="5370" spans="22:22" x14ac:dyDescent="0.25">
      <c r="V5370" s="84">
        <v>0</v>
      </c>
    </row>
    <row r="5371" spans="22:22" x14ac:dyDescent="0.25">
      <c r="V5371" s="84">
        <v>0</v>
      </c>
    </row>
    <row r="5372" spans="22:22" x14ac:dyDescent="0.25">
      <c r="V5372" s="84">
        <v>0</v>
      </c>
    </row>
    <row r="5373" spans="22:22" x14ac:dyDescent="0.25">
      <c r="V5373" s="84">
        <v>0</v>
      </c>
    </row>
    <row r="5374" spans="22:22" x14ac:dyDescent="0.25">
      <c r="V5374" s="84">
        <v>0</v>
      </c>
    </row>
    <row r="5375" spans="22:22" x14ac:dyDescent="0.25">
      <c r="V5375" s="84">
        <v>0</v>
      </c>
    </row>
    <row r="5376" spans="22:22" x14ac:dyDescent="0.25">
      <c r="V5376" s="84">
        <v>0</v>
      </c>
    </row>
    <row r="5377" spans="22:22" x14ac:dyDescent="0.25">
      <c r="V5377" s="84">
        <v>0</v>
      </c>
    </row>
    <row r="5378" spans="22:22" x14ac:dyDescent="0.25">
      <c r="V5378" s="84">
        <v>0</v>
      </c>
    </row>
    <row r="5379" spans="22:22" x14ac:dyDescent="0.25">
      <c r="V5379" s="84">
        <v>0</v>
      </c>
    </row>
    <row r="5380" spans="22:22" x14ac:dyDescent="0.25">
      <c r="V5380" s="84">
        <v>0</v>
      </c>
    </row>
    <row r="5381" spans="22:22" x14ac:dyDescent="0.25">
      <c r="V5381" s="84">
        <v>0</v>
      </c>
    </row>
    <row r="5382" spans="22:22" x14ac:dyDescent="0.25">
      <c r="V5382" s="84">
        <v>0</v>
      </c>
    </row>
    <row r="5383" spans="22:22" x14ac:dyDescent="0.25">
      <c r="V5383" s="84">
        <v>0</v>
      </c>
    </row>
    <row r="5384" spans="22:22" x14ac:dyDescent="0.25">
      <c r="V5384" s="84">
        <v>0</v>
      </c>
    </row>
    <row r="5385" spans="22:22" x14ac:dyDescent="0.25">
      <c r="V5385" s="84">
        <v>0</v>
      </c>
    </row>
    <row r="5386" spans="22:22" x14ac:dyDescent="0.25">
      <c r="V5386" s="84">
        <v>0</v>
      </c>
    </row>
    <row r="5387" spans="22:22" x14ac:dyDescent="0.25">
      <c r="V5387" s="84">
        <v>0</v>
      </c>
    </row>
    <row r="5388" spans="22:22" x14ac:dyDescent="0.25">
      <c r="V5388" s="84">
        <v>0</v>
      </c>
    </row>
    <row r="5389" spans="22:22" x14ac:dyDescent="0.25">
      <c r="V5389" s="84">
        <v>0</v>
      </c>
    </row>
    <row r="5390" spans="22:22" x14ac:dyDescent="0.25">
      <c r="V5390" s="84">
        <v>0</v>
      </c>
    </row>
    <row r="5391" spans="22:22" x14ac:dyDescent="0.25">
      <c r="V5391" s="84">
        <v>0</v>
      </c>
    </row>
    <row r="5392" spans="22:22" x14ac:dyDescent="0.25">
      <c r="V5392" s="84">
        <v>0</v>
      </c>
    </row>
    <row r="5393" spans="22:22" x14ac:dyDescent="0.25">
      <c r="V5393" s="84">
        <v>0</v>
      </c>
    </row>
    <row r="5394" spans="22:22" x14ac:dyDescent="0.25">
      <c r="V5394" s="84">
        <v>0</v>
      </c>
    </row>
    <row r="5395" spans="22:22" x14ac:dyDescent="0.25">
      <c r="V5395" s="84">
        <v>0</v>
      </c>
    </row>
    <row r="5396" spans="22:22" x14ac:dyDescent="0.25">
      <c r="V5396" s="84">
        <v>0</v>
      </c>
    </row>
    <row r="5397" spans="22:22" x14ac:dyDescent="0.25">
      <c r="V5397" s="84">
        <v>0</v>
      </c>
    </row>
    <row r="5398" spans="22:22" x14ac:dyDescent="0.25">
      <c r="V5398" s="84">
        <v>0</v>
      </c>
    </row>
    <row r="5399" spans="22:22" x14ac:dyDescent="0.25">
      <c r="V5399" s="84">
        <v>0</v>
      </c>
    </row>
    <row r="5400" spans="22:22" x14ac:dyDescent="0.25">
      <c r="V5400" s="84">
        <v>0</v>
      </c>
    </row>
    <row r="5401" spans="22:22" x14ac:dyDescent="0.25">
      <c r="V5401" s="84">
        <v>0</v>
      </c>
    </row>
    <row r="5402" spans="22:22" x14ac:dyDescent="0.25">
      <c r="V5402" s="84">
        <v>0</v>
      </c>
    </row>
    <row r="5403" spans="22:22" x14ac:dyDescent="0.25">
      <c r="V5403" s="84">
        <v>0</v>
      </c>
    </row>
    <row r="5404" spans="22:22" x14ac:dyDescent="0.25">
      <c r="V5404" s="84">
        <v>0</v>
      </c>
    </row>
    <row r="5405" spans="22:22" x14ac:dyDescent="0.25">
      <c r="V5405" s="84">
        <v>0</v>
      </c>
    </row>
    <row r="5406" spans="22:22" x14ac:dyDescent="0.25">
      <c r="V5406" s="84">
        <v>0</v>
      </c>
    </row>
    <row r="5407" spans="22:22" x14ac:dyDescent="0.25">
      <c r="V5407" s="84">
        <v>0</v>
      </c>
    </row>
    <row r="5408" spans="22:22" x14ac:dyDescent="0.25">
      <c r="V5408" s="84">
        <v>0</v>
      </c>
    </row>
    <row r="5409" spans="22:22" x14ac:dyDescent="0.25">
      <c r="V5409" s="84">
        <v>0</v>
      </c>
    </row>
    <row r="5410" spans="22:22" x14ac:dyDescent="0.25">
      <c r="V5410" s="84">
        <v>0</v>
      </c>
    </row>
    <row r="5411" spans="22:22" x14ac:dyDescent="0.25">
      <c r="V5411" s="84">
        <v>0</v>
      </c>
    </row>
    <row r="5412" spans="22:22" x14ac:dyDescent="0.25">
      <c r="V5412" s="84">
        <v>0</v>
      </c>
    </row>
    <row r="5413" spans="22:22" x14ac:dyDescent="0.25">
      <c r="V5413" s="84">
        <v>0</v>
      </c>
    </row>
    <row r="5414" spans="22:22" x14ac:dyDescent="0.25">
      <c r="V5414" s="84">
        <v>0</v>
      </c>
    </row>
    <row r="5415" spans="22:22" x14ac:dyDescent="0.25">
      <c r="V5415" s="84">
        <v>0</v>
      </c>
    </row>
    <row r="5416" spans="22:22" x14ac:dyDescent="0.25">
      <c r="V5416" s="84">
        <v>0</v>
      </c>
    </row>
    <row r="5417" spans="22:22" x14ac:dyDescent="0.25">
      <c r="V5417" s="84">
        <v>0</v>
      </c>
    </row>
    <row r="5418" spans="22:22" x14ac:dyDescent="0.25">
      <c r="V5418" s="84">
        <v>0</v>
      </c>
    </row>
    <row r="5419" spans="22:22" x14ac:dyDescent="0.25">
      <c r="V5419" s="84">
        <v>0</v>
      </c>
    </row>
    <row r="5420" spans="22:22" x14ac:dyDescent="0.25">
      <c r="V5420" s="84">
        <v>0</v>
      </c>
    </row>
    <row r="5421" spans="22:22" x14ac:dyDescent="0.25">
      <c r="V5421" s="84">
        <v>0</v>
      </c>
    </row>
    <row r="5422" spans="22:22" x14ac:dyDescent="0.25">
      <c r="V5422" s="84">
        <v>0</v>
      </c>
    </row>
    <row r="5423" spans="22:22" x14ac:dyDescent="0.25">
      <c r="V5423" s="84">
        <v>0</v>
      </c>
    </row>
    <row r="5424" spans="22:22" x14ac:dyDescent="0.25">
      <c r="V5424" s="84">
        <v>0</v>
      </c>
    </row>
    <row r="5425" spans="22:22" x14ac:dyDescent="0.25">
      <c r="V5425" s="84">
        <v>0</v>
      </c>
    </row>
    <row r="5426" spans="22:22" x14ac:dyDescent="0.25">
      <c r="V5426" s="84">
        <v>0</v>
      </c>
    </row>
    <row r="5427" spans="22:22" x14ac:dyDescent="0.25">
      <c r="V5427" s="84">
        <v>0</v>
      </c>
    </row>
    <row r="5428" spans="22:22" x14ac:dyDescent="0.25">
      <c r="V5428" s="84">
        <v>0</v>
      </c>
    </row>
    <row r="5429" spans="22:22" x14ac:dyDescent="0.25">
      <c r="V5429" s="84">
        <v>0</v>
      </c>
    </row>
    <row r="5430" spans="22:22" x14ac:dyDescent="0.25">
      <c r="V5430" s="84">
        <v>0</v>
      </c>
    </row>
    <row r="5431" spans="22:22" x14ac:dyDescent="0.25">
      <c r="V5431" s="84">
        <v>0</v>
      </c>
    </row>
    <row r="5432" spans="22:22" x14ac:dyDescent="0.25">
      <c r="V5432" s="84">
        <v>0</v>
      </c>
    </row>
    <row r="5433" spans="22:22" x14ac:dyDescent="0.25">
      <c r="V5433" s="84">
        <v>0</v>
      </c>
    </row>
    <row r="5434" spans="22:22" x14ac:dyDescent="0.25">
      <c r="V5434" s="84">
        <v>0</v>
      </c>
    </row>
    <row r="5435" spans="22:22" x14ac:dyDescent="0.25">
      <c r="V5435" s="84">
        <v>0</v>
      </c>
    </row>
    <row r="5436" spans="22:22" x14ac:dyDescent="0.25">
      <c r="V5436" s="84">
        <v>0</v>
      </c>
    </row>
    <row r="5437" spans="22:22" x14ac:dyDescent="0.25">
      <c r="V5437" s="84">
        <v>0</v>
      </c>
    </row>
    <row r="5438" spans="22:22" x14ac:dyDescent="0.25">
      <c r="V5438" s="84">
        <v>0</v>
      </c>
    </row>
    <row r="5439" spans="22:22" x14ac:dyDescent="0.25">
      <c r="V5439" s="84">
        <v>0</v>
      </c>
    </row>
    <row r="5440" spans="22:22" x14ac:dyDescent="0.25">
      <c r="V5440" s="84">
        <v>0</v>
      </c>
    </row>
    <row r="5441" spans="22:22" x14ac:dyDescent="0.25">
      <c r="V5441" s="84">
        <v>0</v>
      </c>
    </row>
    <row r="5442" spans="22:22" x14ac:dyDescent="0.25">
      <c r="V5442" s="84">
        <v>0</v>
      </c>
    </row>
    <row r="5443" spans="22:22" x14ac:dyDescent="0.25">
      <c r="V5443" s="84">
        <v>0</v>
      </c>
    </row>
    <row r="5444" spans="22:22" x14ac:dyDescent="0.25">
      <c r="V5444" s="84">
        <v>0</v>
      </c>
    </row>
    <row r="5445" spans="22:22" x14ac:dyDescent="0.25">
      <c r="V5445" s="84">
        <v>0</v>
      </c>
    </row>
    <row r="5446" spans="22:22" x14ac:dyDescent="0.25">
      <c r="V5446" s="84">
        <v>0</v>
      </c>
    </row>
    <row r="5447" spans="22:22" x14ac:dyDescent="0.25">
      <c r="V5447" s="84">
        <v>0</v>
      </c>
    </row>
    <row r="5448" spans="22:22" x14ac:dyDescent="0.25">
      <c r="V5448" s="84">
        <v>0</v>
      </c>
    </row>
    <row r="5449" spans="22:22" x14ac:dyDescent="0.25">
      <c r="V5449" s="84">
        <v>0</v>
      </c>
    </row>
    <row r="5450" spans="22:22" x14ac:dyDescent="0.25">
      <c r="V5450" s="84">
        <v>0</v>
      </c>
    </row>
    <row r="5451" spans="22:22" x14ac:dyDescent="0.25">
      <c r="V5451" s="84">
        <v>0</v>
      </c>
    </row>
    <row r="5452" spans="22:22" x14ac:dyDescent="0.25">
      <c r="V5452" s="84">
        <v>0</v>
      </c>
    </row>
    <row r="5453" spans="22:22" x14ac:dyDescent="0.25">
      <c r="V5453" s="84">
        <v>0</v>
      </c>
    </row>
    <row r="5454" spans="22:22" x14ac:dyDescent="0.25">
      <c r="V5454" s="84">
        <v>0</v>
      </c>
    </row>
    <row r="5455" spans="22:22" x14ac:dyDescent="0.25">
      <c r="V5455" s="84">
        <v>0</v>
      </c>
    </row>
    <row r="5456" spans="22:22" x14ac:dyDescent="0.25">
      <c r="V5456" s="84">
        <v>0</v>
      </c>
    </row>
    <row r="5457" spans="22:22" x14ac:dyDescent="0.25">
      <c r="V5457" s="84">
        <v>0</v>
      </c>
    </row>
    <row r="5458" spans="22:22" x14ac:dyDescent="0.25">
      <c r="V5458" s="84">
        <v>0</v>
      </c>
    </row>
    <row r="5459" spans="22:22" x14ac:dyDescent="0.25">
      <c r="V5459" s="84">
        <v>0</v>
      </c>
    </row>
    <row r="5460" spans="22:22" x14ac:dyDescent="0.25">
      <c r="V5460" s="84">
        <v>0</v>
      </c>
    </row>
    <row r="5461" spans="22:22" x14ac:dyDescent="0.25">
      <c r="V5461" s="84">
        <v>0</v>
      </c>
    </row>
    <row r="5462" spans="22:22" x14ac:dyDescent="0.25">
      <c r="V5462" s="84">
        <v>0</v>
      </c>
    </row>
    <row r="5463" spans="22:22" x14ac:dyDescent="0.25">
      <c r="V5463" s="84">
        <v>0</v>
      </c>
    </row>
    <row r="5464" spans="22:22" x14ac:dyDescent="0.25">
      <c r="V5464" s="84">
        <v>0</v>
      </c>
    </row>
    <row r="5465" spans="22:22" x14ac:dyDescent="0.25">
      <c r="V5465" s="84">
        <v>0</v>
      </c>
    </row>
    <row r="5466" spans="22:22" x14ac:dyDescent="0.25">
      <c r="V5466" s="84">
        <v>0</v>
      </c>
    </row>
    <row r="5467" spans="22:22" x14ac:dyDescent="0.25">
      <c r="V5467" s="84">
        <v>0</v>
      </c>
    </row>
    <row r="5468" spans="22:22" x14ac:dyDescent="0.25">
      <c r="V5468" s="84">
        <v>0</v>
      </c>
    </row>
    <row r="5469" spans="22:22" x14ac:dyDescent="0.25">
      <c r="V5469" s="84">
        <v>0</v>
      </c>
    </row>
    <row r="5470" spans="22:22" x14ac:dyDescent="0.25">
      <c r="V5470" s="84">
        <v>0</v>
      </c>
    </row>
    <row r="5471" spans="22:22" x14ac:dyDescent="0.25">
      <c r="V5471" s="84">
        <v>0</v>
      </c>
    </row>
    <row r="5472" spans="22:22" x14ac:dyDescent="0.25">
      <c r="V5472" s="84">
        <v>0</v>
      </c>
    </row>
    <row r="5473" spans="22:22" x14ac:dyDescent="0.25">
      <c r="V5473" s="84">
        <v>0</v>
      </c>
    </row>
    <row r="5474" spans="22:22" x14ac:dyDescent="0.25">
      <c r="V5474" s="84">
        <v>0</v>
      </c>
    </row>
    <row r="5475" spans="22:22" x14ac:dyDescent="0.25">
      <c r="V5475" s="84">
        <v>0</v>
      </c>
    </row>
    <row r="5476" spans="22:22" x14ac:dyDescent="0.25">
      <c r="V5476" s="84">
        <v>0</v>
      </c>
    </row>
    <row r="5477" spans="22:22" x14ac:dyDescent="0.25">
      <c r="V5477" s="84">
        <v>0</v>
      </c>
    </row>
    <row r="5478" spans="22:22" x14ac:dyDescent="0.25">
      <c r="V5478" s="84">
        <v>0</v>
      </c>
    </row>
    <row r="5479" spans="22:22" x14ac:dyDescent="0.25">
      <c r="V5479" s="84">
        <v>0</v>
      </c>
    </row>
    <row r="5480" spans="22:22" x14ac:dyDescent="0.25">
      <c r="V5480" s="84">
        <v>0</v>
      </c>
    </row>
    <row r="5481" spans="22:22" x14ac:dyDescent="0.25">
      <c r="V5481" s="84">
        <v>0</v>
      </c>
    </row>
    <row r="5482" spans="22:22" x14ac:dyDescent="0.25">
      <c r="V5482" s="84">
        <v>0</v>
      </c>
    </row>
    <row r="5483" spans="22:22" x14ac:dyDescent="0.25">
      <c r="V5483" s="84">
        <v>0</v>
      </c>
    </row>
    <row r="5484" spans="22:22" x14ac:dyDescent="0.25">
      <c r="V5484" s="84">
        <v>0</v>
      </c>
    </row>
    <row r="5485" spans="22:22" x14ac:dyDescent="0.25">
      <c r="V5485" s="84">
        <v>0</v>
      </c>
    </row>
    <row r="5486" spans="22:22" x14ac:dyDescent="0.25">
      <c r="V5486" s="84">
        <v>0</v>
      </c>
    </row>
    <row r="5487" spans="22:22" x14ac:dyDescent="0.25">
      <c r="V5487" s="84">
        <v>0</v>
      </c>
    </row>
    <row r="5488" spans="22:22" x14ac:dyDescent="0.25">
      <c r="V5488" s="84">
        <v>0</v>
      </c>
    </row>
    <row r="5489" spans="22:22" x14ac:dyDescent="0.25">
      <c r="V5489" s="84">
        <v>0</v>
      </c>
    </row>
    <row r="5490" spans="22:22" x14ac:dyDescent="0.25">
      <c r="V5490" s="84">
        <v>0</v>
      </c>
    </row>
    <row r="5491" spans="22:22" x14ac:dyDescent="0.25">
      <c r="V5491" s="84">
        <v>0</v>
      </c>
    </row>
    <row r="5492" spans="22:22" x14ac:dyDescent="0.25">
      <c r="V5492" s="84">
        <v>0</v>
      </c>
    </row>
    <row r="5493" spans="22:22" x14ac:dyDescent="0.25">
      <c r="V5493" s="84">
        <v>0</v>
      </c>
    </row>
    <row r="5494" spans="22:22" x14ac:dyDescent="0.25">
      <c r="V5494" s="84">
        <v>0</v>
      </c>
    </row>
    <row r="5495" spans="22:22" x14ac:dyDescent="0.25">
      <c r="V5495" s="84">
        <v>0</v>
      </c>
    </row>
    <row r="5496" spans="22:22" x14ac:dyDescent="0.25">
      <c r="V5496" s="84">
        <v>0</v>
      </c>
    </row>
    <row r="5497" spans="22:22" x14ac:dyDescent="0.25">
      <c r="V5497" s="84">
        <v>0</v>
      </c>
    </row>
    <row r="5498" spans="22:22" x14ac:dyDescent="0.25">
      <c r="V5498" s="84">
        <v>0</v>
      </c>
    </row>
    <row r="5499" spans="22:22" x14ac:dyDescent="0.25">
      <c r="V5499" s="84">
        <v>0</v>
      </c>
    </row>
    <row r="5500" spans="22:22" x14ac:dyDescent="0.25">
      <c r="V5500" s="84">
        <v>0</v>
      </c>
    </row>
    <row r="5501" spans="22:22" x14ac:dyDescent="0.25">
      <c r="V5501" s="84">
        <v>0</v>
      </c>
    </row>
    <row r="5502" spans="22:22" x14ac:dyDescent="0.25">
      <c r="V5502" s="84">
        <v>0</v>
      </c>
    </row>
    <row r="5503" spans="22:22" x14ac:dyDescent="0.25">
      <c r="V5503" s="84">
        <v>0</v>
      </c>
    </row>
    <row r="5504" spans="22:22" x14ac:dyDescent="0.25">
      <c r="V5504" s="84">
        <v>0</v>
      </c>
    </row>
    <row r="5505" spans="22:22" x14ac:dyDescent="0.25">
      <c r="V5505" s="84">
        <v>0</v>
      </c>
    </row>
    <row r="5506" spans="22:22" x14ac:dyDescent="0.25">
      <c r="V5506" s="84">
        <v>0</v>
      </c>
    </row>
    <row r="5507" spans="22:22" x14ac:dyDescent="0.25">
      <c r="V5507" s="84">
        <v>0</v>
      </c>
    </row>
    <row r="5508" spans="22:22" x14ac:dyDescent="0.25">
      <c r="V5508" s="84">
        <v>0</v>
      </c>
    </row>
    <row r="5509" spans="22:22" x14ac:dyDescent="0.25">
      <c r="V5509" s="84">
        <v>0</v>
      </c>
    </row>
    <row r="5510" spans="22:22" x14ac:dyDescent="0.25">
      <c r="V5510" s="84">
        <v>0</v>
      </c>
    </row>
    <row r="5511" spans="22:22" x14ac:dyDescent="0.25">
      <c r="V5511" s="84">
        <v>0</v>
      </c>
    </row>
    <row r="5512" spans="22:22" x14ac:dyDescent="0.25">
      <c r="V5512" s="84">
        <v>0</v>
      </c>
    </row>
    <row r="5513" spans="22:22" x14ac:dyDescent="0.25">
      <c r="V5513" s="84">
        <v>0</v>
      </c>
    </row>
    <row r="5514" spans="22:22" x14ac:dyDescent="0.25">
      <c r="V5514" s="84">
        <v>0</v>
      </c>
    </row>
    <row r="5515" spans="22:22" x14ac:dyDescent="0.25">
      <c r="V5515" s="84">
        <v>0</v>
      </c>
    </row>
    <row r="5516" spans="22:22" x14ac:dyDescent="0.25">
      <c r="V5516" s="84">
        <v>0</v>
      </c>
    </row>
    <row r="5517" spans="22:22" x14ac:dyDescent="0.25">
      <c r="V5517" s="84">
        <v>0</v>
      </c>
    </row>
    <row r="5518" spans="22:22" x14ac:dyDescent="0.25">
      <c r="V5518" s="84">
        <v>0</v>
      </c>
    </row>
    <row r="5519" spans="22:22" x14ac:dyDescent="0.25">
      <c r="V5519" s="84">
        <v>0</v>
      </c>
    </row>
    <row r="5520" spans="22:22" x14ac:dyDescent="0.25">
      <c r="V5520" s="84">
        <v>0</v>
      </c>
    </row>
    <row r="5521" spans="22:22" x14ac:dyDescent="0.25">
      <c r="V5521" s="84">
        <v>0</v>
      </c>
    </row>
    <row r="5522" spans="22:22" x14ac:dyDescent="0.25">
      <c r="V5522" s="84">
        <v>0</v>
      </c>
    </row>
    <row r="5523" spans="22:22" x14ac:dyDescent="0.25">
      <c r="V5523" s="84">
        <v>0</v>
      </c>
    </row>
    <row r="5524" spans="22:22" x14ac:dyDescent="0.25">
      <c r="V5524" s="84">
        <v>0</v>
      </c>
    </row>
    <row r="5525" spans="22:22" x14ac:dyDescent="0.25">
      <c r="V5525" s="84">
        <v>0</v>
      </c>
    </row>
    <row r="5526" spans="22:22" x14ac:dyDescent="0.25">
      <c r="V5526" s="84">
        <v>0</v>
      </c>
    </row>
    <row r="5527" spans="22:22" x14ac:dyDescent="0.25">
      <c r="V5527" s="84">
        <v>0</v>
      </c>
    </row>
    <row r="5528" spans="22:22" x14ac:dyDescent="0.25">
      <c r="V5528" s="84">
        <v>0</v>
      </c>
    </row>
    <row r="5529" spans="22:22" x14ac:dyDescent="0.25">
      <c r="V5529" s="84">
        <v>0</v>
      </c>
    </row>
    <row r="5530" spans="22:22" x14ac:dyDescent="0.25">
      <c r="V5530" s="84">
        <v>0</v>
      </c>
    </row>
    <row r="5531" spans="22:22" x14ac:dyDescent="0.25">
      <c r="V5531" s="84">
        <v>0</v>
      </c>
    </row>
    <row r="5532" spans="22:22" x14ac:dyDescent="0.25">
      <c r="V5532" s="84">
        <v>0</v>
      </c>
    </row>
    <row r="5533" spans="22:22" x14ac:dyDescent="0.25">
      <c r="V5533" s="84">
        <v>0</v>
      </c>
    </row>
    <row r="5534" spans="22:22" x14ac:dyDescent="0.25">
      <c r="V5534" s="84">
        <v>0</v>
      </c>
    </row>
    <row r="5535" spans="22:22" x14ac:dyDescent="0.25">
      <c r="V5535" s="84">
        <v>0</v>
      </c>
    </row>
    <row r="5536" spans="22:22" x14ac:dyDescent="0.25">
      <c r="V5536" s="84">
        <v>0</v>
      </c>
    </row>
    <row r="5537" spans="22:22" x14ac:dyDescent="0.25">
      <c r="V5537" s="84">
        <v>0</v>
      </c>
    </row>
    <row r="5538" spans="22:22" x14ac:dyDescent="0.25">
      <c r="V5538" s="84">
        <v>0</v>
      </c>
    </row>
    <row r="5539" spans="22:22" x14ac:dyDescent="0.25">
      <c r="V5539" s="84">
        <v>0</v>
      </c>
    </row>
    <row r="5540" spans="22:22" x14ac:dyDescent="0.25">
      <c r="V5540" s="84">
        <v>0</v>
      </c>
    </row>
    <row r="5541" spans="22:22" x14ac:dyDescent="0.25">
      <c r="V5541" s="84">
        <v>0</v>
      </c>
    </row>
    <row r="5542" spans="22:22" x14ac:dyDescent="0.25">
      <c r="V5542" s="84">
        <v>0</v>
      </c>
    </row>
    <row r="5543" spans="22:22" x14ac:dyDescent="0.25">
      <c r="V5543" s="84">
        <v>0</v>
      </c>
    </row>
    <row r="5544" spans="22:22" x14ac:dyDescent="0.25">
      <c r="V5544" s="84">
        <v>0</v>
      </c>
    </row>
    <row r="5545" spans="22:22" x14ac:dyDescent="0.25">
      <c r="V5545" s="84">
        <v>0</v>
      </c>
    </row>
    <row r="5546" spans="22:22" x14ac:dyDescent="0.25">
      <c r="V5546" s="84">
        <v>0</v>
      </c>
    </row>
    <row r="5547" spans="22:22" x14ac:dyDescent="0.25">
      <c r="V5547" s="84">
        <v>0</v>
      </c>
    </row>
    <row r="5548" spans="22:22" x14ac:dyDescent="0.25">
      <c r="V5548" s="84">
        <v>0</v>
      </c>
    </row>
    <row r="5549" spans="22:22" x14ac:dyDescent="0.25">
      <c r="V5549" s="84">
        <v>0</v>
      </c>
    </row>
    <row r="5550" spans="22:22" x14ac:dyDescent="0.25">
      <c r="V5550" s="84">
        <v>0</v>
      </c>
    </row>
    <row r="5551" spans="22:22" x14ac:dyDescent="0.25">
      <c r="V5551" s="84">
        <v>0</v>
      </c>
    </row>
    <row r="5552" spans="22:22" x14ac:dyDescent="0.25">
      <c r="V5552" s="84">
        <v>0</v>
      </c>
    </row>
    <row r="5553" spans="22:22" x14ac:dyDescent="0.25">
      <c r="V5553" s="84">
        <v>0</v>
      </c>
    </row>
    <row r="5554" spans="22:22" x14ac:dyDescent="0.25">
      <c r="V5554" s="84">
        <v>0</v>
      </c>
    </row>
    <row r="5555" spans="22:22" x14ac:dyDescent="0.25">
      <c r="V5555" s="84">
        <v>0</v>
      </c>
    </row>
    <row r="5556" spans="22:22" x14ac:dyDescent="0.25">
      <c r="V5556" s="84">
        <v>0</v>
      </c>
    </row>
    <row r="5557" spans="22:22" x14ac:dyDescent="0.25">
      <c r="V5557" s="84">
        <v>0</v>
      </c>
    </row>
    <row r="5558" spans="22:22" x14ac:dyDescent="0.25">
      <c r="V5558" s="84">
        <v>0</v>
      </c>
    </row>
    <row r="5559" spans="22:22" x14ac:dyDescent="0.25">
      <c r="V5559" s="84">
        <v>0</v>
      </c>
    </row>
    <row r="5560" spans="22:22" x14ac:dyDescent="0.25">
      <c r="V5560" s="84">
        <v>0</v>
      </c>
    </row>
    <row r="5561" spans="22:22" x14ac:dyDescent="0.25">
      <c r="V5561" s="84">
        <v>0</v>
      </c>
    </row>
    <row r="5562" spans="22:22" x14ac:dyDescent="0.25">
      <c r="V5562" s="84">
        <v>0</v>
      </c>
    </row>
    <row r="5563" spans="22:22" x14ac:dyDescent="0.25">
      <c r="V5563" s="84">
        <v>0</v>
      </c>
    </row>
    <row r="5564" spans="22:22" x14ac:dyDescent="0.25">
      <c r="V5564" s="84">
        <v>0</v>
      </c>
    </row>
    <row r="5565" spans="22:22" x14ac:dyDescent="0.25">
      <c r="V5565" s="84">
        <v>0</v>
      </c>
    </row>
    <row r="5566" spans="22:22" x14ac:dyDescent="0.25">
      <c r="V5566" s="84">
        <v>0</v>
      </c>
    </row>
    <row r="5567" spans="22:22" x14ac:dyDescent="0.25">
      <c r="V5567" s="84">
        <v>0</v>
      </c>
    </row>
    <row r="5568" spans="22:22" x14ac:dyDescent="0.25">
      <c r="V5568" s="84">
        <v>0</v>
      </c>
    </row>
    <row r="5569" spans="22:22" x14ac:dyDescent="0.25">
      <c r="V5569" s="84">
        <v>0</v>
      </c>
    </row>
    <row r="5570" spans="22:22" x14ac:dyDescent="0.25">
      <c r="V5570" s="84">
        <v>0</v>
      </c>
    </row>
    <row r="5571" spans="22:22" x14ac:dyDescent="0.25">
      <c r="V5571" s="84">
        <v>0</v>
      </c>
    </row>
    <row r="5572" spans="22:22" x14ac:dyDescent="0.25">
      <c r="V5572" s="84">
        <v>0</v>
      </c>
    </row>
    <row r="5573" spans="22:22" x14ac:dyDescent="0.25">
      <c r="V5573" s="84">
        <v>0</v>
      </c>
    </row>
    <row r="5574" spans="22:22" x14ac:dyDescent="0.25">
      <c r="V5574" s="84">
        <v>0</v>
      </c>
    </row>
    <row r="5575" spans="22:22" x14ac:dyDescent="0.25">
      <c r="V5575" s="84">
        <v>0</v>
      </c>
    </row>
    <row r="5576" spans="22:22" x14ac:dyDescent="0.25">
      <c r="V5576" s="84">
        <v>0</v>
      </c>
    </row>
    <row r="5577" spans="22:22" x14ac:dyDescent="0.25">
      <c r="V5577" s="84">
        <v>0</v>
      </c>
    </row>
    <row r="5578" spans="22:22" x14ac:dyDescent="0.25">
      <c r="V5578" s="84">
        <v>0</v>
      </c>
    </row>
    <row r="5579" spans="22:22" x14ac:dyDescent="0.25">
      <c r="V5579" s="84">
        <v>0</v>
      </c>
    </row>
    <row r="5580" spans="22:22" x14ac:dyDescent="0.25">
      <c r="V5580" s="84">
        <v>0</v>
      </c>
    </row>
    <row r="5581" spans="22:22" x14ac:dyDescent="0.25">
      <c r="V5581" s="84">
        <v>0</v>
      </c>
    </row>
    <row r="5582" spans="22:22" x14ac:dyDescent="0.25">
      <c r="V5582" s="84">
        <v>0</v>
      </c>
    </row>
    <row r="5583" spans="22:22" x14ac:dyDescent="0.25">
      <c r="V5583" s="84">
        <v>0</v>
      </c>
    </row>
    <row r="5584" spans="22:22" x14ac:dyDescent="0.25">
      <c r="V5584" s="84">
        <v>0</v>
      </c>
    </row>
    <row r="5585" spans="22:22" x14ac:dyDescent="0.25">
      <c r="V5585" s="84">
        <v>0</v>
      </c>
    </row>
    <row r="5586" spans="22:22" x14ac:dyDescent="0.25">
      <c r="V5586" s="84">
        <v>0</v>
      </c>
    </row>
    <row r="5587" spans="22:22" x14ac:dyDescent="0.25">
      <c r="V5587" s="84">
        <v>0</v>
      </c>
    </row>
    <row r="5588" spans="22:22" x14ac:dyDescent="0.25">
      <c r="V5588" s="84">
        <v>0</v>
      </c>
    </row>
    <row r="5589" spans="22:22" x14ac:dyDescent="0.25">
      <c r="V5589" s="84">
        <v>0</v>
      </c>
    </row>
    <row r="5590" spans="22:22" x14ac:dyDescent="0.25">
      <c r="V5590" s="84">
        <v>0</v>
      </c>
    </row>
    <row r="5591" spans="22:22" x14ac:dyDescent="0.25">
      <c r="V5591" s="84">
        <v>0</v>
      </c>
    </row>
    <row r="5592" spans="22:22" x14ac:dyDescent="0.25">
      <c r="V5592" s="84">
        <v>0</v>
      </c>
    </row>
    <row r="5593" spans="22:22" x14ac:dyDescent="0.25">
      <c r="V5593" s="84">
        <v>0</v>
      </c>
    </row>
    <row r="5594" spans="22:22" x14ac:dyDescent="0.25">
      <c r="V5594" s="84">
        <v>0</v>
      </c>
    </row>
    <row r="5595" spans="22:22" x14ac:dyDescent="0.25">
      <c r="V5595" s="84">
        <v>0</v>
      </c>
    </row>
    <row r="5596" spans="22:22" x14ac:dyDescent="0.25">
      <c r="V5596" s="84">
        <v>0</v>
      </c>
    </row>
    <row r="5597" spans="22:22" x14ac:dyDescent="0.25">
      <c r="V5597" s="84">
        <v>0</v>
      </c>
    </row>
    <row r="5598" spans="22:22" x14ac:dyDescent="0.25">
      <c r="V5598" s="84">
        <v>0</v>
      </c>
    </row>
    <row r="5599" spans="22:22" x14ac:dyDescent="0.25">
      <c r="V5599" s="84">
        <v>0</v>
      </c>
    </row>
    <row r="5600" spans="22:22" x14ac:dyDescent="0.25">
      <c r="V5600" s="84">
        <v>0</v>
      </c>
    </row>
    <row r="5601" spans="22:22" x14ac:dyDescent="0.25">
      <c r="V5601" s="84">
        <v>0</v>
      </c>
    </row>
    <row r="5602" spans="22:22" x14ac:dyDescent="0.25">
      <c r="V5602" s="84">
        <v>0</v>
      </c>
    </row>
    <row r="5603" spans="22:22" x14ac:dyDescent="0.25">
      <c r="V5603" s="84">
        <v>0</v>
      </c>
    </row>
    <row r="5604" spans="22:22" x14ac:dyDescent="0.25">
      <c r="V5604" s="84">
        <v>0</v>
      </c>
    </row>
    <row r="5605" spans="22:22" x14ac:dyDescent="0.25">
      <c r="V5605" s="84">
        <v>0</v>
      </c>
    </row>
    <row r="5606" spans="22:22" x14ac:dyDescent="0.25">
      <c r="V5606" s="84">
        <v>0</v>
      </c>
    </row>
    <row r="5607" spans="22:22" x14ac:dyDescent="0.25">
      <c r="V5607" s="84">
        <v>0</v>
      </c>
    </row>
    <row r="5608" spans="22:22" x14ac:dyDescent="0.25">
      <c r="V5608" s="84">
        <v>0</v>
      </c>
    </row>
    <row r="5609" spans="22:22" x14ac:dyDescent="0.25">
      <c r="V5609" s="84">
        <v>0</v>
      </c>
    </row>
    <row r="5610" spans="22:22" x14ac:dyDescent="0.25">
      <c r="V5610" s="84">
        <v>0</v>
      </c>
    </row>
    <row r="5611" spans="22:22" x14ac:dyDescent="0.25">
      <c r="V5611" s="84">
        <v>0</v>
      </c>
    </row>
    <row r="5612" spans="22:22" x14ac:dyDescent="0.25">
      <c r="V5612" s="84">
        <v>0</v>
      </c>
    </row>
    <row r="5613" spans="22:22" x14ac:dyDescent="0.25">
      <c r="V5613" s="84">
        <v>0</v>
      </c>
    </row>
    <row r="5614" spans="22:22" x14ac:dyDescent="0.25">
      <c r="V5614" s="84">
        <v>0</v>
      </c>
    </row>
    <row r="5615" spans="22:22" x14ac:dyDescent="0.25">
      <c r="V5615" s="84">
        <v>0</v>
      </c>
    </row>
    <row r="5616" spans="22:22" x14ac:dyDescent="0.25">
      <c r="V5616" s="84">
        <v>0</v>
      </c>
    </row>
    <row r="5617" spans="22:22" x14ac:dyDescent="0.25">
      <c r="V5617" s="84">
        <v>0</v>
      </c>
    </row>
    <row r="5618" spans="22:22" x14ac:dyDescent="0.25">
      <c r="V5618" s="84">
        <v>0</v>
      </c>
    </row>
    <row r="5619" spans="22:22" x14ac:dyDescent="0.25">
      <c r="V5619" s="84">
        <v>0</v>
      </c>
    </row>
    <row r="5620" spans="22:22" x14ac:dyDescent="0.25">
      <c r="V5620" s="84">
        <v>0</v>
      </c>
    </row>
    <row r="5621" spans="22:22" x14ac:dyDescent="0.25">
      <c r="V5621" s="84">
        <v>0</v>
      </c>
    </row>
    <row r="5622" spans="22:22" x14ac:dyDescent="0.25">
      <c r="V5622" s="84">
        <v>0</v>
      </c>
    </row>
    <row r="5623" spans="22:22" x14ac:dyDescent="0.25">
      <c r="V5623" s="84">
        <v>0</v>
      </c>
    </row>
    <row r="5624" spans="22:22" x14ac:dyDescent="0.25">
      <c r="V5624" s="84">
        <v>0</v>
      </c>
    </row>
    <row r="5625" spans="22:22" x14ac:dyDescent="0.25">
      <c r="V5625" s="84">
        <v>0</v>
      </c>
    </row>
    <row r="5626" spans="22:22" x14ac:dyDescent="0.25">
      <c r="V5626" s="84">
        <v>0</v>
      </c>
    </row>
    <row r="5627" spans="22:22" x14ac:dyDescent="0.25">
      <c r="V5627" s="84">
        <v>0</v>
      </c>
    </row>
    <row r="5628" spans="22:22" x14ac:dyDescent="0.25">
      <c r="V5628" s="84">
        <v>0</v>
      </c>
    </row>
    <row r="5629" spans="22:22" x14ac:dyDescent="0.25">
      <c r="V5629" s="84">
        <v>0</v>
      </c>
    </row>
    <row r="5630" spans="22:22" x14ac:dyDescent="0.25">
      <c r="V5630" s="84">
        <v>0</v>
      </c>
    </row>
    <row r="5631" spans="22:22" x14ac:dyDescent="0.25">
      <c r="V5631" s="84">
        <v>0</v>
      </c>
    </row>
    <row r="5632" spans="22:22" x14ac:dyDescent="0.25">
      <c r="V5632" s="84">
        <v>0</v>
      </c>
    </row>
    <row r="5633" spans="22:22" x14ac:dyDescent="0.25">
      <c r="V5633" s="84">
        <v>0</v>
      </c>
    </row>
    <row r="5634" spans="22:22" x14ac:dyDescent="0.25">
      <c r="V5634" s="84">
        <v>0</v>
      </c>
    </row>
    <row r="5635" spans="22:22" x14ac:dyDescent="0.25">
      <c r="V5635" s="84">
        <v>0</v>
      </c>
    </row>
    <row r="5636" spans="22:22" x14ac:dyDescent="0.25">
      <c r="V5636" s="84">
        <v>0</v>
      </c>
    </row>
    <row r="5637" spans="22:22" x14ac:dyDescent="0.25">
      <c r="V5637" s="84">
        <v>0</v>
      </c>
    </row>
    <row r="5638" spans="22:22" x14ac:dyDescent="0.25">
      <c r="V5638" s="84">
        <v>0</v>
      </c>
    </row>
    <row r="5639" spans="22:22" x14ac:dyDescent="0.25">
      <c r="V5639" s="84">
        <v>0</v>
      </c>
    </row>
    <row r="5640" spans="22:22" x14ac:dyDescent="0.25">
      <c r="V5640" s="84">
        <v>0</v>
      </c>
    </row>
    <row r="5641" spans="22:22" x14ac:dyDescent="0.25">
      <c r="V5641" s="84">
        <v>0</v>
      </c>
    </row>
    <row r="5642" spans="22:22" x14ac:dyDescent="0.25">
      <c r="V5642" s="84">
        <v>0</v>
      </c>
    </row>
    <row r="5643" spans="22:22" x14ac:dyDescent="0.25">
      <c r="V5643" s="84">
        <v>0</v>
      </c>
    </row>
    <row r="5644" spans="22:22" x14ac:dyDescent="0.25">
      <c r="V5644" s="84">
        <v>0</v>
      </c>
    </row>
    <row r="5645" spans="22:22" x14ac:dyDescent="0.25">
      <c r="V5645" s="84">
        <v>0</v>
      </c>
    </row>
    <row r="5646" spans="22:22" x14ac:dyDescent="0.25">
      <c r="V5646" s="84">
        <v>0</v>
      </c>
    </row>
    <row r="5647" spans="22:22" x14ac:dyDescent="0.25">
      <c r="V5647" s="84">
        <v>0</v>
      </c>
    </row>
    <row r="5648" spans="22:22" x14ac:dyDescent="0.25">
      <c r="V5648" s="84">
        <v>0</v>
      </c>
    </row>
    <row r="5649" spans="22:22" x14ac:dyDescent="0.25">
      <c r="V5649" s="84">
        <v>0</v>
      </c>
    </row>
    <row r="5650" spans="22:22" x14ac:dyDescent="0.25">
      <c r="V5650" s="84">
        <v>0</v>
      </c>
    </row>
    <row r="5651" spans="22:22" x14ac:dyDescent="0.25">
      <c r="V5651" s="84">
        <v>0</v>
      </c>
    </row>
    <row r="5652" spans="22:22" x14ac:dyDescent="0.25">
      <c r="V5652" s="84">
        <v>0</v>
      </c>
    </row>
    <row r="5653" spans="22:22" x14ac:dyDescent="0.25">
      <c r="V5653" s="84">
        <v>0</v>
      </c>
    </row>
    <row r="5654" spans="22:22" x14ac:dyDescent="0.25">
      <c r="V5654" s="84">
        <v>0</v>
      </c>
    </row>
    <row r="5655" spans="22:22" x14ac:dyDescent="0.25">
      <c r="V5655" s="84">
        <v>0</v>
      </c>
    </row>
    <row r="5656" spans="22:22" x14ac:dyDescent="0.25">
      <c r="V5656" s="84">
        <v>0</v>
      </c>
    </row>
    <row r="5657" spans="22:22" x14ac:dyDescent="0.25">
      <c r="V5657" s="84">
        <v>0</v>
      </c>
    </row>
    <row r="5658" spans="22:22" x14ac:dyDescent="0.25">
      <c r="V5658" s="84">
        <v>0</v>
      </c>
    </row>
    <row r="5659" spans="22:22" x14ac:dyDescent="0.25">
      <c r="V5659" s="84">
        <v>0</v>
      </c>
    </row>
    <row r="5660" spans="22:22" x14ac:dyDescent="0.25">
      <c r="V5660" s="84">
        <v>0</v>
      </c>
    </row>
    <row r="5661" spans="22:22" x14ac:dyDescent="0.25">
      <c r="V5661" s="84">
        <v>0</v>
      </c>
    </row>
    <row r="5662" spans="22:22" x14ac:dyDescent="0.25">
      <c r="V5662" s="84">
        <v>0</v>
      </c>
    </row>
    <row r="5663" spans="22:22" x14ac:dyDescent="0.25">
      <c r="V5663" s="84">
        <v>0</v>
      </c>
    </row>
    <row r="5664" spans="22:22" x14ac:dyDescent="0.25">
      <c r="V5664" s="84">
        <v>0</v>
      </c>
    </row>
    <row r="5665" spans="22:22" x14ac:dyDescent="0.25">
      <c r="V5665" s="84">
        <v>0</v>
      </c>
    </row>
    <row r="5666" spans="22:22" x14ac:dyDescent="0.25">
      <c r="V5666" s="84">
        <v>0</v>
      </c>
    </row>
    <row r="5667" spans="22:22" x14ac:dyDescent="0.25">
      <c r="V5667" s="84">
        <v>0</v>
      </c>
    </row>
    <row r="5668" spans="22:22" x14ac:dyDescent="0.25">
      <c r="V5668" s="84">
        <v>0</v>
      </c>
    </row>
    <row r="5669" spans="22:22" x14ac:dyDescent="0.25">
      <c r="V5669" s="84">
        <v>0</v>
      </c>
    </row>
    <row r="5670" spans="22:22" x14ac:dyDescent="0.25">
      <c r="V5670" s="84">
        <v>0</v>
      </c>
    </row>
    <row r="5671" spans="22:22" x14ac:dyDescent="0.25">
      <c r="V5671" s="84">
        <v>0</v>
      </c>
    </row>
    <row r="5672" spans="22:22" x14ac:dyDescent="0.25">
      <c r="V5672" s="84">
        <v>0</v>
      </c>
    </row>
    <row r="5673" spans="22:22" x14ac:dyDescent="0.25">
      <c r="V5673" s="84">
        <v>0</v>
      </c>
    </row>
    <row r="5674" spans="22:22" x14ac:dyDescent="0.25">
      <c r="V5674" s="84">
        <v>0</v>
      </c>
    </row>
    <row r="5675" spans="22:22" x14ac:dyDescent="0.25">
      <c r="V5675" s="84">
        <v>0</v>
      </c>
    </row>
    <row r="5676" spans="22:22" x14ac:dyDescent="0.25">
      <c r="V5676" s="84">
        <v>0</v>
      </c>
    </row>
    <row r="5677" spans="22:22" x14ac:dyDescent="0.25">
      <c r="V5677" s="84">
        <v>0</v>
      </c>
    </row>
    <row r="5678" spans="22:22" x14ac:dyDescent="0.25">
      <c r="V5678" s="84">
        <v>0</v>
      </c>
    </row>
    <row r="5679" spans="22:22" x14ac:dyDescent="0.25">
      <c r="V5679" s="84">
        <v>0</v>
      </c>
    </row>
    <row r="5680" spans="22:22" x14ac:dyDescent="0.25">
      <c r="V5680" s="84">
        <v>0</v>
      </c>
    </row>
    <row r="5681" spans="22:22" x14ac:dyDescent="0.25">
      <c r="V5681" s="84">
        <v>0</v>
      </c>
    </row>
    <row r="5682" spans="22:22" x14ac:dyDescent="0.25">
      <c r="V5682" s="84">
        <v>0</v>
      </c>
    </row>
    <row r="5683" spans="22:22" x14ac:dyDescent="0.25">
      <c r="V5683" s="84">
        <v>0</v>
      </c>
    </row>
    <row r="5684" spans="22:22" x14ac:dyDescent="0.25">
      <c r="V5684" s="84">
        <v>0</v>
      </c>
    </row>
    <row r="5685" spans="22:22" x14ac:dyDescent="0.25">
      <c r="V5685" s="84">
        <v>0</v>
      </c>
    </row>
    <row r="5686" spans="22:22" x14ac:dyDescent="0.25">
      <c r="V5686" s="84">
        <v>0</v>
      </c>
    </row>
    <row r="5687" spans="22:22" x14ac:dyDescent="0.25">
      <c r="V5687" s="84">
        <v>0</v>
      </c>
    </row>
    <row r="5688" spans="22:22" x14ac:dyDescent="0.25">
      <c r="V5688" s="84">
        <v>0</v>
      </c>
    </row>
    <row r="5689" spans="22:22" x14ac:dyDescent="0.25">
      <c r="V5689" s="84">
        <v>0</v>
      </c>
    </row>
    <row r="5690" spans="22:22" x14ac:dyDescent="0.25">
      <c r="V5690" s="84">
        <v>0</v>
      </c>
    </row>
    <row r="5691" spans="22:22" x14ac:dyDescent="0.25">
      <c r="V5691" s="84">
        <v>0</v>
      </c>
    </row>
    <row r="5692" spans="22:22" x14ac:dyDescent="0.25">
      <c r="V5692" s="84">
        <v>0</v>
      </c>
    </row>
    <row r="5693" spans="22:22" x14ac:dyDescent="0.25">
      <c r="V5693" s="84">
        <v>0</v>
      </c>
    </row>
    <row r="5694" spans="22:22" x14ac:dyDescent="0.25">
      <c r="V5694" s="84">
        <v>0</v>
      </c>
    </row>
    <row r="5695" spans="22:22" x14ac:dyDescent="0.25">
      <c r="V5695" s="84">
        <v>0</v>
      </c>
    </row>
    <row r="5696" spans="22:22" x14ac:dyDescent="0.25">
      <c r="V5696" s="84">
        <v>0</v>
      </c>
    </row>
    <row r="5697" spans="22:22" x14ac:dyDescent="0.25">
      <c r="V5697" s="84">
        <v>0</v>
      </c>
    </row>
    <row r="5698" spans="22:22" x14ac:dyDescent="0.25">
      <c r="V5698" s="84">
        <v>0</v>
      </c>
    </row>
    <row r="5699" spans="22:22" x14ac:dyDescent="0.25">
      <c r="V5699" s="84">
        <v>0</v>
      </c>
    </row>
    <row r="5700" spans="22:22" x14ac:dyDescent="0.25">
      <c r="V5700" s="84">
        <v>0</v>
      </c>
    </row>
    <row r="5701" spans="22:22" x14ac:dyDescent="0.25">
      <c r="V5701" s="84">
        <v>0</v>
      </c>
    </row>
    <row r="5702" spans="22:22" x14ac:dyDescent="0.25">
      <c r="V5702" s="84">
        <v>0</v>
      </c>
    </row>
    <row r="5703" spans="22:22" x14ac:dyDescent="0.25">
      <c r="V5703" s="84">
        <v>0</v>
      </c>
    </row>
    <row r="5704" spans="22:22" x14ac:dyDescent="0.25">
      <c r="V5704" s="84">
        <v>0</v>
      </c>
    </row>
    <row r="5705" spans="22:22" x14ac:dyDescent="0.25">
      <c r="V5705" s="84">
        <v>0</v>
      </c>
    </row>
    <row r="5706" spans="22:22" x14ac:dyDescent="0.25">
      <c r="V5706" s="84">
        <v>0</v>
      </c>
    </row>
    <row r="5707" spans="22:22" x14ac:dyDescent="0.25">
      <c r="V5707" s="84">
        <v>0</v>
      </c>
    </row>
    <row r="5708" spans="22:22" x14ac:dyDescent="0.25">
      <c r="V5708" s="84">
        <v>0</v>
      </c>
    </row>
    <row r="5709" spans="22:22" x14ac:dyDescent="0.25">
      <c r="V5709" s="84">
        <v>0</v>
      </c>
    </row>
    <row r="5710" spans="22:22" x14ac:dyDescent="0.25">
      <c r="V5710" s="84">
        <v>0</v>
      </c>
    </row>
    <row r="5711" spans="22:22" x14ac:dyDescent="0.25">
      <c r="V5711" s="84">
        <v>0</v>
      </c>
    </row>
    <row r="5712" spans="22:22" x14ac:dyDescent="0.25">
      <c r="V5712" s="84">
        <v>0</v>
      </c>
    </row>
    <row r="5713" spans="22:22" x14ac:dyDescent="0.25">
      <c r="V5713" s="84">
        <v>0</v>
      </c>
    </row>
    <row r="5714" spans="22:22" x14ac:dyDescent="0.25">
      <c r="V5714" s="84">
        <v>0</v>
      </c>
    </row>
    <row r="5715" spans="22:22" x14ac:dyDescent="0.25">
      <c r="V5715" s="84">
        <v>0</v>
      </c>
    </row>
    <row r="5716" spans="22:22" x14ac:dyDescent="0.25">
      <c r="V5716" s="84">
        <v>0</v>
      </c>
    </row>
    <row r="5717" spans="22:22" x14ac:dyDescent="0.25">
      <c r="V5717" s="84">
        <v>0</v>
      </c>
    </row>
    <row r="5718" spans="22:22" x14ac:dyDescent="0.25">
      <c r="V5718" s="84">
        <v>0</v>
      </c>
    </row>
    <row r="5719" spans="22:22" x14ac:dyDescent="0.25">
      <c r="V5719" s="84">
        <v>0</v>
      </c>
    </row>
    <row r="5720" spans="22:22" x14ac:dyDescent="0.25">
      <c r="V5720" s="84">
        <v>0</v>
      </c>
    </row>
    <row r="5721" spans="22:22" x14ac:dyDescent="0.25">
      <c r="V5721" s="84">
        <v>0</v>
      </c>
    </row>
    <row r="5722" spans="22:22" x14ac:dyDescent="0.25">
      <c r="V5722" s="84">
        <v>0</v>
      </c>
    </row>
    <row r="5723" spans="22:22" x14ac:dyDescent="0.25">
      <c r="V5723" s="84">
        <v>0</v>
      </c>
    </row>
    <row r="5724" spans="22:22" x14ac:dyDescent="0.25">
      <c r="V5724" s="84">
        <v>0</v>
      </c>
    </row>
    <row r="5725" spans="22:22" x14ac:dyDescent="0.25">
      <c r="V5725" s="84">
        <v>0</v>
      </c>
    </row>
    <row r="5726" spans="22:22" x14ac:dyDescent="0.25">
      <c r="V5726" s="84">
        <v>0</v>
      </c>
    </row>
    <row r="5727" spans="22:22" x14ac:dyDescent="0.25">
      <c r="V5727" s="84">
        <v>0</v>
      </c>
    </row>
    <row r="5728" spans="22:22" x14ac:dyDescent="0.25">
      <c r="V5728" s="84">
        <v>0</v>
      </c>
    </row>
    <row r="5729" spans="22:22" x14ac:dyDescent="0.25">
      <c r="V5729" s="84">
        <v>0</v>
      </c>
    </row>
    <row r="5730" spans="22:22" x14ac:dyDescent="0.25">
      <c r="V5730" s="84">
        <v>0</v>
      </c>
    </row>
    <row r="5731" spans="22:22" x14ac:dyDescent="0.25">
      <c r="V5731" s="84">
        <v>0</v>
      </c>
    </row>
    <row r="5732" spans="22:22" x14ac:dyDescent="0.25">
      <c r="V5732" s="84">
        <v>0</v>
      </c>
    </row>
    <row r="5733" spans="22:22" x14ac:dyDescent="0.25">
      <c r="V5733" s="84">
        <v>0</v>
      </c>
    </row>
    <row r="5734" spans="22:22" x14ac:dyDescent="0.25">
      <c r="V5734" s="84">
        <v>0</v>
      </c>
    </row>
    <row r="5735" spans="22:22" x14ac:dyDescent="0.25">
      <c r="V5735" s="84">
        <v>0</v>
      </c>
    </row>
    <row r="5736" spans="22:22" x14ac:dyDescent="0.25">
      <c r="V5736" s="84">
        <v>0</v>
      </c>
    </row>
    <row r="5737" spans="22:22" x14ac:dyDescent="0.25">
      <c r="V5737" s="84">
        <v>0</v>
      </c>
    </row>
    <row r="5738" spans="22:22" x14ac:dyDescent="0.25">
      <c r="V5738" s="84">
        <v>0</v>
      </c>
    </row>
    <row r="5739" spans="22:22" x14ac:dyDescent="0.25">
      <c r="V5739" s="84">
        <v>0</v>
      </c>
    </row>
    <row r="5740" spans="22:22" x14ac:dyDescent="0.25">
      <c r="V5740" s="84">
        <v>0</v>
      </c>
    </row>
    <row r="5741" spans="22:22" x14ac:dyDescent="0.25">
      <c r="V5741" s="84">
        <v>0</v>
      </c>
    </row>
    <row r="5742" spans="22:22" x14ac:dyDescent="0.25">
      <c r="V5742" s="84">
        <v>0</v>
      </c>
    </row>
    <row r="5743" spans="22:22" x14ac:dyDescent="0.25">
      <c r="V5743" s="84">
        <v>0</v>
      </c>
    </row>
    <row r="5744" spans="22:22" x14ac:dyDescent="0.25">
      <c r="V5744" s="84">
        <v>0</v>
      </c>
    </row>
    <row r="5745" spans="22:22" x14ac:dyDescent="0.25">
      <c r="V5745" s="84">
        <v>0</v>
      </c>
    </row>
    <row r="5746" spans="22:22" x14ac:dyDescent="0.25">
      <c r="V5746" s="84">
        <v>0</v>
      </c>
    </row>
    <row r="5747" spans="22:22" x14ac:dyDescent="0.25">
      <c r="V5747" s="84">
        <v>0</v>
      </c>
    </row>
    <row r="5748" spans="22:22" x14ac:dyDescent="0.25">
      <c r="V5748" s="84">
        <v>0</v>
      </c>
    </row>
    <row r="5749" spans="22:22" x14ac:dyDescent="0.25">
      <c r="V5749" s="84">
        <v>0</v>
      </c>
    </row>
    <row r="5750" spans="22:22" x14ac:dyDescent="0.25">
      <c r="V5750" s="84">
        <v>0</v>
      </c>
    </row>
    <row r="5751" spans="22:22" x14ac:dyDescent="0.25">
      <c r="V5751" s="84">
        <v>0</v>
      </c>
    </row>
    <row r="5752" spans="22:22" x14ac:dyDescent="0.25">
      <c r="V5752" s="84">
        <v>0</v>
      </c>
    </row>
    <row r="5753" spans="22:22" x14ac:dyDescent="0.25">
      <c r="V5753" s="84">
        <v>0</v>
      </c>
    </row>
    <row r="5754" spans="22:22" x14ac:dyDescent="0.25">
      <c r="V5754" s="84">
        <v>0</v>
      </c>
    </row>
    <row r="5755" spans="22:22" x14ac:dyDescent="0.25">
      <c r="V5755" s="84">
        <v>0</v>
      </c>
    </row>
    <row r="5756" spans="22:22" x14ac:dyDescent="0.25">
      <c r="V5756" s="84">
        <v>0</v>
      </c>
    </row>
    <row r="5757" spans="22:22" x14ac:dyDescent="0.25">
      <c r="V5757" s="84">
        <v>0</v>
      </c>
    </row>
    <row r="5758" spans="22:22" x14ac:dyDescent="0.25">
      <c r="V5758" s="84">
        <v>0</v>
      </c>
    </row>
    <row r="5759" spans="22:22" x14ac:dyDescent="0.25">
      <c r="V5759" s="84">
        <v>0</v>
      </c>
    </row>
    <row r="5760" spans="22:22" x14ac:dyDescent="0.25">
      <c r="V5760" s="84">
        <v>0</v>
      </c>
    </row>
    <row r="5761" spans="22:22" x14ac:dyDescent="0.25">
      <c r="V5761" s="84">
        <v>0</v>
      </c>
    </row>
    <row r="5762" spans="22:22" x14ac:dyDescent="0.25">
      <c r="V5762" s="84">
        <v>0</v>
      </c>
    </row>
    <row r="5763" spans="22:22" x14ac:dyDescent="0.25">
      <c r="V5763" s="84">
        <v>0</v>
      </c>
    </row>
    <row r="5764" spans="22:22" x14ac:dyDescent="0.25">
      <c r="V5764" s="84">
        <v>0</v>
      </c>
    </row>
    <row r="5765" spans="22:22" x14ac:dyDescent="0.25">
      <c r="V5765" s="84">
        <v>0</v>
      </c>
    </row>
    <row r="5766" spans="22:22" x14ac:dyDescent="0.25">
      <c r="V5766" s="84">
        <v>0</v>
      </c>
    </row>
    <row r="5767" spans="22:22" x14ac:dyDescent="0.25">
      <c r="V5767" s="84">
        <v>0</v>
      </c>
    </row>
    <row r="5768" spans="22:22" x14ac:dyDescent="0.25">
      <c r="V5768" s="84">
        <v>0</v>
      </c>
    </row>
    <row r="5769" spans="22:22" x14ac:dyDescent="0.25">
      <c r="V5769" s="84">
        <v>0</v>
      </c>
    </row>
    <row r="5770" spans="22:22" x14ac:dyDescent="0.25">
      <c r="V5770" s="84">
        <v>0</v>
      </c>
    </row>
    <row r="5771" spans="22:22" x14ac:dyDescent="0.25">
      <c r="V5771" s="84">
        <v>0</v>
      </c>
    </row>
    <row r="5772" spans="22:22" x14ac:dyDescent="0.25">
      <c r="V5772" s="84">
        <v>0</v>
      </c>
    </row>
    <row r="5773" spans="22:22" x14ac:dyDescent="0.25">
      <c r="V5773" s="84">
        <v>0</v>
      </c>
    </row>
    <row r="5774" spans="22:22" x14ac:dyDescent="0.25">
      <c r="V5774" s="84">
        <v>0</v>
      </c>
    </row>
    <row r="5775" spans="22:22" x14ac:dyDescent="0.25">
      <c r="V5775" s="84">
        <v>0</v>
      </c>
    </row>
    <row r="5776" spans="22:22" x14ac:dyDescent="0.25">
      <c r="V5776" s="84">
        <v>0</v>
      </c>
    </row>
    <row r="5777" spans="22:22" x14ac:dyDescent="0.25">
      <c r="V5777" s="84">
        <v>0</v>
      </c>
    </row>
    <row r="5778" spans="22:22" x14ac:dyDescent="0.25">
      <c r="V5778" s="84">
        <v>0</v>
      </c>
    </row>
    <row r="5779" spans="22:22" x14ac:dyDescent="0.25">
      <c r="V5779" s="84">
        <v>0</v>
      </c>
    </row>
    <row r="5780" spans="22:22" x14ac:dyDescent="0.25">
      <c r="V5780" s="84">
        <v>0</v>
      </c>
    </row>
    <row r="5781" spans="22:22" x14ac:dyDescent="0.25">
      <c r="V5781" s="84">
        <v>0</v>
      </c>
    </row>
    <row r="5782" spans="22:22" x14ac:dyDescent="0.25">
      <c r="V5782" s="84">
        <v>0</v>
      </c>
    </row>
    <row r="5783" spans="22:22" x14ac:dyDescent="0.25">
      <c r="V5783" s="84">
        <v>0</v>
      </c>
    </row>
    <row r="5784" spans="22:22" x14ac:dyDescent="0.25">
      <c r="V5784" s="84">
        <v>0</v>
      </c>
    </row>
    <row r="5785" spans="22:22" x14ac:dyDescent="0.25">
      <c r="V5785" s="84">
        <v>0</v>
      </c>
    </row>
    <row r="5786" spans="22:22" x14ac:dyDescent="0.25">
      <c r="V5786" s="84">
        <v>0</v>
      </c>
    </row>
    <row r="5787" spans="22:22" x14ac:dyDescent="0.25">
      <c r="V5787" s="84">
        <v>0</v>
      </c>
    </row>
    <row r="5788" spans="22:22" x14ac:dyDescent="0.25">
      <c r="V5788" s="84">
        <v>0</v>
      </c>
    </row>
    <row r="5789" spans="22:22" x14ac:dyDescent="0.25">
      <c r="V5789" s="84">
        <v>0</v>
      </c>
    </row>
    <row r="5790" spans="22:22" x14ac:dyDescent="0.25">
      <c r="V5790" s="84">
        <v>0</v>
      </c>
    </row>
    <row r="5791" spans="22:22" x14ac:dyDescent="0.25">
      <c r="V5791" s="84">
        <v>0</v>
      </c>
    </row>
    <row r="5792" spans="22:22" x14ac:dyDescent="0.25">
      <c r="V5792" s="84">
        <v>0</v>
      </c>
    </row>
    <row r="5793" spans="22:22" x14ac:dyDescent="0.25">
      <c r="V5793" s="84">
        <v>0</v>
      </c>
    </row>
    <row r="5794" spans="22:22" x14ac:dyDescent="0.25">
      <c r="V5794" s="84">
        <v>0</v>
      </c>
    </row>
    <row r="5795" spans="22:22" x14ac:dyDescent="0.25">
      <c r="V5795" s="84">
        <v>0</v>
      </c>
    </row>
    <row r="5796" spans="22:22" x14ac:dyDescent="0.25">
      <c r="V5796" s="84">
        <v>0</v>
      </c>
    </row>
    <row r="5797" spans="22:22" x14ac:dyDescent="0.25">
      <c r="V5797" s="84">
        <v>0</v>
      </c>
    </row>
    <row r="5798" spans="22:22" x14ac:dyDescent="0.25">
      <c r="V5798" s="84">
        <v>0</v>
      </c>
    </row>
    <row r="5799" spans="22:22" x14ac:dyDescent="0.25">
      <c r="V5799" s="84">
        <v>0</v>
      </c>
    </row>
    <row r="5800" spans="22:22" x14ac:dyDescent="0.25">
      <c r="V5800" s="84">
        <v>0</v>
      </c>
    </row>
    <row r="5801" spans="22:22" x14ac:dyDescent="0.25">
      <c r="V5801" s="84">
        <v>0</v>
      </c>
    </row>
    <row r="5802" spans="22:22" x14ac:dyDescent="0.25">
      <c r="V5802" s="84">
        <v>0</v>
      </c>
    </row>
    <row r="5803" spans="22:22" x14ac:dyDescent="0.25">
      <c r="V5803" s="84">
        <v>0</v>
      </c>
    </row>
    <row r="5804" spans="22:22" x14ac:dyDescent="0.25">
      <c r="V5804" s="84">
        <v>0</v>
      </c>
    </row>
    <row r="5805" spans="22:22" x14ac:dyDescent="0.25">
      <c r="V5805" s="84">
        <v>0</v>
      </c>
    </row>
    <row r="5806" spans="22:22" x14ac:dyDescent="0.25">
      <c r="V5806" s="84">
        <v>0</v>
      </c>
    </row>
    <row r="5807" spans="22:22" x14ac:dyDescent="0.25">
      <c r="V5807" s="84">
        <v>0</v>
      </c>
    </row>
    <row r="5808" spans="22:22" x14ac:dyDescent="0.25">
      <c r="V5808" s="84">
        <v>0</v>
      </c>
    </row>
    <row r="5809" spans="22:22" x14ac:dyDescent="0.25">
      <c r="V5809" s="84">
        <v>0</v>
      </c>
    </row>
    <row r="5810" spans="22:22" x14ac:dyDescent="0.25">
      <c r="V5810" s="84">
        <v>0</v>
      </c>
    </row>
    <row r="5811" spans="22:22" x14ac:dyDescent="0.25">
      <c r="V5811" s="84">
        <v>0</v>
      </c>
    </row>
    <row r="5812" spans="22:22" x14ac:dyDescent="0.25">
      <c r="V5812" s="84">
        <v>0</v>
      </c>
    </row>
    <row r="5813" spans="22:22" x14ac:dyDescent="0.25">
      <c r="V5813" s="84">
        <v>0</v>
      </c>
    </row>
    <row r="5814" spans="22:22" x14ac:dyDescent="0.25">
      <c r="V5814" s="84">
        <v>0</v>
      </c>
    </row>
    <row r="5815" spans="22:22" x14ac:dyDescent="0.25">
      <c r="V5815" s="84">
        <v>0</v>
      </c>
    </row>
    <row r="5816" spans="22:22" x14ac:dyDescent="0.25">
      <c r="V5816" s="84">
        <v>0</v>
      </c>
    </row>
    <row r="5817" spans="22:22" x14ac:dyDescent="0.25">
      <c r="V5817" s="84">
        <v>0</v>
      </c>
    </row>
    <row r="5818" spans="22:22" x14ac:dyDescent="0.25">
      <c r="V5818" s="84">
        <v>0</v>
      </c>
    </row>
    <row r="5819" spans="22:22" x14ac:dyDescent="0.25">
      <c r="V5819" s="84">
        <v>0</v>
      </c>
    </row>
    <row r="5820" spans="22:22" x14ac:dyDescent="0.25">
      <c r="V5820" s="84">
        <v>0</v>
      </c>
    </row>
    <row r="5821" spans="22:22" x14ac:dyDescent="0.25">
      <c r="V5821" s="84">
        <v>0</v>
      </c>
    </row>
    <row r="5822" spans="22:22" x14ac:dyDescent="0.25">
      <c r="V5822" s="84">
        <v>0</v>
      </c>
    </row>
    <row r="5823" spans="22:22" x14ac:dyDescent="0.25">
      <c r="V5823" s="84">
        <v>0</v>
      </c>
    </row>
    <row r="5824" spans="22:22" x14ac:dyDescent="0.25">
      <c r="V5824" s="84">
        <v>0</v>
      </c>
    </row>
    <row r="5825" spans="22:22" x14ac:dyDescent="0.25">
      <c r="V5825" s="84">
        <v>0</v>
      </c>
    </row>
    <row r="5826" spans="22:22" x14ac:dyDescent="0.25">
      <c r="V5826" s="84">
        <v>0</v>
      </c>
    </row>
    <row r="5827" spans="22:22" x14ac:dyDescent="0.25">
      <c r="V5827" s="84">
        <v>0</v>
      </c>
    </row>
    <row r="5828" spans="22:22" x14ac:dyDescent="0.25">
      <c r="V5828" s="84">
        <v>0</v>
      </c>
    </row>
    <row r="5829" spans="22:22" x14ac:dyDescent="0.25">
      <c r="V5829" s="84">
        <v>0</v>
      </c>
    </row>
    <row r="5830" spans="22:22" x14ac:dyDescent="0.25">
      <c r="V5830" s="84">
        <v>0</v>
      </c>
    </row>
    <row r="5831" spans="22:22" x14ac:dyDescent="0.25">
      <c r="V5831" s="84">
        <v>0</v>
      </c>
    </row>
    <row r="5832" spans="22:22" x14ac:dyDescent="0.25">
      <c r="V5832" s="84">
        <v>0</v>
      </c>
    </row>
    <row r="5833" spans="22:22" x14ac:dyDescent="0.25">
      <c r="V5833" s="84">
        <v>0</v>
      </c>
    </row>
    <row r="5834" spans="22:22" x14ac:dyDescent="0.25">
      <c r="V5834" s="84">
        <v>0</v>
      </c>
    </row>
    <row r="5835" spans="22:22" x14ac:dyDescent="0.25">
      <c r="V5835" s="84">
        <v>0</v>
      </c>
    </row>
    <row r="5836" spans="22:22" x14ac:dyDescent="0.25">
      <c r="V5836" s="84">
        <v>0</v>
      </c>
    </row>
    <row r="5837" spans="22:22" x14ac:dyDescent="0.25">
      <c r="V5837" s="84">
        <v>0</v>
      </c>
    </row>
    <row r="5838" spans="22:22" x14ac:dyDescent="0.25">
      <c r="V5838" s="84">
        <v>0</v>
      </c>
    </row>
    <row r="5839" spans="22:22" x14ac:dyDescent="0.25">
      <c r="V5839" s="84">
        <v>0</v>
      </c>
    </row>
    <row r="5840" spans="22:22" x14ac:dyDescent="0.25">
      <c r="V5840" s="84">
        <v>0</v>
      </c>
    </row>
    <row r="5841" spans="22:22" x14ac:dyDescent="0.25">
      <c r="V5841" s="84">
        <v>0</v>
      </c>
    </row>
    <row r="5842" spans="22:22" x14ac:dyDescent="0.25">
      <c r="V5842" s="84">
        <v>0</v>
      </c>
    </row>
    <row r="5843" spans="22:22" x14ac:dyDescent="0.25">
      <c r="V5843" s="84">
        <v>0</v>
      </c>
    </row>
    <row r="5844" spans="22:22" x14ac:dyDescent="0.25">
      <c r="V5844" s="84">
        <v>0</v>
      </c>
    </row>
    <row r="5845" spans="22:22" x14ac:dyDescent="0.25">
      <c r="V5845" s="84">
        <v>0</v>
      </c>
    </row>
    <row r="5846" spans="22:22" x14ac:dyDescent="0.25">
      <c r="V5846" s="84">
        <v>0</v>
      </c>
    </row>
    <row r="5847" spans="22:22" x14ac:dyDescent="0.25">
      <c r="V5847" s="84">
        <v>0</v>
      </c>
    </row>
    <row r="5848" spans="22:22" x14ac:dyDescent="0.25">
      <c r="V5848" s="84">
        <v>0</v>
      </c>
    </row>
    <row r="5849" spans="22:22" x14ac:dyDescent="0.25">
      <c r="V5849" s="84">
        <v>0</v>
      </c>
    </row>
    <row r="5850" spans="22:22" x14ac:dyDescent="0.25">
      <c r="V5850" s="84">
        <v>0</v>
      </c>
    </row>
    <row r="5851" spans="22:22" x14ac:dyDescent="0.25">
      <c r="V5851" s="84">
        <v>0</v>
      </c>
    </row>
    <row r="5852" spans="22:22" x14ac:dyDescent="0.25">
      <c r="V5852" s="84">
        <v>0</v>
      </c>
    </row>
    <row r="5853" spans="22:22" x14ac:dyDescent="0.25">
      <c r="V5853" s="84">
        <v>0</v>
      </c>
    </row>
    <row r="5854" spans="22:22" x14ac:dyDescent="0.25">
      <c r="V5854" s="84">
        <v>0</v>
      </c>
    </row>
    <row r="5855" spans="22:22" x14ac:dyDescent="0.25">
      <c r="V5855" s="84">
        <v>0</v>
      </c>
    </row>
    <row r="5856" spans="22:22" x14ac:dyDescent="0.25">
      <c r="V5856" s="84">
        <v>0</v>
      </c>
    </row>
    <row r="5857" spans="22:22" x14ac:dyDescent="0.25">
      <c r="V5857" s="84">
        <v>0</v>
      </c>
    </row>
    <row r="5858" spans="22:22" x14ac:dyDescent="0.25">
      <c r="V5858" s="84">
        <v>0</v>
      </c>
    </row>
    <row r="5859" spans="22:22" x14ac:dyDescent="0.25">
      <c r="V5859" s="84">
        <v>0</v>
      </c>
    </row>
    <row r="5860" spans="22:22" x14ac:dyDescent="0.25">
      <c r="V5860" s="84">
        <v>0</v>
      </c>
    </row>
    <row r="5861" spans="22:22" x14ac:dyDescent="0.25">
      <c r="V5861" s="84">
        <v>0</v>
      </c>
    </row>
    <row r="5862" spans="22:22" x14ac:dyDescent="0.25">
      <c r="V5862" s="84">
        <v>0</v>
      </c>
    </row>
    <row r="5863" spans="22:22" x14ac:dyDescent="0.25">
      <c r="V5863" s="84">
        <v>0</v>
      </c>
    </row>
    <row r="5864" spans="22:22" x14ac:dyDescent="0.25">
      <c r="V5864" s="84">
        <v>0</v>
      </c>
    </row>
    <row r="5865" spans="22:22" x14ac:dyDescent="0.25">
      <c r="V5865" s="84">
        <v>0</v>
      </c>
    </row>
    <row r="5866" spans="22:22" x14ac:dyDescent="0.25">
      <c r="V5866" s="84">
        <v>0</v>
      </c>
    </row>
    <row r="5867" spans="22:22" x14ac:dyDescent="0.25">
      <c r="V5867" s="84">
        <v>0</v>
      </c>
    </row>
    <row r="5868" spans="22:22" x14ac:dyDescent="0.25">
      <c r="V5868" s="84">
        <v>0</v>
      </c>
    </row>
    <row r="5869" spans="22:22" x14ac:dyDescent="0.25">
      <c r="V5869" s="84">
        <v>0</v>
      </c>
    </row>
    <row r="5870" spans="22:22" x14ac:dyDescent="0.25">
      <c r="V5870" s="84">
        <v>0</v>
      </c>
    </row>
    <row r="5871" spans="22:22" x14ac:dyDescent="0.25">
      <c r="V5871" s="84">
        <v>0</v>
      </c>
    </row>
    <row r="5872" spans="22:22" x14ac:dyDescent="0.25">
      <c r="V5872" s="84">
        <v>0</v>
      </c>
    </row>
    <row r="5873" spans="22:22" x14ac:dyDescent="0.25">
      <c r="V5873" s="84">
        <v>0</v>
      </c>
    </row>
    <row r="5874" spans="22:22" x14ac:dyDescent="0.25">
      <c r="V5874" s="84">
        <v>0</v>
      </c>
    </row>
    <row r="5875" spans="22:22" x14ac:dyDescent="0.25">
      <c r="V5875" s="84">
        <v>0</v>
      </c>
    </row>
    <row r="5876" spans="22:22" x14ac:dyDescent="0.25">
      <c r="V5876" s="84">
        <v>0</v>
      </c>
    </row>
    <row r="5877" spans="22:22" x14ac:dyDescent="0.25">
      <c r="V5877" s="84">
        <v>0</v>
      </c>
    </row>
    <row r="5878" spans="22:22" x14ac:dyDescent="0.25">
      <c r="V5878" s="84">
        <v>0</v>
      </c>
    </row>
    <row r="5879" spans="22:22" x14ac:dyDescent="0.25">
      <c r="V5879" s="84">
        <v>0</v>
      </c>
    </row>
    <row r="5880" spans="22:22" x14ac:dyDescent="0.25">
      <c r="V5880" s="84">
        <v>0</v>
      </c>
    </row>
    <row r="5881" spans="22:22" x14ac:dyDescent="0.25">
      <c r="V5881" s="84">
        <v>0</v>
      </c>
    </row>
    <row r="5882" spans="22:22" x14ac:dyDescent="0.25">
      <c r="V5882" s="84">
        <v>0</v>
      </c>
    </row>
    <row r="5883" spans="22:22" x14ac:dyDescent="0.25">
      <c r="V5883" s="84">
        <v>0</v>
      </c>
    </row>
    <row r="5884" spans="22:22" x14ac:dyDescent="0.25">
      <c r="V5884" s="84">
        <v>0</v>
      </c>
    </row>
    <row r="5885" spans="22:22" x14ac:dyDescent="0.25">
      <c r="V5885" s="84">
        <v>0</v>
      </c>
    </row>
    <row r="5886" spans="22:22" x14ac:dyDescent="0.25">
      <c r="V5886" s="84">
        <v>0</v>
      </c>
    </row>
    <row r="5887" spans="22:22" x14ac:dyDescent="0.25">
      <c r="V5887" s="84">
        <v>0</v>
      </c>
    </row>
    <row r="5888" spans="22:22" x14ac:dyDescent="0.25">
      <c r="V5888" s="84">
        <v>0</v>
      </c>
    </row>
    <row r="5889" spans="22:22" x14ac:dyDescent="0.25">
      <c r="V5889" s="84">
        <v>0</v>
      </c>
    </row>
    <row r="5890" spans="22:22" x14ac:dyDescent="0.25">
      <c r="V5890" s="84">
        <v>0</v>
      </c>
    </row>
    <row r="5891" spans="22:22" x14ac:dyDescent="0.25">
      <c r="V5891" s="84">
        <v>0</v>
      </c>
    </row>
    <row r="5892" spans="22:22" x14ac:dyDescent="0.25">
      <c r="V5892" s="84">
        <v>0</v>
      </c>
    </row>
    <row r="5893" spans="22:22" x14ac:dyDescent="0.25">
      <c r="V5893" s="84">
        <v>0</v>
      </c>
    </row>
    <row r="5894" spans="22:22" x14ac:dyDescent="0.25">
      <c r="V5894" s="84">
        <v>0</v>
      </c>
    </row>
    <row r="5895" spans="22:22" x14ac:dyDescent="0.25">
      <c r="V5895" s="84">
        <v>0</v>
      </c>
    </row>
    <row r="5896" spans="22:22" x14ac:dyDescent="0.25">
      <c r="V5896" s="84">
        <v>0</v>
      </c>
    </row>
    <row r="5897" spans="22:22" x14ac:dyDescent="0.25">
      <c r="V5897" s="84">
        <v>0</v>
      </c>
    </row>
    <row r="5898" spans="22:22" x14ac:dyDescent="0.25">
      <c r="V5898" s="84">
        <v>0</v>
      </c>
    </row>
    <row r="5899" spans="22:22" x14ac:dyDescent="0.25">
      <c r="V5899" s="84">
        <v>0</v>
      </c>
    </row>
    <row r="5900" spans="22:22" x14ac:dyDescent="0.25">
      <c r="V5900" s="84">
        <v>0</v>
      </c>
    </row>
    <row r="5901" spans="22:22" x14ac:dyDescent="0.25">
      <c r="V5901" s="84">
        <v>0</v>
      </c>
    </row>
    <row r="5902" spans="22:22" x14ac:dyDescent="0.25">
      <c r="V5902" s="84">
        <v>0</v>
      </c>
    </row>
    <row r="5903" spans="22:22" x14ac:dyDescent="0.25">
      <c r="V5903" s="84">
        <v>0</v>
      </c>
    </row>
    <row r="5904" spans="22:22" x14ac:dyDescent="0.25">
      <c r="V5904" s="84">
        <v>0</v>
      </c>
    </row>
    <row r="5905" spans="22:22" x14ac:dyDescent="0.25">
      <c r="V5905" s="84">
        <v>0</v>
      </c>
    </row>
    <row r="5906" spans="22:22" x14ac:dyDescent="0.25">
      <c r="V5906" s="84">
        <v>0</v>
      </c>
    </row>
    <row r="5907" spans="22:22" x14ac:dyDescent="0.25">
      <c r="V5907" s="84">
        <v>0</v>
      </c>
    </row>
    <row r="5908" spans="22:22" x14ac:dyDescent="0.25">
      <c r="V5908" s="84">
        <v>0</v>
      </c>
    </row>
    <row r="5909" spans="22:22" x14ac:dyDescent="0.25">
      <c r="V5909" s="84">
        <v>0</v>
      </c>
    </row>
    <row r="5910" spans="22:22" x14ac:dyDescent="0.25">
      <c r="V5910" s="84">
        <v>0</v>
      </c>
    </row>
    <row r="5911" spans="22:22" x14ac:dyDescent="0.25">
      <c r="V5911" s="84">
        <v>0</v>
      </c>
    </row>
    <row r="5912" spans="22:22" x14ac:dyDescent="0.25">
      <c r="V5912" s="84">
        <v>0</v>
      </c>
    </row>
    <row r="5913" spans="22:22" x14ac:dyDescent="0.25">
      <c r="V5913" s="84">
        <v>0</v>
      </c>
    </row>
    <row r="5914" spans="22:22" x14ac:dyDescent="0.25">
      <c r="V5914" s="84">
        <v>0</v>
      </c>
    </row>
    <row r="5915" spans="22:22" x14ac:dyDescent="0.25">
      <c r="V5915" s="84">
        <v>0</v>
      </c>
    </row>
    <row r="5916" spans="22:22" x14ac:dyDescent="0.25">
      <c r="V5916" s="84">
        <v>0</v>
      </c>
    </row>
    <row r="5917" spans="22:22" x14ac:dyDescent="0.25">
      <c r="V5917" s="84">
        <v>0</v>
      </c>
    </row>
    <row r="5918" spans="22:22" x14ac:dyDescent="0.25">
      <c r="V5918" s="84">
        <v>0</v>
      </c>
    </row>
    <row r="5919" spans="22:22" x14ac:dyDescent="0.25">
      <c r="V5919" s="84">
        <v>0</v>
      </c>
    </row>
    <row r="5920" spans="22:22" x14ac:dyDescent="0.25">
      <c r="V5920" s="84">
        <v>0</v>
      </c>
    </row>
    <row r="5921" spans="22:22" x14ac:dyDescent="0.25">
      <c r="V5921" s="84">
        <v>0</v>
      </c>
    </row>
    <row r="5922" spans="22:22" x14ac:dyDescent="0.25">
      <c r="V5922" s="84">
        <v>0</v>
      </c>
    </row>
    <row r="5923" spans="22:22" x14ac:dyDescent="0.25">
      <c r="V5923" s="84">
        <v>0</v>
      </c>
    </row>
    <row r="5924" spans="22:22" x14ac:dyDescent="0.25">
      <c r="V5924" s="84">
        <v>0</v>
      </c>
    </row>
    <row r="5925" spans="22:22" x14ac:dyDescent="0.25">
      <c r="V5925" s="84">
        <v>0</v>
      </c>
    </row>
    <row r="5926" spans="22:22" x14ac:dyDescent="0.25">
      <c r="V5926" s="84">
        <v>0</v>
      </c>
    </row>
    <row r="5927" spans="22:22" x14ac:dyDescent="0.25">
      <c r="V5927" s="84">
        <v>0</v>
      </c>
    </row>
    <row r="5928" spans="22:22" x14ac:dyDescent="0.25">
      <c r="V5928" s="84">
        <v>0</v>
      </c>
    </row>
    <row r="5929" spans="22:22" x14ac:dyDescent="0.25">
      <c r="V5929" s="84">
        <v>0</v>
      </c>
    </row>
    <row r="5930" spans="22:22" x14ac:dyDescent="0.25">
      <c r="V5930" s="84">
        <v>0</v>
      </c>
    </row>
    <row r="5931" spans="22:22" x14ac:dyDescent="0.25">
      <c r="V5931" s="84">
        <v>0</v>
      </c>
    </row>
    <row r="5932" spans="22:22" x14ac:dyDescent="0.25">
      <c r="V5932" s="84">
        <v>0</v>
      </c>
    </row>
    <row r="5933" spans="22:22" x14ac:dyDescent="0.25">
      <c r="V5933" s="84">
        <v>0</v>
      </c>
    </row>
    <row r="5934" spans="22:22" x14ac:dyDescent="0.25">
      <c r="V5934" s="84">
        <v>0</v>
      </c>
    </row>
    <row r="5935" spans="22:22" x14ac:dyDescent="0.25">
      <c r="V5935" s="84">
        <v>0</v>
      </c>
    </row>
    <row r="5936" spans="22:22" x14ac:dyDescent="0.25">
      <c r="V5936" s="84">
        <v>0</v>
      </c>
    </row>
    <row r="5937" spans="22:22" x14ac:dyDescent="0.25">
      <c r="V5937" s="84">
        <v>0</v>
      </c>
    </row>
    <row r="5938" spans="22:22" x14ac:dyDescent="0.25">
      <c r="V5938" s="84">
        <v>0</v>
      </c>
    </row>
    <row r="5939" spans="22:22" x14ac:dyDescent="0.25">
      <c r="V5939" s="84">
        <v>0</v>
      </c>
    </row>
    <row r="5940" spans="22:22" x14ac:dyDescent="0.25">
      <c r="V5940" s="84">
        <v>0</v>
      </c>
    </row>
    <row r="5941" spans="22:22" x14ac:dyDescent="0.25">
      <c r="V5941" s="84">
        <v>0</v>
      </c>
    </row>
    <row r="5942" spans="22:22" x14ac:dyDescent="0.25">
      <c r="V5942" s="84">
        <v>0</v>
      </c>
    </row>
    <row r="5943" spans="22:22" x14ac:dyDescent="0.25">
      <c r="V5943" s="84">
        <v>0</v>
      </c>
    </row>
    <row r="5944" spans="22:22" x14ac:dyDescent="0.25">
      <c r="V5944" s="84">
        <v>0</v>
      </c>
    </row>
    <row r="5945" spans="22:22" x14ac:dyDescent="0.25">
      <c r="V5945" s="84">
        <v>0</v>
      </c>
    </row>
    <row r="5946" spans="22:22" x14ac:dyDescent="0.25">
      <c r="V5946" s="84">
        <v>0</v>
      </c>
    </row>
    <row r="5947" spans="22:22" x14ac:dyDescent="0.25">
      <c r="V5947" s="84">
        <v>0</v>
      </c>
    </row>
    <row r="5948" spans="22:22" x14ac:dyDescent="0.25">
      <c r="V5948" s="84">
        <v>0</v>
      </c>
    </row>
    <row r="5949" spans="22:22" x14ac:dyDescent="0.25">
      <c r="V5949" s="84">
        <v>0</v>
      </c>
    </row>
    <row r="5950" spans="22:22" x14ac:dyDescent="0.25">
      <c r="V5950" s="84">
        <v>0</v>
      </c>
    </row>
    <row r="5951" spans="22:22" x14ac:dyDescent="0.25">
      <c r="V5951" s="84">
        <v>0</v>
      </c>
    </row>
    <row r="5952" spans="22:22" x14ac:dyDescent="0.25">
      <c r="V5952" s="84">
        <v>0</v>
      </c>
    </row>
    <row r="5953" spans="22:22" x14ac:dyDescent="0.25">
      <c r="V5953" s="84">
        <v>0</v>
      </c>
    </row>
    <row r="5954" spans="22:22" x14ac:dyDescent="0.25">
      <c r="V5954" s="84">
        <v>0</v>
      </c>
    </row>
    <row r="5955" spans="22:22" x14ac:dyDescent="0.25">
      <c r="V5955" s="84">
        <v>0</v>
      </c>
    </row>
    <row r="5956" spans="22:22" x14ac:dyDescent="0.25">
      <c r="V5956" s="84">
        <v>0</v>
      </c>
    </row>
    <row r="5957" spans="22:22" x14ac:dyDescent="0.25">
      <c r="V5957" s="84">
        <v>0</v>
      </c>
    </row>
    <row r="5958" spans="22:22" x14ac:dyDescent="0.25">
      <c r="V5958" s="84">
        <v>0</v>
      </c>
    </row>
    <row r="5959" spans="22:22" x14ac:dyDescent="0.25">
      <c r="V5959" s="84">
        <v>0</v>
      </c>
    </row>
    <row r="5960" spans="22:22" x14ac:dyDescent="0.25">
      <c r="V5960" s="84">
        <v>0</v>
      </c>
    </row>
    <row r="5961" spans="22:22" x14ac:dyDescent="0.25">
      <c r="V5961" s="84">
        <v>0</v>
      </c>
    </row>
    <row r="5962" spans="22:22" x14ac:dyDescent="0.25">
      <c r="V5962" s="84">
        <v>0</v>
      </c>
    </row>
    <row r="5963" spans="22:22" x14ac:dyDescent="0.25">
      <c r="V5963" s="84">
        <v>0</v>
      </c>
    </row>
    <row r="5964" spans="22:22" x14ac:dyDescent="0.25">
      <c r="V5964" s="84">
        <v>0</v>
      </c>
    </row>
    <row r="5965" spans="22:22" x14ac:dyDescent="0.25">
      <c r="V5965" s="84">
        <v>0</v>
      </c>
    </row>
    <row r="5966" spans="22:22" x14ac:dyDescent="0.25">
      <c r="V5966" s="84">
        <v>0</v>
      </c>
    </row>
    <row r="5967" spans="22:22" x14ac:dyDescent="0.25">
      <c r="V5967" s="84">
        <v>0</v>
      </c>
    </row>
    <row r="5968" spans="22:22" x14ac:dyDescent="0.25">
      <c r="V5968" s="84">
        <v>0</v>
      </c>
    </row>
    <row r="5969" spans="22:22" x14ac:dyDescent="0.25">
      <c r="V5969" s="84">
        <v>0</v>
      </c>
    </row>
    <row r="5970" spans="22:22" x14ac:dyDescent="0.25">
      <c r="V5970" s="84">
        <v>0</v>
      </c>
    </row>
    <row r="5971" spans="22:22" x14ac:dyDescent="0.25">
      <c r="V5971" s="84">
        <v>0</v>
      </c>
    </row>
    <row r="5972" spans="22:22" x14ac:dyDescent="0.25">
      <c r="V5972" s="84">
        <v>0</v>
      </c>
    </row>
    <row r="5973" spans="22:22" x14ac:dyDescent="0.25">
      <c r="V5973" s="84">
        <v>0</v>
      </c>
    </row>
    <row r="5974" spans="22:22" x14ac:dyDescent="0.25">
      <c r="V5974" s="84">
        <v>0</v>
      </c>
    </row>
    <row r="5975" spans="22:22" x14ac:dyDescent="0.25">
      <c r="V5975" s="84">
        <v>0</v>
      </c>
    </row>
    <row r="5976" spans="22:22" x14ac:dyDescent="0.25">
      <c r="V5976" s="84">
        <v>0</v>
      </c>
    </row>
    <row r="5977" spans="22:22" x14ac:dyDescent="0.25">
      <c r="V5977" s="84">
        <v>0</v>
      </c>
    </row>
    <row r="5978" spans="22:22" x14ac:dyDescent="0.25">
      <c r="V5978" s="84">
        <v>0</v>
      </c>
    </row>
    <row r="5979" spans="22:22" x14ac:dyDescent="0.25">
      <c r="V5979" s="84">
        <v>0</v>
      </c>
    </row>
    <row r="5980" spans="22:22" x14ac:dyDescent="0.25">
      <c r="V5980" s="84">
        <v>0</v>
      </c>
    </row>
    <row r="5981" spans="22:22" x14ac:dyDescent="0.25">
      <c r="V5981" s="84">
        <v>0</v>
      </c>
    </row>
    <row r="5982" spans="22:22" x14ac:dyDescent="0.25">
      <c r="V5982" s="84">
        <v>0</v>
      </c>
    </row>
    <row r="5983" spans="22:22" x14ac:dyDescent="0.25">
      <c r="V5983" s="84">
        <v>0</v>
      </c>
    </row>
    <row r="5984" spans="22:22" x14ac:dyDescent="0.25">
      <c r="V5984" s="84">
        <v>0</v>
      </c>
    </row>
    <row r="5985" spans="22:22" x14ac:dyDescent="0.25">
      <c r="V5985" s="84">
        <v>0</v>
      </c>
    </row>
    <row r="5986" spans="22:22" x14ac:dyDescent="0.25">
      <c r="V5986" s="84">
        <v>0</v>
      </c>
    </row>
    <row r="5987" spans="22:22" x14ac:dyDescent="0.25">
      <c r="V5987" s="84">
        <v>0</v>
      </c>
    </row>
    <row r="5988" spans="22:22" x14ac:dyDescent="0.25">
      <c r="V5988" s="84">
        <v>0</v>
      </c>
    </row>
    <row r="5989" spans="22:22" x14ac:dyDescent="0.25">
      <c r="V5989" s="84">
        <v>0</v>
      </c>
    </row>
    <row r="5990" spans="22:22" x14ac:dyDescent="0.25">
      <c r="V5990" s="84">
        <v>0</v>
      </c>
    </row>
    <row r="5991" spans="22:22" x14ac:dyDescent="0.25">
      <c r="V5991" s="84">
        <v>0</v>
      </c>
    </row>
    <row r="5992" spans="22:22" x14ac:dyDescent="0.25">
      <c r="V5992" s="84">
        <v>0</v>
      </c>
    </row>
    <row r="5993" spans="22:22" x14ac:dyDescent="0.25">
      <c r="V5993" s="84">
        <v>0</v>
      </c>
    </row>
    <row r="5994" spans="22:22" x14ac:dyDescent="0.25">
      <c r="V5994" s="84">
        <v>0</v>
      </c>
    </row>
    <row r="5995" spans="22:22" x14ac:dyDescent="0.25">
      <c r="V5995" s="84">
        <v>0</v>
      </c>
    </row>
    <row r="5996" spans="22:22" x14ac:dyDescent="0.25">
      <c r="V5996" s="84">
        <v>0</v>
      </c>
    </row>
    <row r="5997" spans="22:22" x14ac:dyDescent="0.25">
      <c r="V5997" s="84">
        <v>0</v>
      </c>
    </row>
    <row r="5998" spans="22:22" x14ac:dyDescent="0.25">
      <c r="V5998" s="84">
        <v>0</v>
      </c>
    </row>
    <row r="5999" spans="22:22" x14ac:dyDescent="0.25">
      <c r="V5999" s="84">
        <v>0</v>
      </c>
    </row>
    <row r="6000" spans="22:22" x14ac:dyDescent="0.25">
      <c r="V6000" s="84">
        <v>0</v>
      </c>
    </row>
    <row r="6001" spans="22:22" x14ac:dyDescent="0.25">
      <c r="V6001" s="84">
        <v>0</v>
      </c>
    </row>
    <row r="6002" spans="22:22" x14ac:dyDescent="0.25">
      <c r="V6002" s="84">
        <v>0</v>
      </c>
    </row>
    <row r="6003" spans="22:22" x14ac:dyDescent="0.25">
      <c r="V6003" s="84">
        <v>0</v>
      </c>
    </row>
    <row r="6004" spans="22:22" x14ac:dyDescent="0.25">
      <c r="V6004" s="84">
        <v>0</v>
      </c>
    </row>
    <row r="6005" spans="22:22" x14ac:dyDescent="0.25">
      <c r="V6005" s="84">
        <v>0</v>
      </c>
    </row>
    <row r="6006" spans="22:22" x14ac:dyDescent="0.25">
      <c r="V6006" s="84">
        <v>0</v>
      </c>
    </row>
    <row r="6007" spans="22:22" x14ac:dyDescent="0.25">
      <c r="V6007" s="84">
        <v>0</v>
      </c>
    </row>
    <row r="6008" spans="22:22" x14ac:dyDescent="0.25">
      <c r="V6008" s="84">
        <v>0</v>
      </c>
    </row>
    <row r="6009" spans="22:22" x14ac:dyDescent="0.25">
      <c r="V6009" s="84">
        <v>0</v>
      </c>
    </row>
    <row r="6010" spans="22:22" x14ac:dyDescent="0.25">
      <c r="V6010" s="84">
        <v>0</v>
      </c>
    </row>
    <row r="6011" spans="22:22" x14ac:dyDescent="0.25">
      <c r="V6011" s="84">
        <v>0</v>
      </c>
    </row>
    <row r="6012" spans="22:22" x14ac:dyDescent="0.25">
      <c r="V6012" s="84">
        <v>0</v>
      </c>
    </row>
    <row r="6013" spans="22:22" x14ac:dyDescent="0.25">
      <c r="V6013" s="84">
        <v>0</v>
      </c>
    </row>
    <row r="6014" spans="22:22" x14ac:dyDescent="0.25">
      <c r="V6014" s="84">
        <v>0</v>
      </c>
    </row>
    <row r="6015" spans="22:22" x14ac:dyDescent="0.25">
      <c r="V6015" s="84">
        <v>0</v>
      </c>
    </row>
    <row r="6016" spans="22:22" x14ac:dyDescent="0.25">
      <c r="V6016" s="84">
        <v>0</v>
      </c>
    </row>
    <row r="6017" spans="22:22" x14ac:dyDescent="0.25">
      <c r="V6017" s="84">
        <v>0</v>
      </c>
    </row>
    <row r="6018" spans="22:22" x14ac:dyDescent="0.25">
      <c r="V6018" s="84">
        <v>0</v>
      </c>
    </row>
    <row r="6019" spans="22:22" x14ac:dyDescent="0.25">
      <c r="V6019" s="84">
        <v>0</v>
      </c>
    </row>
    <row r="6020" spans="22:22" x14ac:dyDescent="0.25">
      <c r="V6020" s="84">
        <v>0</v>
      </c>
    </row>
    <row r="6021" spans="22:22" x14ac:dyDescent="0.25">
      <c r="V6021" s="84">
        <v>0</v>
      </c>
    </row>
    <row r="6022" spans="22:22" x14ac:dyDescent="0.25">
      <c r="V6022" s="84">
        <v>0</v>
      </c>
    </row>
    <row r="6023" spans="22:22" x14ac:dyDescent="0.25">
      <c r="V6023" s="84">
        <v>0</v>
      </c>
    </row>
    <row r="6024" spans="22:22" x14ac:dyDescent="0.25">
      <c r="V6024" s="84">
        <v>0</v>
      </c>
    </row>
    <row r="6025" spans="22:22" x14ac:dyDescent="0.25">
      <c r="V6025" s="84">
        <v>0</v>
      </c>
    </row>
    <row r="6026" spans="22:22" x14ac:dyDescent="0.25">
      <c r="V6026" s="84">
        <v>0</v>
      </c>
    </row>
    <row r="6027" spans="22:22" x14ac:dyDescent="0.25">
      <c r="V6027" s="84">
        <v>0</v>
      </c>
    </row>
    <row r="6028" spans="22:22" x14ac:dyDescent="0.25">
      <c r="V6028" s="84">
        <v>0</v>
      </c>
    </row>
    <row r="6029" spans="22:22" x14ac:dyDescent="0.25">
      <c r="V6029" s="84">
        <v>0</v>
      </c>
    </row>
    <row r="6030" spans="22:22" x14ac:dyDescent="0.25">
      <c r="V6030" s="84">
        <v>0</v>
      </c>
    </row>
    <row r="6031" spans="22:22" x14ac:dyDescent="0.25">
      <c r="V6031" s="84">
        <v>0</v>
      </c>
    </row>
    <row r="6032" spans="22:22" x14ac:dyDescent="0.25">
      <c r="V6032" s="84">
        <v>0</v>
      </c>
    </row>
    <row r="6033" spans="22:22" x14ac:dyDescent="0.25">
      <c r="V6033" s="84">
        <v>0</v>
      </c>
    </row>
    <row r="6034" spans="22:22" x14ac:dyDescent="0.25">
      <c r="V6034" s="84">
        <v>0</v>
      </c>
    </row>
    <row r="6035" spans="22:22" x14ac:dyDescent="0.25">
      <c r="V6035" s="84">
        <v>0</v>
      </c>
    </row>
    <row r="6036" spans="22:22" x14ac:dyDescent="0.25">
      <c r="V6036" s="84">
        <v>0</v>
      </c>
    </row>
    <row r="6037" spans="22:22" x14ac:dyDescent="0.25">
      <c r="V6037" s="84">
        <v>0</v>
      </c>
    </row>
    <row r="6038" spans="22:22" x14ac:dyDescent="0.25">
      <c r="V6038" s="84">
        <v>0</v>
      </c>
    </row>
    <row r="6039" spans="22:22" x14ac:dyDescent="0.25">
      <c r="V6039" s="84">
        <v>0</v>
      </c>
    </row>
    <row r="6040" spans="22:22" x14ac:dyDescent="0.25">
      <c r="V6040" s="84">
        <v>0</v>
      </c>
    </row>
    <row r="6041" spans="22:22" x14ac:dyDescent="0.25">
      <c r="V6041" s="84">
        <v>0</v>
      </c>
    </row>
    <row r="6042" spans="22:22" x14ac:dyDescent="0.25">
      <c r="V6042" s="84">
        <v>0</v>
      </c>
    </row>
    <row r="6043" spans="22:22" x14ac:dyDescent="0.25">
      <c r="V6043" s="84">
        <v>0</v>
      </c>
    </row>
    <row r="6044" spans="22:22" x14ac:dyDescent="0.25">
      <c r="V6044" s="84">
        <v>0</v>
      </c>
    </row>
    <row r="6045" spans="22:22" x14ac:dyDescent="0.25">
      <c r="V6045" s="84">
        <v>0</v>
      </c>
    </row>
    <row r="6046" spans="22:22" x14ac:dyDescent="0.25">
      <c r="V6046" s="84">
        <v>0</v>
      </c>
    </row>
    <row r="6047" spans="22:22" x14ac:dyDescent="0.25">
      <c r="V6047" s="84">
        <v>0</v>
      </c>
    </row>
    <row r="6048" spans="22:22" x14ac:dyDescent="0.25">
      <c r="V6048" s="84">
        <v>0</v>
      </c>
    </row>
    <row r="6049" spans="22:22" x14ac:dyDescent="0.25">
      <c r="V6049" s="84">
        <v>0</v>
      </c>
    </row>
    <row r="6050" spans="22:22" x14ac:dyDescent="0.25">
      <c r="V6050" s="84">
        <v>0</v>
      </c>
    </row>
    <row r="6051" spans="22:22" x14ac:dyDescent="0.25">
      <c r="V6051" s="84">
        <v>0</v>
      </c>
    </row>
    <row r="6052" spans="22:22" x14ac:dyDescent="0.25">
      <c r="V6052" s="84">
        <v>0</v>
      </c>
    </row>
    <row r="6053" spans="22:22" x14ac:dyDescent="0.25">
      <c r="V6053" s="84">
        <v>0</v>
      </c>
    </row>
    <row r="6054" spans="22:22" x14ac:dyDescent="0.25">
      <c r="V6054" s="84">
        <v>0</v>
      </c>
    </row>
    <row r="6055" spans="22:22" x14ac:dyDescent="0.25">
      <c r="V6055" s="84">
        <v>0</v>
      </c>
    </row>
    <row r="6056" spans="22:22" x14ac:dyDescent="0.25">
      <c r="V6056" s="84">
        <v>0</v>
      </c>
    </row>
    <row r="6057" spans="22:22" x14ac:dyDescent="0.25">
      <c r="V6057" s="84">
        <v>0</v>
      </c>
    </row>
    <row r="6058" spans="22:22" x14ac:dyDescent="0.25">
      <c r="V6058" s="84">
        <v>0</v>
      </c>
    </row>
    <row r="6059" spans="22:22" x14ac:dyDescent="0.25">
      <c r="V6059" s="84">
        <v>0</v>
      </c>
    </row>
    <row r="6060" spans="22:22" x14ac:dyDescent="0.25">
      <c r="V6060" s="84">
        <v>0</v>
      </c>
    </row>
    <row r="6061" spans="22:22" x14ac:dyDescent="0.25">
      <c r="V6061" s="84">
        <v>0</v>
      </c>
    </row>
    <row r="6062" spans="22:22" x14ac:dyDescent="0.25">
      <c r="V6062" s="84">
        <v>0</v>
      </c>
    </row>
    <row r="6063" spans="22:22" x14ac:dyDescent="0.25">
      <c r="V6063" s="84">
        <v>0</v>
      </c>
    </row>
    <row r="6064" spans="22:22" x14ac:dyDescent="0.25">
      <c r="V6064" s="84">
        <v>0</v>
      </c>
    </row>
    <row r="6065" spans="22:22" x14ac:dyDescent="0.25">
      <c r="V6065" s="84">
        <v>0</v>
      </c>
    </row>
    <row r="6066" spans="22:22" x14ac:dyDescent="0.25">
      <c r="V6066" s="84">
        <v>0</v>
      </c>
    </row>
    <row r="6067" spans="22:22" x14ac:dyDescent="0.25">
      <c r="V6067" s="84">
        <v>0</v>
      </c>
    </row>
    <row r="6068" spans="22:22" x14ac:dyDescent="0.25">
      <c r="V6068" s="84">
        <v>0</v>
      </c>
    </row>
    <row r="6069" spans="22:22" x14ac:dyDescent="0.25">
      <c r="V6069" s="84">
        <v>0</v>
      </c>
    </row>
    <row r="6070" spans="22:22" x14ac:dyDescent="0.25">
      <c r="V6070" s="84">
        <v>0</v>
      </c>
    </row>
    <row r="6071" spans="22:22" x14ac:dyDescent="0.25">
      <c r="V6071" s="84">
        <v>0</v>
      </c>
    </row>
    <row r="6072" spans="22:22" x14ac:dyDescent="0.25">
      <c r="V6072" s="84">
        <v>0</v>
      </c>
    </row>
    <row r="6073" spans="22:22" x14ac:dyDescent="0.25">
      <c r="V6073" s="84">
        <v>0</v>
      </c>
    </row>
    <row r="6074" spans="22:22" x14ac:dyDescent="0.25">
      <c r="V6074" s="84">
        <v>0</v>
      </c>
    </row>
    <row r="6075" spans="22:22" x14ac:dyDescent="0.25">
      <c r="V6075" s="84">
        <v>0</v>
      </c>
    </row>
    <row r="6076" spans="22:22" x14ac:dyDescent="0.25">
      <c r="V6076" s="84">
        <v>0</v>
      </c>
    </row>
    <row r="6077" spans="22:22" x14ac:dyDescent="0.25">
      <c r="V6077" s="84">
        <v>0</v>
      </c>
    </row>
    <row r="6078" spans="22:22" x14ac:dyDescent="0.25">
      <c r="V6078" s="84">
        <v>0</v>
      </c>
    </row>
    <row r="6079" spans="22:22" x14ac:dyDescent="0.25">
      <c r="V6079" s="84">
        <v>0</v>
      </c>
    </row>
    <row r="6080" spans="22:22" x14ac:dyDescent="0.25">
      <c r="V6080" s="84">
        <v>0</v>
      </c>
    </row>
    <row r="6081" spans="22:22" x14ac:dyDescent="0.25">
      <c r="V6081" s="84">
        <v>0</v>
      </c>
    </row>
    <row r="6082" spans="22:22" x14ac:dyDescent="0.25">
      <c r="V6082" s="84">
        <v>0</v>
      </c>
    </row>
    <row r="6083" spans="22:22" x14ac:dyDescent="0.25">
      <c r="V6083" s="84">
        <v>0</v>
      </c>
    </row>
    <row r="6084" spans="22:22" x14ac:dyDescent="0.25">
      <c r="V6084" s="84">
        <v>0</v>
      </c>
    </row>
    <row r="6085" spans="22:22" x14ac:dyDescent="0.25">
      <c r="V6085" s="84">
        <v>0</v>
      </c>
    </row>
    <row r="6086" spans="22:22" x14ac:dyDescent="0.25">
      <c r="V6086" s="84">
        <v>0</v>
      </c>
    </row>
    <row r="6087" spans="22:22" x14ac:dyDescent="0.25">
      <c r="V6087" s="84">
        <v>0</v>
      </c>
    </row>
    <row r="6088" spans="22:22" x14ac:dyDescent="0.25">
      <c r="V6088" s="84">
        <v>0</v>
      </c>
    </row>
    <row r="6089" spans="22:22" x14ac:dyDescent="0.25">
      <c r="V6089" s="84">
        <v>0</v>
      </c>
    </row>
    <row r="6090" spans="22:22" x14ac:dyDescent="0.25">
      <c r="V6090" s="84">
        <v>0</v>
      </c>
    </row>
    <row r="6091" spans="22:22" x14ac:dyDescent="0.25">
      <c r="V6091" s="84">
        <v>0</v>
      </c>
    </row>
    <row r="6092" spans="22:22" x14ac:dyDescent="0.25">
      <c r="V6092" s="84">
        <v>0</v>
      </c>
    </row>
    <row r="6093" spans="22:22" x14ac:dyDescent="0.25">
      <c r="V6093" s="84">
        <v>0</v>
      </c>
    </row>
    <row r="6094" spans="22:22" x14ac:dyDescent="0.25">
      <c r="V6094" s="84">
        <v>0</v>
      </c>
    </row>
    <row r="6095" spans="22:22" x14ac:dyDescent="0.25">
      <c r="V6095" s="84">
        <v>0</v>
      </c>
    </row>
    <row r="6096" spans="22:22" x14ac:dyDescent="0.25">
      <c r="V6096" s="84">
        <v>0</v>
      </c>
    </row>
    <row r="6097" spans="22:22" x14ac:dyDescent="0.25">
      <c r="V6097" s="84">
        <v>0</v>
      </c>
    </row>
    <row r="6098" spans="22:22" x14ac:dyDescent="0.25">
      <c r="V6098" s="84">
        <v>0</v>
      </c>
    </row>
    <row r="6099" spans="22:22" x14ac:dyDescent="0.25">
      <c r="V6099" s="84">
        <v>0</v>
      </c>
    </row>
    <row r="6100" spans="22:22" x14ac:dyDescent="0.25">
      <c r="V6100" s="84">
        <v>0</v>
      </c>
    </row>
    <row r="6101" spans="22:22" x14ac:dyDescent="0.25">
      <c r="V6101" s="84">
        <v>0</v>
      </c>
    </row>
    <row r="6102" spans="22:22" x14ac:dyDescent="0.25">
      <c r="V6102" s="84">
        <v>0</v>
      </c>
    </row>
    <row r="6103" spans="22:22" x14ac:dyDescent="0.25">
      <c r="V6103" s="84">
        <v>0</v>
      </c>
    </row>
    <row r="6104" spans="22:22" x14ac:dyDescent="0.25">
      <c r="V6104" s="84">
        <v>0</v>
      </c>
    </row>
    <row r="6105" spans="22:22" x14ac:dyDescent="0.25">
      <c r="V6105" s="84">
        <v>0</v>
      </c>
    </row>
    <row r="6106" spans="22:22" x14ac:dyDescent="0.25">
      <c r="V6106" s="84">
        <v>0</v>
      </c>
    </row>
    <row r="6107" spans="22:22" x14ac:dyDescent="0.25">
      <c r="V6107" s="84">
        <v>0</v>
      </c>
    </row>
    <row r="6108" spans="22:22" x14ac:dyDescent="0.25">
      <c r="V6108" s="84">
        <v>0</v>
      </c>
    </row>
    <row r="6109" spans="22:22" x14ac:dyDescent="0.25">
      <c r="V6109" s="84">
        <v>0</v>
      </c>
    </row>
    <row r="6110" spans="22:22" x14ac:dyDescent="0.25">
      <c r="V6110" s="84">
        <v>0</v>
      </c>
    </row>
    <row r="6111" spans="22:22" x14ac:dyDescent="0.25">
      <c r="V6111" s="84">
        <v>0</v>
      </c>
    </row>
    <row r="6112" spans="22:22" x14ac:dyDescent="0.25">
      <c r="V6112" s="84">
        <v>0</v>
      </c>
    </row>
    <row r="6113" spans="22:22" x14ac:dyDescent="0.25">
      <c r="V6113" s="84">
        <v>0</v>
      </c>
    </row>
    <row r="6114" spans="22:22" x14ac:dyDescent="0.25">
      <c r="V6114" s="84">
        <v>0</v>
      </c>
    </row>
    <row r="6115" spans="22:22" x14ac:dyDescent="0.25">
      <c r="V6115" s="84">
        <v>0</v>
      </c>
    </row>
    <row r="6116" spans="22:22" x14ac:dyDescent="0.25">
      <c r="V6116" s="84">
        <v>0</v>
      </c>
    </row>
    <row r="6117" spans="22:22" x14ac:dyDescent="0.25">
      <c r="V6117" s="84">
        <v>0</v>
      </c>
    </row>
    <row r="6118" spans="22:22" x14ac:dyDescent="0.25">
      <c r="V6118" s="84">
        <v>0</v>
      </c>
    </row>
    <row r="6119" spans="22:22" x14ac:dyDescent="0.25">
      <c r="V6119" s="84">
        <v>0</v>
      </c>
    </row>
    <row r="6120" spans="22:22" x14ac:dyDescent="0.25">
      <c r="V6120" s="84">
        <v>0</v>
      </c>
    </row>
    <row r="6121" spans="22:22" x14ac:dyDescent="0.25">
      <c r="V6121" s="84">
        <v>0</v>
      </c>
    </row>
    <row r="6122" spans="22:22" x14ac:dyDescent="0.25">
      <c r="V6122" s="84">
        <v>0</v>
      </c>
    </row>
    <row r="6123" spans="22:22" x14ac:dyDescent="0.25">
      <c r="V6123" s="84">
        <v>0</v>
      </c>
    </row>
    <row r="6124" spans="22:22" x14ac:dyDescent="0.25">
      <c r="V6124" s="84">
        <v>0</v>
      </c>
    </row>
    <row r="6125" spans="22:22" x14ac:dyDescent="0.25">
      <c r="V6125" s="84">
        <v>0</v>
      </c>
    </row>
    <row r="6126" spans="22:22" x14ac:dyDescent="0.25">
      <c r="V6126" s="84">
        <v>0</v>
      </c>
    </row>
    <row r="6127" spans="22:22" x14ac:dyDescent="0.25">
      <c r="V6127" s="84">
        <v>0</v>
      </c>
    </row>
    <row r="6128" spans="22:22" x14ac:dyDescent="0.25">
      <c r="V6128" s="84">
        <v>0</v>
      </c>
    </row>
    <row r="6129" spans="22:22" x14ac:dyDescent="0.25">
      <c r="V6129" s="84">
        <v>0</v>
      </c>
    </row>
    <row r="6130" spans="22:22" x14ac:dyDescent="0.25">
      <c r="V6130" s="84">
        <v>0</v>
      </c>
    </row>
    <row r="6131" spans="22:22" x14ac:dyDescent="0.25">
      <c r="V6131" s="84">
        <v>0</v>
      </c>
    </row>
    <row r="6132" spans="22:22" x14ac:dyDescent="0.25">
      <c r="V6132" s="84">
        <v>0</v>
      </c>
    </row>
    <row r="6133" spans="22:22" x14ac:dyDescent="0.25">
      <c r="V6133" s="84">
        <v>0</v>
      </c>
    </row>
    <row r="6134" spans="22:22" x14ac:dyDescent="0.25">
      <c r="V6134" s="84">
        <v>0</v>
      </c>
    </row>
    <row r="6135" spans="22:22" x14ac:dyDescent="0.25">
      <c r="V6135" s="84">
        <v>0</v>
      </c>
    </row>
    <row r="6136" spans="22:22" x14ac:dyDescent="0.25">
      <c r="V6136" s="84">
        <v>0</v>
      </c>
    </row>
    <row r="6137" spans="22:22" x14ac:dyDescent="0.25">
      <c r="V6137" s="84">
        <v>0</v>
      </c>
    </row>
    <row r="6138" spans="22:22" x14ac:dyDescent="0.25">
      <c r="V6138" s="84">
        <v>0</v>
      </c>
    </row>
    <row r="6139" spans="22:22" x14ac:dyDescent="0.25">
      <c r="V6139" s="84">
        <v>0</v>
      </c>
    </row>
    <row r="6140" spans="22:22" x14ac:dyDescent="0.25">
      <c r="V6140" s="84">
        <v>0</v>
      </c>
    </row>
    <row r="6141" spans="22:22" x14ac:dyDescent="0.25">
      <c r="V6141" s="84">
        <v>0</v>
      </c>
    </row>
    <row r="6142" spans="22:22" x14ac:dyDescent="0.25">
      <c r="V6142" s="84">
        <v>0</v>
      </c>
    </row>
    <row r="6143" spans="22:22" x14ac:dyDescent="0.25">
      <c r="V6143" s="84">
        <v>0</v>
      </c>
    </row>
    <row r="6144" spans="22:22" x14ac:dyDescent="0.25">
      <c r="V6144" s="84">
        <v>0</v>
      </c>
    </row>
    <row r="6145" spans="22:22" x14ac:dyDescent="0.25">
      <c r="V6145" s="84">
        <v>0</v>
      </c>
    </row>
    <row r="6146" spans="22:22" x14ac:dyDescent="0.25">
      <c r="V6146" s="84">
        <v>0</v>
      </c>
    </row>
    <row r="6147" spans="22:22" x14ac:dyDescent="0.25">
      <c r="V6147" s="84">
        <v>0</v>
      </c>
    </row>
    <row r="6148" spans="22:22" x14ac:dyDescent="0.25">
      <c r="V6148" s="84">
        <v>0</v>
      </c>
    </row>
    <row r="6149" spans="22:22" x14ac:dyDescent="0.25">
      <c r="V6149" s="84">
        <v>0</v>
      </c>
    </row>
    <row r="6150" spans="22:22" x14ac:dyDescent="0.25">
      <c r="V6150" s="84">
        <v>0</v>
      </c>
    </row>
    <row r="6151" spans="22:22" x14ac:dyDescent="0.25">
      <c r="V6151" s="84">
        <v>0</v>
      </c>
    </row>
    <row r="6152" spans="22:22" x14ac:dyDescent="0.25">
      <c r="V6152" s="84">
        <v>0</v>
      </c>
    </row>
    <row r="6153" spans="22:22" x14ac:dyDescent="0.25">
      <c r="V6153" s="84">
        <v>0</v>
      </c>
    </row>
    <row r="6154" spans="22:22" x14ac:dyDescent="0.25">
      <c r="V6154" s="84">
        <v>0</v>
      </c>
    </row>
    <row r="6155" spans="22:22" x14ac:dyDescent="0.25">
      <c r="V6155" s="84">
        <v>0</v>
      </c>
    </row>
    <row r="6156" spans="22:22" x14ac:dyDescent="0.25">
      <c r="V6156" s="84">
        <v>0</v>
      </c>
    </row>
    <row r="6157" spans="22:22" x14ac:dyDescent="0.25">
      <c r="V6157" s="84">
        <v>0</v>
      </c>
    </row>
    <row r="6158" spans="22:22" x14ac:dyDescent="0.25">
      <c r="V6158" s="84">
        <v>0</v>
      </c>
    </row>
    <row r="6159" spans="22:22" x14ac:dyDescent="0.25">
      <c r="V6159" s="84">
        <v>0</v>
      </c>
    </row>
    <row r="6160" spans="22:22" x14ac:dyDescent="0.25">
      <c r="V6160" s="84">
        <v>0</v>
      </c>
    </row>
    <row r="6161" spans="22:22" x14ac:dyDescent="0.25">
      <c r="V6161" s="84">
        <v>0</v>
      </c>
    </row>
    <row r="6162" spans="22:22" x14ac:dyDescent="0.25">
      <c r="V6162" s="84">
        <v>0</v>
      </c>
    </row>
    <row r="6163" spans="22:22" x14ac:dyDescent="0.25">
      <c r="V6163" s="84">
        <v>0</v>
      </c>
    </row>
    <row r="6164" spans="22:22" x14ac:dyDescent="0.25">
      <c r="V6164" s="84">
        <v>0</v>
      </c>
    </row>
    <row r="6165" spans="22:22" x14ac:dyDescent="0.25">
      <c r="V6165" s="84">
        <v>0</v>
      </c>
    </row>
    <row r="6166" spans="22:22" x14ac:dyDescent="0.25">
      <c r="V6166" s="84">
        <v>0</v>
      </c>
    </row>
    <row r="6167" spans="22:22" x14ac:dyDescent="0.25">
      <c r="V6167" s="84">
        <v>0</v>
      </c>
    </row>
    <row r="6168" spans="22:22" x14ac:dyDescent="0.25">
      <c r="V6168" s="84">
        <v>0</v>
      </c>
    </row>
    <row r="6169" spans="22:22" x14ac:dyDescent="0.25">
      <c r="V6169" s="84">
        <v>0</v>
      </c>
    </row>
    <row r="6170" spans="22:22" x14ac:dyDescent="0.25">
      <c r="V6170" s="84">
        <v>0</v>
      </c>
    </row>
    <row r="6171" spans="22:22" x14ac:dyDescent="0.25">
      <c r="V6171" s="84">
        <v>0</v>
      </c>
    </row>
    <row r="6172" spans="22:22" x14ac:dyDescent="0.25">
      <c r="V6172" s="84">
        <v>0</v>
      </c>
    </row>
    <row r="6173" spans="22:22" x14ac:dyDescent="0.25">
      <c r="V6173" s="84">
        <v>0</v>
      </c>
    </row>
    <row r="6174" spans="22:22" x14ac:dyDescent="0.25">
      <c r="V6174" s="84">
        <v>0</v>
      </c>
    </row>
    <row r="6175" spans="22:22" x14ac:dyDescent="0.25">
      <c r="V6175" s="84">
        <v>0</v>
      </c>
    </row>
    <row r="6176" spans="22:22" x14ac:dyDescent="0.25">
      <c r="V6176" s="84">
        <v>0</v>
      </c>
    </row>
    <row r="6177" spans="22:22" x14ac:dyDescent="0.25">
      <c r="V6177" s="84">
        <v>0</v>
      </c>
    </row>
    <row r="6178" spans="22:22" x14ac:dyDescent="0.25">
      <c r="V6178" s="84">
        <v>0</v>
      </c>
    </row>
    <row r="6179" spans="22:22" x14ac:dyDescent="0.25">
      <c r="V6179" s="84">
        <v>0</v>
      </c>
    </row>
    <row r="6180" spans="22:22" x14ac:dyDescent="0.25">
      <c r="V6180" s="84">
        <v>0</v>
      </c>
    </row>
    <row r="6181" spans="22:22" x14ac:dyDescent="0.25">
      <c r="V6181" s="84">
        <v>0</v>
      </c>
    </row>
    <row r="6182" spans="22:22" x14ac:dyDescent="0.25">
      <c r="V6182" s="84">
        <v>0</v>
      </c>
    </row>
    <row r="6183" spans="22:22" x14ac:dyDescent="0.25">
      <c r="V6183" s="84">
        <v>0</v>
      </c>
    </row>
    <row r="6184" spans="22:22" x14ac:dyDescent="0.25">
      <c r="V6184" s="84">
        <v>0</v>
      </c>
    </row>
    <row r="6185" spans="22:22" x14ac:dyDescent="0.25">
      <c r="V6185" s="84">
        <v>0</v>
      </c>
    </row>
    <row r="6186" spans="22:22" x14ac:dyDescent="0.25">
      <c r="V6186" s="84">
        <v>0</v>
      </c>
    </row>
    <row r="6187" spans="22:22" x14ac:dyDescent="0.25">
      <c r="V6187" s="84">
        <v>0</v>
      </c>
    </row>
    <row r="6188" spans="22:22" x14ac:dyDescent="0.25">
      <c r="V6188" s="84">
        <v>0</v>
      </c>
    </row>
    <row r="6189" spans="22:22" x14ac:dyDescent="0.25">
      <c r="V6189" s="84">
        <v>0</v>
      </c>
    </row>
    <row r="6190" spans="22:22" x14ac:dyDescent="0.25">
      <c r="V6190" s="84">
        <v>0</v>
      </c>
    </row>
    <row r="6191" spans="22:22" x14ac:dyDescent="0.25">
      <c r="V6191" s="84">
        <v>0</v>
      </c>
    </row>
    <row r="6192" spans="22:22" x14ac:dyDescent="0.25">
      <c r="V6192" s="84">
        <v>0</v>
      </c>
    </row>
    <row r="6193" spans="22:22" x14ac:dyDescent="0.25">
      <c r="V6193" s="84">
        <v>0</v>
      </c>
    </row>
    <row r="6194" spans="22:22" x14ac:dyDescent="0.25">
      <c r="V6194" s="84">
        <v>0</v>
      </c>
    </row>
    <row r="6195" spans="22:22" x14ac:dyDescent="0.25">
      <c r="V6195" s="84">
        <v>0</v>
      </c>
    </row>
    <row r="6196" spans="22:22" x14ac:dyDescent="0.25">
      <c r="V6196" s="84">
        <v>0</v>
      </c>
    </row>
    <row r="6197" spans="22:22" x14ac:dyDescent="0.25">
      <c r="V6197" s="84">
        <v>0</v>
      </c>
    </row>
    <row r="6198" spans="22:22" x14ac:dyDescent="0.25">
      <c r="V6198" s="84">
        <v>0</v>
      </c>
    </row>
    <row r="6199" spans="22:22" x14ac:dyDescent="0.25">
      <c r="V6199" s="84">
        <v>0</v>
      </c>
    </row>
    <row r="6200" spans="22:22" x14ac:dyDescent="0.25">
      <c r="V6200" s="84">
        <v>0</v>
      </c>
    </row>
    <row r="6201" spans="22:22" x14ac:dyDescent="0.25">
      <c r="V6201" s="84">
        <v>0</v>
      </c>
    </row>
    <row r="6202" spans="22:22" x14ac:dyDescent="0.25">
      <c r="V6202" s="84">
        <v>0</v>
      </c>
    </row>
    <row r="6203" spans="22:22" x14ac:dyDescent="0.25">
      <c r="V6203" s="84">
        <v>0</v>
      </c>
    </row>
    <row r="6204" spans="22:22" x14ac:dyDescent="0.25">
      <c r="V6204" s="84">
        <v>0</v>
      </c>
    </row>
    <row r="6205" spans="22:22" x14ac:dyDescent="0.25">
      <c r="V6205" s="84">
        <v>0</v>
      </c>
    </row>
    <row r="6206" spans="22:22" x14ac:dyDescent="0.25">
      <c r="V6206" s="84">
        <v>0</v>
      </c>
    </row>
    <row r="6207" spans="22:22" x14ac:dyDescent="0.25">
      <c r="V6207" s="84">
        <v>0</v>
      </c>
    </row>
    <row r="6208" spans="22:22" x14ac:dyDescent="0.25">
      <c r="V6208" s="84">
        <v>0</v>
      </c>
    </row>
    <row r="6209" spans="22:22" x14ac:dyDescent="0.25">
      <c r="V6209" s="84">
        <v>0</v>
      </c>
    </row>
    <row r="6210" spans="22:22" x14ac:dyDescent="0.25">
      <c r="V6210" s="84">
        <v>0</v>
      </c>
    </row>
    <row r="6211" spans="22:22" x14ac:dyDescent="0.25">
      <c r="V6211" s="84">
        <v>0</v>
      </c>
    </row>
    <row r="6212" spans="22:22" x14ac:dyDescent="0.25">
      <c r="V6212" s="84">
        <v>0</v>
      </c>
    </row>
    <row r="6213" spans="22:22" x14ac:dyDescent="0.25">
      <c r="V6213" s="84">
        <v>0</v>
      </c>
    </row>
    <row r="6214" spans="22:22" x14ac:dyDescent="0.25">
      <c r="V6214" s="84">
        <v>0</v>
      </c>
    </row>
    <row r="6215" spans="22:22" x14ac:dyDescent="0.25">
      <c r="V6215" s="84">
        <v>0</v>
      </c>
    </row>
    <row r="6216" spans="22:22" x14ac:dyDescent="0.25">
      <c r="V6216" s="84">
        <v>0</v>
      </c>
    </row>
    <row r="6217" spans="22:22" x14ac:dyDescent="0.25">
      <c r="V6217" s="84">
        <v>0</v>
      </c>
    </row>
    <row r="6218" spans="22:22" x14ac:dyDescent="0.25">
      <c r="V6218" s="84">
        <v>0</v>
      </c>
    </row>
    <row r="6219" spans="22:22" x14ac:dyDescent="0.25">
      <c r="V6219" s="84">
        <v>0</v>
      </c>
    </row>
    <row r="6220" spans="22:22" x14ac:dyDescent="0.25">
      <c r="V6220" s="84">
        <v>0</v>
      </c>
    </row>
    <row r="6221" spans="22:22" x14ac:dyDescent="0.25">
      <c r="V6221" s="84">
        <v>0</v>
      </c>
    </row>
    <row r="6222" spans="22:22" x14ac:dyDescent="0.25">
      <c r="V6222" s="84">
        <v>0</v>
      </c>
    </row>
    <row r="6223" spans="22:22" x14ac:dyDescent="0.25">
      <c r="V6223" s="84">
        <v>0</v>
      </c>
    </row>
    <row r="6224" spans="22:22" x14ac:dyDescent="0.25">
      <c r="V6224" s="84">
        <v>0</v>
      </c>
    </row>
    <row r="6225" spans="22:22" x14ac:dyDescent="0.25">
      <c r="V6225" s="84">
        <v>0</v>
      </c>
    </row>
    <row r="6226" spans="22:22" x14ac:dyDescent="0.25">
      <c r="V6226" s="84">
        <v>0</v>
      </c>
    </row>
    <row r="6227" spans="22:22" x14ac:dyDescent="0.25">
      <c r="V6227" s="84">
        <v>0</v>
      </c>
    </row>
    <row r="6228" spans="22:22" x14ac:dyDescent="0.25">
      <c r="V6228" s="84">
        <v>0</v>
      </c>
    </row>
    <row r="6229" spans="22:22" x14ac:dyDescent="0.25">
      <c r="V6229" s="84">
        <v>0</v>
      </c>
    </row>
    <row r="6230" spans="22:22" x14ac:dyDescent="0.25">
      <c r="V6230" s="84">
        <v>0</v>
      </c>
    </row>
    <row r="6231" spans="22:22" x14ac:dyDescent="0.25">
      <c r="V6231" s="84">
        <v>0</v>
      </c>
    </row>
    <row r="6232" spans="22:22" x14ac:dyDescent="0.25">
      <c r="V6232" s="84">
        <v>0</v>
      </c>
    </row>
    <row r="6233" spans="22:22" x14ac:dyDescent="0.25">
      <c r="V6233" s="84">
        <v>0</v>
      </c>
    </row>
    <row r="6234" spans="22:22" x14ac:dyDescent="0.25">
      <c r="V6234" s="84">
        <v>0</v>
      </c>
    </row>
    <row r="6235" spans="22:22" x14ac:dyDescent="0.25">
      <c r="V6235" s="84">
        <v>0</v>
      </c>
    </row>
    <row r="6236" spans="22:22" x14ac:dyDescent="0.25">
      <c r="V6236" s="84">
        <v>0</v>
      </c>
    </row>
    <row r="6237" spans="22:22" x14ac:dyDescent="0.25">
      <c r="V6237" s="84">
        <v>0</v>
      </c>
    </row>
    <row r="6238" spans="22:22" x14ac:dyDescent="0.25">
      <c r="V6238" s="84">
        <v>0</v>
      </c>
    </row>
    <row r="6239" spans="22:22" x14ac:dyDescent="0.25">
      <c r="V6239" s="84">
        <v>0</v>
      </c>
    </row>
    <row r="6240" spans="22:22" x14ac:dyDescent="0.25">
      <c r="V6240" s="84">
        <v>0</v>
      </c>
    </row>
    <row r="6241" spans="22:22" x14ac:dyDescent="0.25">
      <c r="V6241" s="84">
        <v>0</v>
      </c>
    </row>
    <row r="6242" spans="22:22" x14ac:dyDescent="0.25">
      <c r="V6242" s="84">
        <v>0</v>
      </c>
    </row>
    <row r="6243" spans="22:22" x14ac:dyDescent="0.25">
      <c r="V6243" s="84">
        <v>0</v>
      </c>
    </row>
    <row r="6244" spans="22:22" x14ac:dyDescent="0.25">
      <c r="V6244" s="84">
        <v>0</v>
      </c>
    </row>
    <row r="6245" spans="22:22" x14ac:dyDescent="0.25">
      <c r="V6245" s="84">
        <v>0</v>
      </c>
    </row>
    <row r="6246" spans="22:22" x14ac:dyDescent="0.25">
      <c r="V6246" s="84">
        <v>0</v>
      </c>
    </row>
    <row r="6247" spans="22:22" x14ac:dyDescent="0.25">
      <c r="V6247" s="84">
        <v>0</v>
      </c>
    </row>
    <row r="6248" spans="22:22" x14ac:dyDescent="0.25">
      <c r="V6248" s="84">
        <v>0</v>
      </c>
    </row>
    <row r="6249" spans="22:22" x14ac:dyDescent="0.25">
      <c r="V6249" s="84">
        <v>0</v>
      </c>
    </row>
    <row r="6250" spans="22:22" x14ac:dyDescent="0.25">
      <c r="V6250" s="84">
        <v>0</v>
      </c>
    </row>
    <row r="6251" spans="22:22" x14ac:dyDescent="0.25">
      <c r="V6251" s="84">
        <v>0</v>
      </c>
    </row>
    <row r="6252" spans="22:22" x14ac:dyDescent="0.25">
      <c r="V6252" s="84">
        <v>0</v>
      </c>
    </row>
    <row r="6253" spans="22:22" x14ac:dyDescent="0.25">
      <c r="V6253" s="84">
        <v>0</v>
      </c>
    </row>
    <row r="6254" spans="22:22" x14ac:dyDescent="0.25">
      <c r="V6254" s="84">
        <v>0</v>
      </c>
    </row>
    <row r="6255" spans="22:22" x14ac:dyDescent="0.25">
      <c r="V6255" s="84">
        <v>0</v>
      </c>
    </row>
    <row r="6256" spans="22:22" x14ac:dyDescent="0.25">
      <c r="V6256" s="84">
        <v>0</v>
      </c>
    </row>
    <row r="6257" spans="22:22" x14ac:dyDescent="0.25">
      <c r="V6257" s="84">
        <v>0</v>
      </c>
    </row>
    <row r="6258" spans="22:22" x14ac:dyDescent="0.25">
      <c r="V6258" s="84">
        <v>0</v>
      </c>
    </row>
    <row r="6259" spans="22:22" x14ac:dyDescent="0.25">
      <c r="V6259" s="84">
        <v>0</v>
      </c>
    </row>
    <row r="6260" spans="22:22" x14ac:dyDescent="0.25">
      <c r="V6260" s="84">
        <v>0</v>
      </c>
    </row>
    <row r="6261" spans="22:22" x14ac:dyDescent="0.25">
      <c r="V6261" s="84">
        <v>0</v>
      </c>
    </row>
    <row r="6262" spans="22:22" x14ac:dyDescent="0.25">
      <c r="V6262" s="84">
        <v>0</v>
      </c>
    </row>
    <row r="6263" spans="22:22" x14ac:dyDescent="0.25">
      <c r="V6263" s="84">
        <v>0</v>
      </c>
    </row>
    <row r="6264" spans="22:22" x14ac:dyDescent="0.25">
      <c r="V6264" s="84">
        <v>0</v>
      </c>
    </row>
    <row r="6265" spans="22:22" x14ac:dyDescent="0.25">
      <c r="V6265" s="84">
        <v>0</v>
      </c>
    </row>
    <row r="6266" spans="22:22" x14ac:dyDescent="0.25">
      <c r="V6266" s="84">
        <v>0</v>
      </c>
    </row>
    <row r="6267" spans="22:22" x14ac:dyDescent="0.25">
      <c r="V6267" s="84">
        <v>0</v>
      </c>
    </row>
    <row r="6268" spans="22:22" x14ac:dyDescent="0.25">
      <c r="V6268" s="84">
        <v>0</v>
      </c>
    </row>
    <row r="6269" spans="22:22" x14ac:dyDescent="0.25">
      <c r="V6269" s="84">
        <v>0</v>
      </c>
    </row>
    <row r="6270" spans="22:22" x14ac:dyDescent="0.25">
      <c r="V6270" s="84">
        <v>0</v>
      </c>
    </row>
    <row r="6271" spans="22:22" x14ac:dyDescent="0.25">
      <c r="V6271" s="84">
        <v>0</v>
      </c>
    </row>
    <row r="6272" spans="22:22" x14ac:dyDescent="0.25">
      <c r="V6272" s="84">
        <v>0</v>
      </c>
    </row>
    <row r="6273" spans="22:22" x14ac:dyDescent="0.25">
      <c r="V6273" s="84">
        <v>0</v>
      </c>
    </row>
    <row r="6274" spans="22:22" x14ac:dyDescent="0.25">
      <c r="V6274" s="84">
        <v>0</v>
      </c>
    </row>
    <row r="6275" spans="22:22" x14ac:dyDescent="0.25">
      <c r="V6275" s="84">
        <v>0</v>
      </c>
    </row>
    <row r="6276" spans="22:22" x14ac:dyDescent="0.25">
      <c r="V6276" s="84">
        <v>0</v>
      </c>
    </row>
    <row r="6277" spans="22:22" x14ac:dyDescent="0.25">
      <c r="V6277" s="84">
        <v>0</v>
      </c>
    </row>
    <row r="6278" spans="22:22" x14ac:dyDescent="0.25">
      <c r="V6278" s="84">
        <v>0</v>
      </c>
    </row>
    <row r="6279" spans="22:22" x14ac:dyDescent="0.25">
      <c r="V6279" s="84">
        <v>0</v>
      </c>
    </row>
    <row r="6280" spans="22:22" x14ac:dyDescent="0.25">
      <c r="V6280" s="84">
        <v>0</v>
      </c>
    </row>
    <row r="6281" spans="22:22" x14ac:dyDescent="0.25">
      <c r="V6281" s="84">
        <v>0</v>
      </c>
    </row>
    <row r="6282" spans="22:22" x14ac:dyDescent="0.25">
      <c r="V6282" s="84">
        <v>0</v>
      </c>
    </row>
    <row r="6283" spans="22:22" x14ac:dyDescent="0.25">
      <c r="V6283" s="84">
        <v>0</v>
      </c>
    </row>
    <row r="6284" spans="22:22" x14ac:dyDescent="0.25">
      <c r="V6284" s="84">
        <v>0</v>
      </c>
    </row>
    <row r="6285" spans="22:22" x14ac:dyDescent="0.25">
      <c r="V6285" s="84">
        <v>0</v>
      </c>
    </row>
    <row r="6286" spans="22:22" x14ac:dyDescent="0.25">
      <c r="V6286" s="84">
        <v>0</v>
      </c>
    </row>
    <row r="6287" spans="22:22" x14ac:dyDescent="0.25">
      <c r="V6287" s="84">
        <v>0</v>
      </c>
    </row>
    <row r="6288" spans="22:22" x14ac:dyDescent="0.25">
      <c r="V6288" s="84">
        <v>0</v>
      </c>
    </row>
    <row r="6289" spans="22:22" x14ac:dyDescent="0.25">
      <c r="V6289" s="84">
        <v>0</v>
      </c>
    </row>
    <row r="6290" spans="22:22" x14ac:dyDescent="0.25">
      <c r="V6290" s="84">
        <v>0</v>
      </c>
    </row>
    <row r="6291" spans="22:22" x14ac:dyDescent="0.25">
      <c r="V6291" s="84">
        <v>0</v>
      </c>
    </row>
    <row r="6292" spans="22:22" x14ac:dyDescent="0.25">
      <c r="V6292" s="84">
        <v>0</v>
      </c>
    </row>
    <row r="6293" spans="22:22" x14ac:dyDescent="0.25">
      <c r="V6293" s="84">
        <v>0</v>
      </c>
    </row>
    <row r="6294" spans="22:22" x14ac:dyDescent="0.25">
      <c r="V6294" s="84">
        <v>0</v>
      </c>
    </row>
    <row r="6295" spans="22:22" x14ac:dyDescent="0.25">
      <c r="V6295" s="84">
        <v>0</v>
      </c>
    </row>
    <row r="6296" spans="22:22" x14ac:dyDescent="0.25">
      <c r="V6296" s="84">
        <v>0</v>
      </c>
    </row>
    <row r="6297" spans="22:22" x14ac:dyDescent="0.25">
      <c r="V6297" s="84">
        <v>0</v>
      </c>
    </row>
    <row r="6298" spans="22:22" x14ac:dyDescent="0.25">
      <c r="V6298" s="84">
        <v>0</v>
      </c>
    </row>
    <row r="6299" spans="22:22" x14ac:dyDescent="0.25">
      <c r="V6299" s="84">
        <v>0</v>
      </c>
    </row>
    <row r="6300" spans="22:22" x14ac:dyDescent="0.25">
      <c r="V6300" s="84">
        <v>0</v>
      </c>
    </row>
    <row r="6301" spans="22:22" x14ac:dyDescent="0.25">
      <c r="V6301" s="84">
        <v>0</v>
      </c>
    </row>
    <row r="6302" spans="22:22" x14ac:dyDescent="0.25">
      <c r="V6302" s="84">
        <v>0</v>
      </c>
    </row>
    <row r="6303" spans="22:22" x14ac:dyDescent="0.25">
      <c r="V6303" s="84">
        <v>0</v>
      </c>
    </row>
    <row r="6304" spans="22:22" x14ac:dyDescent="0.25">
      <c r="V6304" s="84">
        <v>0</v>
      </c>
    </row>
    <row r="6305" spans="22:22" x14ac:dyDescent="0.25">
      <c r="V6305" s="84">
        <v>0</v>
      </c>
    </row>
    <row r="6306" spans="22:22" x14ac:dyDescent="0.25">
      <c r="V6306" s="84">
        <v>0</v>
      </c>
    </row>
    <row r="6307" spans="22:22" x14ac:dyDescent="0.25">
      <c r="V6307" s="84">
        <v>0</v>
      </c>
    </row>
    <row r="6308" spans="22:22" x14ac:dyDescent="0.25">
      <c r="V6308" s="84">
        <v>0</v>
      </c>
    </row>
    <row r="6309" spans="22:22" x14ac:dyDescent="0.25">
      <c r="V6309" s="84">
        <v>0</v>
      </c>
    </row>
    <row r="6310" spans="22:22" x14ac:dyDescent="0.25">
      <c r="V6310" s="84">
        <v>0</v>
      </c>
    </row>
    <row r="6311" spans="22:22" x14ac:dyDescent="0.25">
      <c r="V6311" s="84">
        <v>0</v>
      </c>
    </row>
    <row r="6312" spans="22:22" x14ac:dyDescent="0.25">
      <c r="V6312" s="84">
        <v>0</v>
      </c>
    </row>
    <row r="6313" spans="22:22" x14ac:dyDescent="0.25">
      <c r="V6313" s="84">
        <v>0</v>
      </c>
    </row>
    <row r="6314" spans="22:22" x14ac:dyDescent="0.25">
      <c r="V6314" s="84">
        <v>0</v>
      </c>
    </row>
    <row r="6315" spans="22:22" x14ac:dyDescent="0.25">
      <c r="V6315" s="84">
        <v>0</v>
      </c>
    </row>
    <row r="6316" spans="22:22" x14ac:dyDescent="0.25">
      <c r="V6316" s="84">
        <v>0</v>
      </c>
    </row>
    <row r="6317" spans="22:22" x14ac:dyDescent="0.25">
      <c r="V6317" s="84">
        <v>0</v>
      </c>
    </row>
    <row r="6318" spans="22:22" x14ac:dyDescent="0.25">
      <c r="V6318" s="84">
        <v>0</v>
      </c>
    </row>
    <row r="6319" spans="22:22" x14ac:dyDescent="0.25">
      <c r="V6319" s="84">
        <v>0</v>
      </c>
    </row>
    <row r="6320" spans="22:22" x14ac:dyDescent="0.25">
      <c r="V6320" s="84">
        <v>0</v>
      </c>
    </row>
    <row r="6321" spans="22:22" x14ac:dyDescent="0.25">
      <c r="V6321" s="84">
        <v>0</v>
      </c>
    </row>
    <row r="6322" spans="22:22" x14ac:dyDescent="0.25">
      <c r="V6322" s="84">
        <v>0</v>
      </c>
    </row>
    <row r="6323" spans="22:22" x14ac:dyDescent="0.25">
      <c r="V6323" s="84">
        <v>0</v>
      </c>
    </row>
    <row r="6324" spans="22:22" x14ac:dyDescent="0.25">
      <c r="V6324" s="84">
        <v>0</v>
      </c>
    </row>
    <row r="6325" spans="22:22" x14ac:dyDescent="0.25">
      <c r="V6325" s="84">
        <v>0</v>
      </c>
    </row>
    <row r="6326" spans="22:22" x14ac:dyDescent="0.25">
      <c r="V6326" s="84">
        <v>0</v>
      </c>
    </row>
    <row r="6327" spans="22:22" x14ac:dyDescent="0.25">
      <c r="V6327" s="84">
        <v>0</v>
      </c>
    </row>
    <row r="6328" spans="22:22" x14ac:dyDescent="0.25">
      <c r="V6328" s="84">
        <v>0</v>
      </c>
    </row>
    <row r="6329" spans="22:22" x14ac:dyDescent="0.25">
      <c r="V6329" s="84">
        <v>0</v>
      </c>
    </row>
    <row r="6330" spans="22:22" x14ac:dyDescent="0.25">
      <c r="V6330" s="84">
        <v>0</v>
      </c>
    </row>
    <row r="6331" spans="22:22" x14ac:dyDescent="0.25">
      <c r="V6331" s="84">
        <v>0</v>
      </c>
    </row>
    <row r="6332" spans="22:22" x14ac:dyDescent="0.25">
      <c r="V6332" s="84">
        <v>0</v>
      </c>
    </row>
    <row r="6333" spans="22:22" x14ac:dyDescent="0.25">
      <c r="V6333" s="84">
        <v>0</v>
      </c>
    </row>
    <row r="6334" spans="22:22" x14ac:dyDescent="0.25">
      <c r="V6334" s="84">
        <v>0</v>
      </c>
    </row>
    <row r="6335" spans="22:22" x14ac:dyDescent="0.25">
      <c r="V6335" s="84">
        <v>0</v>
      </c>
    </row>
    <row r="6336" spans="22:22" x14ac:dyDescent="0.25">
      <c r="V6336" s="84">
        <v>0</v>
      </c>
    </row>
    <row r="6337" spans="22:22" x14ac:dyDescent="0.25">
      <c r="V6337" s="84">
        <v>0</v>
      </c>
    </row>
    <row r="6338" spans="22:22" x14ac:dyDescent="0.25">
      <c r="V6338" s="84">
        <v>0</v>
      </c>
    </row>
    <row r="6339" spans="22:22" x14ac:dyDescent="0.25">
      <c r="V6339" s="84">
        <v>0</v>
      </c>
    </row>
    <row r="6340" spans="22:22" x14ac:dyDescent="0.25">
      <c r="V6340" s="84">
        <v>0</v>
      </c>
    </row>
    <row r="6341" spans="22:22" x14ac:dyDescent="0.25">
      <c r="V6341" s="84">
        <v>0</v>
      </c>
    </row>
    <row r="6342" spans="22:22" x14ac:dyDescent="0.25">
      <c r="V6342" s="84">
        <v>0</v>
      </c>
    </row>
    <row r="6343" spans="22:22" x14ac:dyDescent="0.25">
      <c r="V6343" s="84">
        <v>0</v>
      </c>
    </row>
    <row r="6344" spans="22:22" x14ac:dyDescent="0.25">
      <c r="V6344" s="84">
        <v>0</v>
      </c>
    </row>
    <row r="6345" spans="22:22" x14ac:dyDescent="0.25">
      <c r="V6345" s="84">
        <v>0</v>
      </c>
    </row>
    <row r="6346" spans="22:22" x14ac:dyDescent="0.25">
      <c r="V6346" s="84">
        <v>0</v>
      </c>
    </row>
    <row r="6347" spans="22:22" x14ac:dyDescent="0.25">
      <c r="V6347" s="84">
        <v>0</v>
      </c>
    </row>
    <row r="6348" spans="22:22" x14ac:dyDescent="0.25">
      <c r="V6348" s="84">
        <v>0</v>
      </c>
    </row>
    <row r="6349" spans="22:22" x14ac:dyDescent="0.25">
      <c r="V6349" s="84">
        <v>0</v>
      </c>
    </row>
    <row r="6350" spans="22:22" x14ac:dyDescent="0.25">
      <c r="V6350" s="84">
        <v>0</v>
      </c>
    </row>
    <row r="6351" spans="22:22" x14ac:dyDescent="0.25">
      <c r="V6351" s="84">
        <v>0</v>
      </c>
    </row>
    <row r="6352" spans="22:22" x14ac:dyDescent="0.25">
      <c r="V6352" s="84">
        <v>0</v>
      </c>
    </row>
    <row r="6353" spans="22:22" x14ac:dyDescent="0.25">
      <c r="V6353" s="84">
        <v>0</v>
      </c>
    </row>
    <row r="6354" spans="22:22" x14ac:dyDescent="0.25">
      <c r="V6354" s="84">
        <v>0</v>
      </c>
    </row>
    <row r="6355" spans="22:22" x14ac:dyDescent="0.25">
      <c r="V6355" s="84">
        <v>0</v>
      </c>
    </row>
    <row r="6356" spans="22:22" x14ac:dyDescent="0.25">
      <c r="V6356" s="84">
        <v>0</v>
      </c>
    </row>
    <row r="6357" spans="22:22" x14ac:dyDescent="0.25">
      <c r="V6357" s="84">
        <v>0</v>
      </c>
    </row>
    <row r="6358" spans="22:22" x14ac:dyDescent="0.25">
      <c r="V6358" s="84">
        <v>0</v>
      </c>
    </row>
    <row r="6359" spans="22:22" x14ac:dyDescent="0.25">
      <c r="V6359" s="84">
        <v>0</v>
      </c>
    </row>
    <row r="6360" spans="22:22" x14ac:dyDescent="0.25">
      <c r="V6360" s="84">
        <v>0</v>
      </c>
    </row>
    <row r="6361" spans="22:22" x14ac:dyDescent="0.25">
      <c r="V6361" s="84">
        <v>0</v>
      </c>
    </row>
    <row r="6362" spans="22:22" x14ac:dyDescent="0.25">
      <c r="V6362" s="84">
        <v>0</v>
      </c>
    </row>
    <row r="6363" spans="22:22" x14ac:dyDescent="0.25">
      <c r="V6363" s="84">
        <v>0</v>
      </c>
    </row>
    <row r="6364" spans="22:22" x14ac:dyDescent="0.25">
      <c r="V6364" s="84">
        <v>0</v>
      </c>
    </row>
    <row r="6365" spans="22:22" x14ac:dyDescent="0.25">
      <c r="V6365" s="84">
        <v>0</v>
      </c>
    </row>
    <row r="6366" spans="22:22" x14ac:dyDescent="0.25">
      <c r="V6366" s="84">
        <v>0</v>
      </c>
    </row>
    <row r="6367" spans="22:22" x14ac:dyDescent="0.25">
      <c r="V6367" s="84">
        <v>0</v>
      </c>
    </row>
    <row r="6368" spans="22:22" x14ac:dyDescent="0.25">
      <c r="V6368" s="84">
        <v>0</v>
      </c>
    </row>
    <row r="6369" spans="22:22" x14ac:dyDescent="0.25">
      <c r="V6369" s="84">
        <v>0</v>
      </c>
    </row>
    <row r="6370" spans="22:22" x14ac:dyDescent="0.25">
      <c r="V6370" s="84">
        <v>0</v>
      </c>
    </row>
    <row r="6371" spans="22:22" x14ac:dyDescent="0.25">
      <c r="V6371" s="84">
        <v>0</v>
      </c>
    </row>
    <row r="6372" spans="22:22" x14ac:dyDescent="0.25">
      <c r="V6372" s="84">
        <v>0</v>
      </c>
    </row>
    <row r="6373" spans="22:22" x14ac:dyDescent="0.25">
      <c r="V6373" s="84">
        <v>0</v>
      </c>
    </row>
    <row r="6374" spans="22:22" x14ac:dyDescent="0.25">
      <c r="V6374" s="84">
        <v>0</v>
      </c>
    </row>
    <row r="6375" spans="22:22" x14ac:dyDescent="0.25">
      <c r="V6375" s="84">
        <v>0</v>
      </c>
    </row>
    <row r="6376" spans="22:22" x14ac:dyDescent="0.25">
      <c r="V6376" s="84">
        <v>0</v>
      </c>
    </row>
    <row r="6377" spans="22:22" x14ac:dyDescent="0.25">
      <c r="V6377" s="84">
        <v>0</v>
      </c>
    </row>
    <row r="6378" spans="22:22" x14ac:dyDescent="0.25">
      <c r="V6378" s="84">
        <v>0</v>
      </c>
    </row>
    <row r="6379" spans="22:22" x14ac:dyDescent="0.25">
      <c r="V6379" s="84">
        <v>0</v>
      </c>
    </row>
    <row r="6380" spans="22:22" x14ac:dyDescent="0.25">
      <c r="V6380" s="84">
        <v>0</v>
      </c>
    </row>
    <row r="6381" spans="22:22" x14ac:dyDescent="0.25">
      <c r="V6381" s="84">
        <v>0</v>
      </c>
    </row>
    <row r="6382" spans="22:22" x14ac:dyDescent="0.25">
      <c r="V6382" s="84">
        <v>0</v>
      </c>
    </row>
    <row r="6383" spans="22:22" x14ac:dyDescent="0.25">
      <c r="V6383" s="84">
        <v>0</v>
      </c>
    </row>
    <row r="6384" spans="22:22" x14ac:dyDescent="0.25">
      <c r="V6384" s="84">
        <v>0</v>
      </c>
    </row>
    <row r="6385" spans="22:22" x14ac:dyDescent="0.25">
      <c r="V6385" s="84">
        <v>0</v>
      </c>
    </row>
    <row r="6386" spans="22:22" x14ac:dyDescent="0.25">
      <c r="V6386" s="84">
        <v>0</v>
      </c>
    </row>
    <row r="6387" spans="22:22" x14ac:dyDescent="0.25">
      <c r="V6387" s="84">
        <v>0</v>
      </c>
    </row>
    <row r="6388" spans="22:22" x14ac:dyDescent="0.25">
      <c r="V6388" s="84">
        <v>0</v>
      </c>
    </row>
    <row r="6389" spans="22:22" x14ac:dyDescent="0.25">
      <c r="V6389" s="84">
        <v>0</v>
      </c>
    </row>
    <row r="6390" spans="22:22" x14ac:dyDescent="0.25">
      <c r="V6390" s="84">
        <v>0</v>
      </c>
    </row>
    <row r="6391" spans="22:22" x14ac:dyDescent="0.25">
      <c r="V6391" s="84">
        <v>0</v>
      </c>
    </row>
    <row r="6392" spans="22:22" x14ac:dyDescent="0.25">
      <c r="V6392" s="84">
        <v>0</v>
      </c>
    </row>
    <row r="6393" spans="22:22" x14ac:dyDescent="0.25">
      <c r="V6393" s="84">
        <v>0</v>
      </c>
    </row>
    <row r="6394" spans="22:22" x14ac:dyDescent="0.25">
      <c r="V6394" s="84">
        <v>0</v>
      </c>
    </row>
    <row r="6395" spans="22:22" x14ac:dyDescent="0.25">
      <c r="V6395" s="84">
        <v>0</v>
      </c>
    </row>
    <row r="6396" spans="22:22" x14ac:dyDescent="0.25">
      <c r="V6396" s="84">
        <v>0</v>
      </c>
    </row>
    <row r="6397" spans="22:22" x14ac:dyDescent="0.25">
      <c r="V6397" s="84">
        <v>0</v>
      </c>
    </row>
    <row r="6398" spans="22:22" x14ac:dyDescent="0.25">
      <c r="V6398" s="84">
        <v>0</v>
      </c>
    </row>
    <row r="6399" spans="22:22" x14ac:dyDescent="0.25">
      <c r="V6399" s="84">
        <v>0</v>
      </c>
    </row>
    <row r="6400" spans="22:22" x14ac:dyDescent="0.25">
      <c r="V6400" s="84">
        <v>0</v>
      </c>
    </row>
    <row r="6401" spans="22:22" x14ac:dyDescent="0.25">
      <c r="V6401" s="84">
        <v>0</v>
      </c>
    </row>
    <row r="6402" spans="22:22" x14ac:dyDescent="0.25">
      <c r="V6402" s="84">
        <v>0</v>
      </c>
    </row>
    <row r="6403" spans="22:22" x14ac:dyDescent="0.25">
      <c r="V6403" s="84">
        <v>0</v>
      </c>
    </row>
    <row r="6404" spans="22:22" x14ac:dyDescent="0.25">
      <c r="V6404" s="84">
        <v>0</v>
      </c>
    </row>
    <row r="6405" spans="22:22" x14ac:dyDescent="0.25">
      <c r="V6405" s="84">
        <v>0</v>
      </c>
    </row>
    <row r="6406" spans="22:22" x14ac:dyDescent="0.25">
      <c r="V6406" s="84">
        <v>0</v>
      </c>
    </row>
    <row r="6407" spans="22:22" x14ac:dyDescent="0.25">
      <c r="V6407" s="84">
        <v>0</v>
      </c>
    </row>
    <row r="6408" spans="22:22" x14ac:dyDescent="0.25">
      <c r="V6408" s="84">
        <v>0</v>
      </c>
    </row>
    <row r="6409" spans="22:22" x14ac:dyDescent="0.25">
      <c r="V6409" s="84">
        <v>0</v>
      </c>
    </row>
    <row r="6410" spans="22:22" x14ac:dyDescent="0.25">
      <c r="V6410" s="84">
        <v>0</v>
      </c>
    </row>
    <row r="6411" spans="22:22" x14ac:dyDescent="0.25">
      <c r="V6411" s="84">
        <v>0</v>
      </c>
    </row>
    <row r="6412" spans="22:22" x14ac:dyDescent="0.25">
      <c r="V6412" s="84">
        <v>0</v>
      </c>
    </row>
    <row r="6413" spans="22:22" x14ac:dyDescent="0.25">
      <c r="V6413" s="84">
        <v>0</v>
      </c>
    </row>
    <row r="6414" spans="22:22" x14ac:dyDescent="0.25">
      <c r="V6414" s="84">
        <v>0</v>
      </c>
    </row>
    <row r="6415" spans="22:22" x14ac:dyDescent="0.25">
      <c r="V6415" s="84">
        <v>0</v>
      </c>
    </row>
    <row r="6416" spans="22:22" x14ac:dyDescent="0.25">
      <c r="V6416" s="84">
        <v>0</v>
      </c>
    </row>
    <row r="6417" spans="22:22" x14ac:dyDescent="0.25">
      <c r="V6417" s="84">
        <v>0</v>
      </c>
    </row>
    <row r="6418" spans="22:22" x14ac:dyDescent="0.25">
      <c r="V6418" s="84">
        <v>0</v>
      </c>
    </row>
    <row r="6419" spans="22:22" x14ac:dyDescent="0.25">
      <c r="V6419" s="84">
        <v>0</v>
      </c>
    </row>
    <row r="6420" spans="22:22" x14ac:dyDescent="0.25">
      <c r="V6420" s="84">
        <v>0</v>
      </c>
    </row>
    <row r="6421" spans="22:22" x14ac:dyDescent="0.25">
      <c r="V6421" s="84">
        <v>0</v>
      </c>
    </row>
    <row r="6422" spans="22:22" x14ac:dyDescent="0.25">
      <c r="V6422" s="84">
        <v>0</v>
      </c>
    </row>
    <row r="6423" spans="22:22" x14ac:dyDescent="0.25">
      <c r="V6423" s="84">
        <v>0</v>
      </c>
    </row>
    <row r="6424" spans="22:22" x14ac:dyDescent="0.25">
      <c r="V6424" s="84">
        <v>0</v>
      </c>
    </row>
    <row r="6425" spans="22:22" x14ac:dyDescent="0.25">
      <c r="V6425" s="84">
        <v>0</v>
      </c>
    </row>
    <row r="6426" spans="22:22" x14ac:dyDescent="0.25">
      <c r="V6426" s="84">
        <v>0</v>
      </c>
    </row>
    <row r="6427" spans="22:22" x14ac:dyDescent="0.25">
      <c r="V6427" s="84">
        <v>0</v>
      </c>
    </row>
    <row r="6428" spans="22:22" x14ac:dyDescent="0.25">
      <c r="V6428" s="84">
        <v>0</v>
      </c>
    </row>
    <row r="6429" spans="22:22" x14ac:dyDescent="0.25">
      <c r="V6429" s="84">
        <v>0</v>
      </c>
    </row>
    <row r="6430" spans="22:22" x14ac:dyDescent="0.25">
      <c r="V6430" s="84">
        <v>0</v>
      </c>
    </row>
    <row r="6431" spans="22:22" x14ac:dyDescent="0.25">
      <c r="V6431" s="84">
        <v>0</v>
      </c>
    </row>
    <row r="6432" spans="22:22" x14ac:dyDescent="0.25">
      <c r="V6432" s="84">
        <v>0</v>
      </c>
    </row>
    <row r="6433" spans="22:22" x14ac:dyDescent="0.25">
      <c r="V6433" s="84">
        <v>0</v>
      </c>
    </row>
    <row r="6434" spans="22:22" x14ac:dyDescent="0.25">
      <c r="V6434" s="84">
        <v>0</v>
      </c>
    </row>
    <row r="6435" spans="22:22" x14ac:dyDescent="0.25">
      <c r="V6435" s="84">
        <v>0</v>
      </c>
    </row>
    <row r="6436" spans="22:22" x14ac:dyDescent="0.25">
      <c r="V6436" s="84">
        <v>0</v>
      </c>
    </row>
    <row r="6437" spans="22:22" x14ac:dyDescent="0.25">
      <c r="V6437" s="84">
        <v>0</v>
      </c>
    </row>
    <row r="6438" spans="22:22" x14ac:dyDescent="0.25">
      <c r="V6438" s="84">
        <v>0</v>
      </c>
    </row>
    <row r="6439" spans="22:22" x14ac:dyDescent="0.25">
      <c r="V6439" s="84">
        <v>0</v>
      </c>
    </row>
    <row r="6440" spans="22:22" x14ac:dyDescent="0.25">
      <c r="V6440" s="84">
        <v>0</v>
      </c>
    </row>
    <row r="6441" spans="22:22" x14ac:dyDescent="0.25">
      <c r="V6441" s="84">
        <v>0</v>
      </c>
    </row>
    <row r="6442" spans="22:22" x14ac:dyDescent="0.25">
      <c r="V6442" s="84">
        <v>0</v>
      </c>
    </row>
    <row r="6443" spans="22:22" x14ac:dyDescent="0.25">
      <c r="V6443" s="84">
        <v>0</v>
      </c>
    </row>
    <row r="6444" spans="22:22" x14ac:dyDescent="0.25">
      <c r="V6444" s="84">
        <v>0</v>
      </c>
    </row>
    <row r="6445" spans="22:22" x14ac:dyDescent="0.25">
      <c r="V6445" s="84">
        <v>0</v>
      </c>
    </row>
    <row r="6446" spans="22:22" x14ac:dyDescent="0.25">
      <c r="V6446" s="84">
        <v>0</v>
      </c>
    </row>
    <row r="6447" spans="22:22" x14ac:dyDescent="0.25">
      <c r="V6447" s="84">
        <v>0</v>
      </c>
    </row>
    <row r="6448" spans="22:22" x14ac:dyDescent="0.25">
      <c r="V6448" s="84">
        <v>0</v>
      </c>
    </row>
    <row r="6449" spans="22:22" x14ac:dyDescent="0.25">
      <c r="V6449" s="84">
        <v>0</v>
      </c>
    </row>
    <row r="6450" spans="22:22" x14ac:dyDescent="0.25">
      <c r="V6450" s="84">
        <v>0</v>
      </c>
    </row>
    <row r="6451" spans="22:22" x14ac:dyDescent="0.25">
      <c r="V6451" s="84">
        <v>0</v>
      </c>
    </row>
    <row r="6452" spans="22:22" x14ac:dyDescent="0.25">
      <c r="V6452" s="84">
        <v>0</v>
      </c>
    </row>
    <row r="6453" spans="22:22" x14ac:dyDescent="0.25">
      <c r="V6453" s="84">
        <v>0</v>
      </c>
    </row>
    <row r="6454" spans="22:22" x14ac:dyDescent="0.25">
      <c r="V6454" s="84">
        <v>0</v>
      </c>
    </row>
    <row r="6455" spans="22:22" x14ac:dyDescent="0.25">
      <c r="V6455" s="84">
        <v>0</v>
      </c>
    </row>
    <row r="6456" spans="22:22" x14ac:dyDescent="0.25">
      <c r="V6456" s="84">
        <v>0</v>
      </c>
    </row>
    <row r="6457" spans="22:22" x14ac:dyDescent="0.25">
      <c r="V6457" s="84">
        <v>0</v>
      </c>
    </row>
    <row r="6458" spans="22:22" x14ac:dyDescent="0.25">
      <c r="V6458" s="84">
        <v>0</v>
      </c>
    </row>
    <row r="6459" spans="22:22" x14ac:dyDescent="0.25">
      <c r="V6459" s="84">
        <v>0</v>
      </c>
    </row>
    <row r="6460" spans="22:22" x14ac:dyDescent="0.25">
      <c r="V6460" s="84">
        <v>0</v>
      </c>
    </row>
    <row r="6461" spans="22:22" x14ac:dyDescent="0.25">
      <c r="V6461" s="84">
        <v>0</v>
      </c>
    </row>
    <row r="6462" spans="22:22" x14ac:dyDescent="0.25">
      <c r="V6462" s="84">
        <v>0</v>
      </c>
    </row>
    <row r="6463" spans="22:22" x14ac:dyDescent="0.25">
      <c r="V6463" s="84">
        <v>0</v>
      </c>
    </row>
    <row r="6464" spans="22:22" x14ac:dyDescent="0.25">
      <c r="V6464" s="84">
        <v>0</v>
      </c>
    </row>
    <row r="6465" spans="22:22" x14ac:dyDescent="0.25">
      <c r="V6465" s="84">
        <v>0</v>
      </c>
    </row>
    <row r="6466" spans="22:22" x14ac:dyDescent="0.25">
      <c r="V6466" s="84">
        <v>0</v>
      </c>
    </row>
    <row r="6467" spans="22:22" x14ac:dyDescent="0.25">
      <c r="V6467" s="84">
        <v>0</v>
      </c>
    </row>
    <row r="6468" spans="22:22" x14ac:dyDescent="0.25">
      <c r="V6468" s="84">
        <v>0</v>
      </c>
    </row>
    <row r="6469" spans="22:22" x14ac:dyDescent="0.25">
      <c r="V6469" s="84">
        <v>0</v>
      </c>
    </row>
    <row r="6470" spans="22:22" x14ac:dyDescent="0.25">
      <c r="V6470" s="84">
        <v>0</v>
      </c>
    </row>
    <row r="6471" spans="22:22" x14ac:dyDescent="0.25">
      <c r="V6471" s="84">
        <v>0</v>
      </c>
    </row>
    <row r="6472" spans="22:22" x14ac:dyDescent="0.25">
      <c r="V6472" s="84">
        <v>0</v>
      </c>
    </row>
    <row r="6473" spans="22:22" x14ac:dyDescent="0.25">
      <c r="V6473" s="84">
        <v>0</v>
      </c>
    </row>
    <row r="6474" spans="22:22" x14ac:dyDescent="0.25">
      <c r="V6474" s="84">
        <v>0</v>
      </c>
    </row>
    <row r="6475" spans="22:22" x14ac:dyDescent="0.25">
      <c r="V6475" s="84">
        <v>0</v>
      </c>
    </row>
    <row r="6476" spans="22:22" x14ac:dyDescent="0.25">
      <c r="V6476" s="84">
        <v>0</v>
      </c>
    </row>
    <row r="6477" spans="22:22" x14ac:dyDescent="0.25">
      <c r="V6477" s="84">
        <v>0</v>
      </c>
    </row>
    <row r="6478" spans="22:22" x14ac:dyDescent="0.25">
      <c r="V6478" s="84">
        <v>0</v>
      </c>
    </row>
    <row r="6479" spans="22:22" x14ac:dyDescent="0.25">
      <c r="V6479" s="84">
        <v>0</v>
      </c>
    </row>
    <row r="6480" spans="22:22" x14ac:dyDescent="0.25">
      <c r="V6480" s="84">
        <v>0</v>
      </c>
    </row>
    <row r="6481" spans="22:22" x14ac:dyDescent="0.25">
      <c r="V6481" s="84">
        <v>0</v>
      </c>
    </row>
    <row r="6482" spans="22:22" x14ac:dyDescent="0.25">
      <c r="V6482" s="84">
        <v>0</v>
      </c>
    </row>
    <row r="6483" spans="22:22" x14ac:dyDescent="0.25">
      <c r="V6483" s="84">
        <v>0</v>
      </c>
    </row>
    <row r="6484" spans="22:22" x14ac:dyDescent="0.25">
      <c r="V6484" s="84">
        <v>0</v>
      </c>
    </row>
    <row r="6485" spans="22:22" x14ac:dyDescent="0.25">
      <c r="V6485" s="84">
        <v>0</v>
      </c>
    </row>
    <row r="6486" spans="22:22" x14ac:dyDescent="0.25">
      <c r="V6486" s="84">
        <v>0</v>
      </c>
    </row>
    <row r="6487" spans="22:22" x14ac:dyDescent="0.25">
      <c r="V6487" s="84">
        <v>0</v>
      </c>
    </row>
    <row r="6488" spans="22:22" x14ac:dyDescent="0.25">
      <c r="V6488" s="84">
        <v>0</v>
      </c>
    </row>
    <row r="6489" spans="22:22" x14ac:dyDescent="0.25">
      <c r="V6489" s="84">
        <v>0</v>
      </c>
    </row>
    <row r="6490" spans="22:22" x14ac:dyDescent="0.25">
      <c r="V6490" s="84">
        <v>0</v>
      </c>
    </row>
    <row r="6491" spans="22:22" x14ac:dyDescent="0.25">
      <c r="V6491" s="84">
        <v>0</v>
      </c>
    </row>
    <row r="6492" spans="22:22" x14ac:dyDescent="0.25">
      <c r="V6492" s="84">
        <v>0</v>
      </c>
    </row>
    <row r="6493" spans="22:22" x14ac:dyDescent="0.25">
      <c r="V6493" s="84">
        <v>0</v>
      </c>
    </row>
    <row r="6494" spans="22:22" x14ac:dyDescent="0.25">
      <c r="V6494" s="84">
        <v>0</v>
      </c>
    </row>
    <row r="6495" spans="22:22" x14ac:dyDescent="0.25">
      <c r="V6495" s="84">
        <v>0</v>
      </c>
    </row>
    <row r="6496" spans="22:22" x14ac:dyDescent="0.25">
      <c r="V6496" s="84">
        <v>0</v>
      </c>
    </row>
    <row r="6497" spans="22:22" x14ac:dyDescent="0.25">
      <c r="V6497" s="84">
        <v>0</v>
      </c>
    </row>
    <row r="6498" spans="22:22" x14ac:dyDescent="0.25">
      <c r="V6498" s="84">
        <v>0</v>
      </c>
    </row>
    <row r="6499" spans="22:22" x14ac:dyDescent="0.25">
      <c r="V6499" s="84">
        <v>0</v>
      </c>
    </row>
    <row r="6500" spans="22:22" x14ac:dyDescent="0.25">
      <c r="V6500" s="84">
        <v>0</v>
      </c>
    </row>
    <row r="6501" spans="22:22" x14ac:dyDescent="0.25">
      <c r="V6501" s="84">
        <v>0</v>
      </c>
    </row>
    <row r="6502" spans="22:22" x14ac:dyDescent="0.25">
      <c r="V6502" s="84">
        <v>0</v>
      </c>
    </row>
    <row r="6503" spans="22:22" x14ac:dyDescent="0.25">
      <c r="V6503" s="84">
        <v>0</v>
      </c>
    </row>
    <row r="6504" spans="22:22" x14ac:dyDescent="0.25">
      <c r="V6504" s="84">
        <v>0</v>
      </c>
    </row>
    <row r="6505" spans="22:22" x14ac:dyDescent="0.25">
      <c r="V6505" s="84">
        <v>0</v>
      </c>
    </row>
    <row r="6506" spans="22:22" x14ac:dyDescent="0.25">
      <c r="V6506" s="84">
        <v>0</v>
      </c>
    </row>
    <row r="6507" spans="22:22" x14ac:dyDescent="0.25">
      <c r="V6507" s="84">
        <v>0</v>
      </c>
    </row>
    <row r="6508" spans="22:22" x14ac:dyDescent="0.25">
      <c r="V6508" s="84">
        <v>0</v>
      </c>
    </row>
    <row r="6509" spans="22:22" x14ac:dyDescent="0.25">
      <c r="V6509" s="84">
        <v>0</v>
      </c>
    </row>
    <row r="6510" spans="22:22" x14ac:dyDescent="0.25">
      <c r="V6510" s="84">
        <v>0</v>
      </c>
    </row>
    <row r="6511" spans="22:22" x14ac:dyDescent="0.25">
      <c r="V6511" s="84">
        <v>0</v>
      </c>
    </row>
    <row r="6512" spans="22:22" x14ac:dyDescent="0.25">
      <c r="V6512" s="84">
        <v>0</v>
      </c>
    </row>
    <row r="6513" spans="22:22" x14ac:dyDescent="0.25">
      <c r="V6513" s="84">
        <v>0</v>
      </c>
    </row>
    <row r="6514" spans="22:22" x14ac:dyDescent="0.25">
      <c r="V6514" s="84">
        <v>0</v>
      </c>
    </row>
    <row r="6515" spans="22:22" x14ac:dyDescent="0.25">
      <c r="V6515" s="84">
        <v>0</v>
      </c>
    </row>
    <row r="6516" spans="22:22" x14ac:dyDescent="0.25">
      <c r="V6516" s="84">
        <v>0</v>
      </c>
    </row>
    <row r="6517" spans="22:22" x14ac:dyDescent="0.25">
      <c r="V6517" s="84">
        <v>0</v>
      </c>
    </row>
    <row r="6518" spans="22:22" x14ac:dyDescent="0.25">
      <c r="V6518" s="84">
        <v>0</v>
      </c>
    </row>
    <row r="6519" spans="22:22" x14ac:dyDescent="0.25">
      <c r="V6519" s="84">
        <v>0</v>
      </c>
    </row>
    <row r="6520" spans="22:22" x14ac:dyDescent="0.25">
      <c r="V6520" s="84">
        <v>0</v>
      </c>
    </row>
    <row r="6521" spans="22:22" x14ac:dyDescent="0.25">
      <c r="V6521" s="84">
        <v>0</v>
      </c>
    </row>
    <row r="6522" spans="22:22" x14ac:dyDescent="0.25">
      <c r="V6522" s="84">
        <v>0</v>
      </c>
    </row>
    <row r="6523" spans="22:22" x14ac:dyDescent="0.25">
      <c r="V6523" s="84">
        <v>0</v>
      </c>
    </row>
    <row r="6524" spans="22:22" x14ac:dyDescent="0.25">
      <c r="V6524" s="84">
        <v>0</v>
      </c>
    </row>
    <row r="6525" spans="22:22" x14ac:dyDescent="0.25">
      <c r="V6525" s="84">
        <v>0</v>
      </c>
    </row>
    <row r="6526" spans="22:22" x14ac:dyDescent="0.25">
      <c r="V6526" s="84">
        <v>0</v>
      </c>
    </row>
    <row r="6527" spans="22:22" x14ac:dyDescent="0.25">
      <c r="V6527" s="84">
        <v>0</v>
      </c>
    </row>
    <row r="6528" spans="22:22" x14ac:dyDescent="0.25">
      <c r="V6528" s="84">
        <v>0</v>
      </c>
    </row>
    <row r="6529" spans="22:22" x14ac:dyDescent="0.25">
      <c r="V6529" s="84">
        <v>0</v>
      </c>
    </row>
    <row r="6530" spans="22:22" x14ac:dyDescent="0.25">
      <c r="V6530" s="84">
        <v>0</v>
      </c>
    </row>
    <row r="6531" spans="22:22" x14ac:dyDescent="0.25">
      <c r="V6531" s="84">
        <v>0</v>
      </c>
    </row>
    <row r="6532" spans="22:22" x14ac:dyDescent="0.25">
      <c r="V6532" s="84">
        <v>0</v>
      </c>
    </row>
    <row r="6533" spans="22:22" x14ac:dyDescent="0.25">
      <c r="V6533" s="84">
        <v>0</v>
      </c>
    </row>
    <row r="6534" spans="22:22" x14ac:dyDescent="0.25">
      <c r="V6534" s="84">
        <v>0</v>
      </c>
    </row>
    <row r="6535" spans="22:22" x14ac:dyDescent="0.25">
      <c r="V6535" s="84">
        <v>0</v>
      </c>
    </row>
    <row r="6536" spans="22:22" x14ac:dyDescent="0.25">
      <c r="V6536" s="84">
        <v>0</v>
      </c>
    </row>
    <row r="6537" spans="22:22" x14ac:dyDescent="0.25">
      <c r="V6537" s="84">
        <v>0</v>
      </c>
    </row>
    <row r="6538" spans="22:22" x14ac:dyDescent="0.25">
      <c r="V6538" s="84">
        <v>0</v>
      </c>
    </row>
    <row r="6539" spans="22:22" x14ac:dyDescent="0.25">
      <c r="V6539" s="84">
        <v>0</v>
      </c>
    </row>
    <row r="6540" spans="22:22" x14ac:dyDescent="0.25">
      <c r="V6540" s="84">
        <v>0</v>
      </c>
    </row>
    <row r="6541" spans="22:22" x14ac:dyDescent="0.25">
      <c r="V6541" s="84">
        <v>0</v>
      </c>
    </row>
    <row r="6542" spans="22:22" x14ac:dyDescent="0.25">
      <c r="V6542" s="84">
        <v>0</v>
      </c>
    </row>
    <row r="6543" spans="22:22" x14ac:dyDescent="0.25">
      <c r="V6543" s="84">
        <v>0</v>
      </c>
    </row>
    <row r="6544" spans="22:22" x14ac:dyDescent="0.25">
      <c r="V6544" s="84">
        <v>0</v>
      </c>
    </row>
    <row r="6545" spans="22:22" x14ac:dyDescent="0.25">
      <c r="V6545" s="84">
        <v>0</v>
      </c>
    </row>
    <row r="6546" spans="22:22" x14ac:dyDescent="0.25">
      <c r="V6546" s="84">
        <v>0</v>
      </c>
    </row>
    <row r="6547" spans="22:22" x14ac:dyDescent="0.25">
      <c r="V6547" s="84">
        <v>0</v>
      </c>
    </row>
    <row r="6548" spans="22:22" x14ac:dyDescent="0.25">
      <c r="V6548" s="84">
        <v>0</v>
      </c>
    </row>
    <row r="6549" spans="22:22" x14ac:dyDescent="0.25">
      <c r="V6549" s="84">
        <v>0</v>
      </c>
    </row>
    <row r="6550" spans="22:22" x14ac:dyDescent="0.25">
      <c r="V6550" s="84">
        <v>0</v>
      </c>
    </row>
    <row r="6551" spans="22:22" x14ac:dyDescent="0.25">
      <c r="V6551" s="84">
        <v>0</v>
      </c>
    </row>
    <row r="6552" spans="22:22" x14ac:dyDescent="0.25">
      <c r="V6552" s="84">
        <v>0</v>
      </c>
    </row>
    <row r="6553" spans="22:22" x14ac:dyDescent="0.25">
      <c r="V6553" s="84">
        <v>0</v>
      </c>
    </row>
    <row r="6554" spans="22:22" x14ac:dyDescent="0.25">
      <c r="V6554" s="84">
        <v>0</v>
      </c>
    </row>
    <row r="6555" spans="22:22" x14ac:dyDescent="0.25">
      <c r="V6555" s="84">
        <v>0</v>
      </c>
    </row>
    <row r="6556" spans="22:22" x14ac:dyDescent="0.25">
      <c r="V6556" s="84">
        <v>0</v>
      </c>
    </row>
    <row r="6557" spans="22:22" x14ac:dyDescent="0.25">
      <c r="V6557" s="84">
        <v>0</v>
      </c>
    </row>
    <row r="6558" spans="22:22" x14ac:dyDescent="0.25">
      <c r="V6558" s="84">
        <v>0</v>
      </c>
    </row>
    <row r="6559" spans="22:22" x14ac:dyDescent="0.25">
      <c r="V6559" s="84">
        <v>0</v>
      </c>
    </row>
    <row r="6560" spans="22:22" x14ac:dyDescent="0.25">
      <c r="V6560" s="84">
        <v>0</v>
      </c>
    </row>
    <row r="6561" spans="22:22" x14ac:dyDescent="0.25">
      <c r="V6561" s="84">
        <v>0</v>
      </c>
    </row>
    <row r="6562" spans="22:22" x14ac:dyDescent="0.25">
      <c r="V6562" s="84">
        <v>0</v>
      </c>
    </row>
    <row r="6563" spans="22:22" x14ac:dyDescent="0.25">
      <c r="V6563" s="84">
        <v>0</v>
      </c>
    </row>
    <row r="6564" spans="22:22" x14ac:dyDescent="0.25">
      <c r="V6564" s="84">
        <v>0</v>
      </c>
    </row>
    <row r="6565" spans="22:22" x14ac:dyDescent="0.25">
      <c r="V6565" s="84">
        <v>0</v>
      </c>
    </row>
    <row r="6566" spans="22:22" x14ac:dyDescent="0.25">
      <c r="V6566" s="84">
        <v>0</v>
      </c>
    </row>
    <row r="6567" spans="22:22" x14ac:dyDescent="0.25">
      <c r="V6567" s="84">
        <v>0</v>
      </c>
    </row>
    <row r="6568" spans="22:22" x14ac:dyDescent="0.25">
      <c r="V6568" s="84">
        <v>0</v>
      </c>
    </row>
    <row r="6569" spans="22:22" x14ac:dyDescent="0.25">
      <c r="V6569" s="84">
        <v>0</v>
      </c>
    </row>
    <row r="6570" spans="22:22" x14ac:dyDescent="0.25">
      <c r="V6570" s="84">
        <v>0</v>
      </c>
    </row>
    <row r="6571" spans="22:22" x14ac:dyDescent="0.25">
      <c r="V6571" s="84">
        <v>0</v>
      </c>
    </row>
    <row r="6572" spans="22:22" x14ac:dyDescent="0.25">
      <c r="V6572" s="84">
        <v>0</v>
      </c>
    </row>
    <row r="6573" spans="22:22" x14ac:dyDescent="0.25">
      <c r="V6573" s="84">
        <v>0</v>
      </c>
    </row>
    <row r="6574" spans="22:22" x14ac:dyDescent="0.25">
      <c r="V6574" s="84">
        <v>0</v>
      </c>
    </row>
    <row r="6575" spans="22:22" x14ac:dyDescent="0.25">
      <c r="V6575" s="84">
        <v>0</v>
      </c>
    </row>
    <row r="6576" spans="22:22" x14ac:dyDescent="0.25">
      <c r="V6576" s="84">
        <v>0</v>
      </c>
    </row>
    <row r="6577" spans="22:22" x14ac:dyDescent="0.25">
      <c r="V6577" s="84">
        <v>0</v>
      </c>
    </row>
    <row r="6578" spans="22:22" x14ac:dyDescent="0.25">
      <c r="V6578" s="84">
        <v>0</v>
      </c>
    </row>
    <row r="6579" spans="22:22" x14ac:dyDescent="0.25">
      <c r="V6579" s="84">
        <v>0</v>
      </c>
    </row>
    <row r="6580" spans="22:22" x14ac:dyDescent="0.25">
      <c r="V6580" s="84">
        <v>0</v>
      </c>
    </row>
    <row r="6581" spans="22:22" x14ac:dyDescent="0.25">
      <c r="V6581" s="84">
        <v>0</v>
      </c>
    </row>
    <row r="6582" spans="22:22" x14ac:dyDescent="0.25">
      <c r="V6582" s="84">
        <v>0</v>
      </c>
    </row>
    <row r="6583" spans="22:22" x14ac:dyDescent="0.25">
      <c r="V6583" s="84">
        <v>0</v>
      </c>
    </row>
    <row r="6584" spans="22:22" x14ac:dyDescent="0.25">
      <c r="V6584" s="84">
        <v>0</v>
      </c>
    </row>
    <row r="6585" spans="22:22" x14ac:dyDescent="0.25">
      <c r="V6585" s="84">
        <v>0</v>
      </c>
    </row>
    <row r="6586" spans="22:22" x14ac:dyDescent="0.25">
      <c r="V6586" s="84">
        <v>0</v>
      </c>
    </row>
    <row r="6587" spans="22:22" x14ac:dyDescent="0.25">
      <c r="V6587" s="84">
        <v>0</v>
      </c>
    </row>
    <row r="6588" spans="22:22" x14ac:dyDescent="0.25">
      <c r="V6588" s="84">
        <v>0</v>
      </c>
    </row>
    <row r="6589" spans="22:22" x14ac:dyDescent="0.25">
      <c r="V6589" s="84">
        <v>0</v>
      </c>
    </row>
    <row r="6590" spans="22:22" x14ac:dyDescent="0.25">
      <c r="V6590" s="84">
        <v>0</v>
      </c>
    </row>
    <row r="6591" spans="22:22" x14ac:dyDescent="0.25">
      <c r="V6591" s="84">
        <v>0</v>
      </c>
    </row>
    <row r="6592" spans="22:22" x14ac:dyDescent="0.25">
      <c r="V6592" s="84">
        <v>0</v>
      </c>
    </row>
    <row r="6593" spans="22:22" x14ac:dyDescent="0.25">
      <c r="V6593" s="84">
        <v>0</v>
      </c>
    </row>
    <row r="6594" spans="22:22" x14ac:dyDescent="0.25">
      <c r="V6594" s="84">
        <v>0</v>
      </c>
    </row>
    <row r="6595" spans="22:22" x14ac:dyDescent="0.25">
      <c r="V6595" s="84">
        <v>0</v>
      </c>
    </row>
    <row r="6596" spans="22:22" x14ac:dyDescent="0.25">
      <c r="V6596" s="84">
        <v>0</v>
      </c>
    </row>
    <row r="6597" spans="22:22" x14ac:dyDescent="0.25">
      <c r="V6597" s="84">
        <v>0</v>
      </c>
    </row>
    <row r="6598" spans="22:22" x14ac:dyDescent="0.25">
      <c r="V6598" s="84">
        <v>0</v>
      </c>
    </row>
    <row r="6599" spans="22:22" x14ac:dyDescent="0.25">
      <c r="V6599" s="84">
        <v>0</v>
      </c>
    </row>
    <row r="6600" spans="22:22" x14ac:dyDescent="0.25">
      <c r="V6600" s="84">
        <v>0</v>
      </c>
    </row>
    <row r="6601" spans="22:22" x14ac:dyDescent="0.25">
      <c r="V6601" s="84">
        <v>0</v>
      </c>
    </row>
    <row r="6602" spans="22:22" x14ac:dyDescent="0.25">
      <c r="V6602" s="84">
        <v>0</v>
      </c>
    </row>
    <row r="6603" spans="22:22" x14ac:dyDescent="0.25">
      <c r="V6603" s="84">
        <v>0</v>
      </c>
    </row>
    <row r="6604" spans="22:22" x14ac:dyDescent="0.25">
      <c r="V6604" s="84">
        <v>0</v>
      </c>
    </row>
    <row r="6605" spans="22:22" x14ac:dyDescent="0.25">
      <c r="V6605" s="84">
        <v>0</v>
      </c>
    </row>
    <row r="6606" spans="22:22" x14ac:dyDescent="0.25">
      <c r="V6606" s="84">
        <v>0</v>
      </c>
    </row>
    <row r="6607" spans="22:22" x14ac:dyDescent="0.25">
      <c r="V6607" s="84">
        <v>0</v>
      </c>
    </row>
    <row r="6608" spans="22:22" x14ac:dyDescent="0.25">
      <c r="V6608" s="84">
        <v>0</v>
      </c>
    </row>
    <row r="6609" spans="22:22" x14ac:dyDescent="0.25">
      <c r="V6609" s="84">
        <v>0</v>
      </c>
    </row>
    <row r="6610" spans="22:22" x14ac:dyDescent="0.25">
      <c r="V6610" s="84">
        <v>0</v>
      </c>
    </row>
    <row r="6611" spans="22:22" x14ac:dyDescent="0.25">
      <c r="V6611" s="84">
        <v>0</v>
      </c>
    </row>
    <row r="6612" spans="22:22" x14ac:dyDescent="0.25">
      <c r="V6612" s="84">
        <v>0</v>
      </c>
    </row>
    <row r="6613" spans="22:22" x14ac:dyDescent="0.25">
      <c r="V6613" s="84">
        <v>0</v>
      </c>
    </row>
    <row r="6614" spans="22:22" x14ac:dyDescent="0.25">
      <c r="V6614" s="84">
        <v>0</v>
      </c>
    </row>
    <row r="6615" spans="22:22" x14ac:dyDescent="0.25">
      <c r="V6615" s="84">
        <v>0</v>
      </c>
    </row>
    <row r="6616" spans="22:22" x14ac:dyDescent="0.25">
      <c r="V6616" s="84">
        <v>0</v>
      </c>
    </row>
    <row r="6617" spans="22:22" x14ac:dyDescent="0.25">
      <c r="V6617" s="84">
        <v>0</v>
      </c>
    </row>
    <row r="6618" spans="22:22" x14ac:dyDescent="0.25">
      <c r="V6618" s="84">
        <v>0</v>
      </c>
    </row>
    <row r="6619" spans="22:22" x14ac:dyDescent="0.25">
      <c r="V6619" s="84">
        <v>0</v>
      </c>
    </row>
    <row r="6620" spans="22:22" x14ac:dyDescent="0.25">
      <c r="V6620" s="84">
        <v>0</v>
      </c>
    </row>
    <row r="6621" spans="22:22" x14ac:dyDescent="0.25">
      <c r="V6621" s="84">
        <v>0</v>
      </c>
    </row>
    <row r="6622" spans="22:22" x14ac:dyDescent="0.25">
      <c r="V6622" s="84">
        <v>0</v>
      </c>
    </row>
    <row r="6623" spans="22:22" x14ac:dyDescent="0.25">
      <c r="V6623" s="84">
        <v>0</v>
      </c>
    </row>
    <row r="6624" spans="22:22" x14ac:dyDescent="0.25">
      <c r="V6624" s="84">
        <v>0</v>
      </c>
    </row>
    <row r="6625" spans="22:22" x14ac:dyDescent="0.25">
      <c r="V6625" s="84">
        <v>0</v>
      </c>
    </row>
    <row r="6626" spans="22:22" x14ac:dyDescent="0.25">
      <c r="V6626" s="84">
        <v>0</v>
      </c>
    </row>
    <row r="6627" spans="22:22" x14ac:dyDescent="0.25">
      <c r="V6627" s="84">
        <v>0</v>
      </c>
    </row>
    <row r="6628" spans="22:22" x14ac:dyDescent="0.25">
      <c r="V6628" s="84">
        <v>0</v>
      </c>
    </row>
    <row r="6629" spans="22:22" x14ac:dyDescent="0.25">
      <c r="V6629" s="84">
        <v>0</v>
      </c>
    </row>
    <row r="6630" spans="22:22" x14ac:dyDescent="0.25">
      <c r="V6630" s="84">
        <v>0</v>
      </c>
    </row>
    <row r="6631" spans="22:22" x14ac:dyDescent="0.25">
      <c r="V6631" s="84">
        <v>0</v>
      </c>
    </row>
    <row r="6632" spans="22:22" x14ac:dyDescent="0.25">
      <c r="V6632" s="84">
        <v>0</v>
      </c>
    </row>
    <row r="6633" spans="22:22" x14ac:dyDescent="0.25">
      <c r="V6633" s="84">
        <v>0</v>
      </c>
    </row>
    <row r="6634" spans="22:22" x14ac:dyDescent="0.25">
      <c r="V6634" s="84">
        <v>0</v>
      </c>
    </row>
    <row r="6635" spans="22:22" x14ac:dyDescent="0.25">
      <c r="V6635" s="84">
        <v>0</v>
      </c>
    </row>
    <row r="6636" spans="22:22" x14ac:dyDescent="0.25">
      <c r="V6636" s="84">
        <v>0</v>
      </c>
    </row>
    <row r="6637" spans="22:22" x14ac:dyDescent="0.25">
      <c r="V6637" s="84">
        <v>0</v>
      </c>
    </row>
    <row r="6638" spans="22:22" x14ac:dyDescent="0.25">
      <c r="V6638" s="84">
        <v>0</v>
      </c>
    </row>
    <row r="6639" spans="22:22" x14ac:dyDescent="0.25">
      <c r="V6639" s="84">
        <v>0</v>
      </c>
    </row>
    <row r="6640" spans="22:22" x14ac:dyDescent="0.25">
      <c r="V6640" s="84">
        <v>0</v>
      </c>
    </row>
    <row r="6641" spans="22:22" x14ac:dyDescent="0.25">
      <c r="V6641" s="84">
        <v>0</v>
      </c>
    </row>
    <row r="6642" spans="22:22" x14ac:dyDescent="0.25">
      <c r="V6642" s="84">
        <v>0</v>
      </c>
    </row>
    <row r="6643" spans="22:22" x14ac:dyDescent="0.25">
      <c r="V6643" s="84">
        <v>0</v>
      </c>
    </row>
    <row r="6644" spans="22:22" x14ac:dyDescent="0.25">
      <c r="V6644" s="84">
        <v>0</v>
      </c>
    </row>
    <row r="6645" spans="22:22" x14ac:dyDescent="0.25">
      <c r="V6645" s="84">
        <v>0</v>
      </c>
    </row>
    <row r="6646" spans="22:22" x14ac:dyDescent="0.25">
      <c r="V6646" s="84">
        <v>0</v>
      </c>
    </row>
    <row r="6647" spans="22:22" x14ac:dyDescent="0.25">
      <c r="V6647" s="84">
        <v>0</v>
      </c>
    </row>
    <row r="6648" spans="22:22" x14ac:dyDescent="0.25">
      <c r="V6648" s="84">
        <v>0</v>
      </c>
    </row>
    <row r="6649" spans="22:22" x14ac:dyDescent="0.25">
      <c r="V6649" s="84">
        <v>0</v>
      </c>
    </row>
    <row r="6650" spans="22:22" x14ac:dyDescent="0.25">
      <c r="V6650" s="84">
        <v>0</v>
      </c>
    </row>
    <row r="6651" spans="22:22" x14ac:dyDescent="0.25">
      <c r="V6651" s="84">
        <v>0</v>
      </c>
    </row>
    <row r="6652" spans="22:22" x14ac:dyDescent="0.25">
      <c r="V6652" s="84">
        <v>0</v>
      </c>
    </row>
    <row r="6653" spans="22:22" x14ac:dyDescent="0.25">
      <c r="V6653" s="84">
        <v>0</v>
      </c>
    </row>
    <row r="6654" spans="22:22" x14ac:dyDescent="0.25">
      <c r="V6654" s="84">
        <v>0</v>
      </c>
    </row>
    <row r="6655" spans="22:22" x14ac:dyDescent="0.25">
      <c r="V6655" s="84">
        <v>0</v>
      </c>
    </row>
    <row r="6656" spans="22:22" x14ac:dyDescent="0.25">
      <c r="V6656" s="84">
        <v>0</v>
      </c>
    </row>
    <row r="6657" spans="22:22" x14ac:dyDescent="0.25">
      <c r="V6657" s="84">
        <v>0</v>
      </c>
    </row>
    <row r="6658" spans="22:22" x14ac:dyDescent="0.25">
      <c r="V6658" s="84">
        <v>0</v>
      </c>
    </row>
    <row r="6659" spans="22:22" x14ac:dyDescent="0.25">
      <c r="V6659" s="84">
        <v>0</v>
      </c>
    </row>
    <row r="6660" spans="22:22" x14ac:dyDescent="0.25">
      <c r="V6660" s="84">
        <v>0</v>
      </c>
    </row>
    <row r="6661" spans="22:22" x14ac:dyDescent="0.25">
      <c r="V6661" s="84">
        <v>0</v>
      </c>
    </row>
    <row r="6662" spans="22:22" x14ac:dyDescent="0.25">
      <c r="V6662" s="84">
        <v>0</v>
      </c>
    </row>
    <row r="6663" spans="22:22" x14ac:dyDescent="0.25">
      <c r="V6663" s="84">
        <v>0</v>
      </c>
    </row>
    <row r="6664" spans="22:22" x14ac:dyDescent="0.25">
      <c r="V6664" s="84">
        <v>0</v>
      </c>
    </row>
    <row r="6665" spans="22:22" x14ac:dyDescent="0.25">
      <c r="V6665" s="84">
        <v>0</v>
      </c>
    </row>
    <row r="6666" spans="22:22" x14ac:dyDescent="0.25">
      <c r="V6666" s="84">
        <v>0</v>
      </c>
    </row>
    <row r="6667" spans="22:22" x14ac:dyDescent="0.25">
      <c r="V6667" s="84">
        <v>0</v>
      </c>
    </row>
    <row r="6668" spans="22:22" x14ac:dyDescent="0.25">
      <c r="V6668" s="84">
        <v>0</v>
      </c>
    </row>
    <row r="6669" spans="22:22" x14ac:dyDescent="0.25">
      <c r="V6669" s="84">
        <v>0</v>
      </c>
    </row>
    <row r="6670" spans="22:22" x14ac:dyDescent="0.25">
      <c r="V6670" s="84">
        <v>0</v>
      </c>
    </row>
    <row r="6671" spans="22:22" x14ac:dyDescent="0.25">
      <c r="V6671" s="84">
        <v>0</v>
      </c>
    </row>
    <row r="6672" spans="22:22" x14ac:dyDescent="0.25">
      <c r="V6672" s="84">
        <v>0</v>
      </c>
    </row>
    <row r="6673" spans="22:22" x14ac:dyDescent="0.25">
      <c r="V6673" s="84">
        <v>0</v>
      </c>
    </row>
    <row r="6674" spans="22:22" x14ac:dyDescent="0.25">
      <c r="V6674" s="84">
        <v>0</v>
      </c>
    </row>
    <row r="6675" spans="22:22" x14ac:dyDescent="0.25">
      <c r="V6675" s="84">
        <v>0</v>
      </c>
    </row>
    <row r="6676" spans="22:22" x14ac:dyDescent="0.25">
      <c r="V6676" s="84">
        <v>0</v>
      </c>
    </row>
    <row r="6677" spans="22:22" x14ac:dyDescent="0.25">
      <c r="V6677" s="84">
        <v>0</v>
      </c>
    </row>
    <row r="6678" spans="22:22" x14ac:dyDescent="0.25">
      <c r="V6678" s="84">
        <v>0</v>
      </c>
    </row>
    <row r="6679" spans="22:22" x14ac:dyDescent="0.25">
      <c r="V6679" s="84">
        <v>0</v>
      </c>
    </row>
    <row r="6680" spans="22:22" x14ac:dyDescent="0.25">
      <c r="V6680" s="84">
        <v>0</v>
      </c>
    </row>
    <row r="6681" spans="22:22" x14ac:dyDescent="0.25">
      <c r="V6681" s="84">
        <v>0</v>
      </c>
    </row>
    <row r="6682" spans="22:22" x14ac:dyDescent="0.25">
      <c r="V6682" s="84">
        <v>0</v>
      </c>
    </row>
    <row r="6683" spans="22:22" x14ac:dyDescent="0.25">
      <c r="V6683" s="84">
        <v>0</v>
      </c>
    </row>
    <row r="6684" spans="22:22" x14ac:dyDescent="0.25">
      <c r="V6684" s="84">
        <v>0</v>
      </c>
    </row>
    <row r="6685" spans="22:22" x14ac:dyDescent="0.25">
      <c r="V6685" s="84">
        <v>0</v>
      </c>
    </row>
    <row r="6686" spans="22:22" x14ac:dyDescent="0.25">
      <c r="V6686" s="84">
        <v>0</v>
      </c>
    </row>
    <row r="6687" spans="22:22" x14ac:dyDescent="0.25">
      <c r="V6687" s="84">
        <v>0</v>
      </c>
    </row>
    <row r="6688" spans="22:22" x14ac:dyDescent="0.25">
      <c r="V6688" s="84">
        <v>0</v>
      </c>
    </row>
    <row r="6689" spans="22:22" x14ac:dyDescent="0.25">
      <c r="V6689" s="84">
        <v>0</v>
      </c>
    </row>
    <row r="6690" spans="22:22" x14ac:dyDescent="0.25">
      <c r="V6690" s="84">
        <v>0</v>
      </c>
    </row>
    <row r="6691" spans="22:22" x14ac:dyDescent="0.25">
      <c r="V6691" s="84">
        <v>0</v>
      </c>
    </row>
    <row r="6692" spans="22:22" x14ac:dyDescent="0.25">
      <c r="V6692" s="84">
        <v>0</v>
      </c>
    </row>
    <row r="6693" spans="22:22" x14ac:dyDescent="0.25">
      <c r="V6693" s="84">
        <v>0</v>
      </c>
    </row>
    <row r="6694" spans="22:22" x14ac:dyDescent="0.25">
      <c r="V6694" s="84">
        <v>0</v>
      </c>
    </row>
    <row r="6695" spans="22:22" x14ac:dyDescent="0.25">
      <c r="V6695" s="84">
        <v>0</v>
      </c>
    </row>
    <row r="6696" spans="22:22" x14ac:dyDescent="0.25">
      <c r="V6696" s="84">
        <v>0</v>
      </c>
    </row>
    <row r="6697" spans="22:22" x14ac:dyDescent="0.25">
      <c r="V6697" s="84">
        <v>0</v>
      </c>
    </row>
    <row r="6698" spans="22:22" x14ac:dyDescent="0.25">
      <c r="V6698" s="84">
        <v>0</v>
      </c>
    </row>
    <row r="6699" spans="22:22" x14ac:dyDescent="0.25">
      <c r="V6699" s="84">
        <v>0</v>
      </c>
    </row>
    <row r="6700" spans="22:22" x14ac:dyDescent="0.25">
      <c r="V6700" s="84">
        <v>0</v>
      </c>
    </row>
    <row r="6701" spans="22:22" x14ac:dyDescent="0.25">
      <c r="V6701" s="84">
        <v>0</v>
      </c>
    </row>
    <row r="6702" spans="22:22" x14ac:dyDescent="0.25">
      <c r="V6702" s="84">
        <v>0</v>
      </c>
    </row>
    <row r="6703" spans="22:22" x14ac:dyDescent="0.25">
      <c r="V6703" s="84">
        <v>0</v>
      </c>
    </row>
    <row r="6704" spans="22:22" x14ac:dyDescent="0.25">
      <c r="V6704" s="84">
        <v>0</v>
      </c>
    </row>
    <row r="6705" spans="22:22" x14ac:dyDescent="0.25">
      <c r="V6705" s="84">
        <v>0</v>
      </c>
    </row>
    <row r="6706" spans="22:22" x14ac:dyDescent="0.25">
      <c r="V6706" s="84">
        <v>0</v>
      </c>
    </row>
    <row r="6707" spans="22:22" x14ac:dyDescent="0.25">
      <c r="V6707" s="84">
        <v>0</v>
      </c>
    </row>
    <row r="6708" spans="22:22" x14ac:dyDescent="0.25">
      <c r="V6708" s="84">
        <v>0</v>
      </c>
    </row>
    <row r="6709" spans="22:22" x14ac:dyDescent="0.25">
      <c r="V6709" s="84">
        <v>0</v>
      </c>
    </row>
    <row r="6710" spans="22:22" x14ac:dyDescent="0.25">
      <c r="V6710" s="84">
        <v>0</v>
      </c>
    </row>
    <row r="6711" spans="22:22" x14ac:dyDescent="0.25">
      <c r="V6711" s="84">
        <v>0</v>
      </c>
    </row>
    <row r="6712" spans="22:22" x14ac:dyDescent="0.25">
      <c r="V6712" s="84">
        <v>0</v>
      </c>
    </row>
    <row r="6713" spans="22:22" x14ac:dyDescent="0.25">
      <c r="V6713" s="84">
        <v>0</v>
      </c>
    </row>
    <row r="6714" spans="22:22" x14ac:dyDescent="0.25">
      <c r="V6714" s="84">
        <v>0</v>
      </c>
    </row>
    <row r="6715" spans="22:22" x14ac:dyDescent="0.25">
      <c r="V6715" s="84">
        <v>0</v>
      </c>
    </row>
    <row r="6716" spans="22:22" x14ac:dyDescent="0.25">
      <c r="V6716" s="84">
        <v>0</v>
      </c>
    </row>
    <row r="6717" spans="22:22" x14ac:dyDescent="0.25">
      <c r="V6717" s="84">
        <v>0</v>
      </c>
    </row>
    <row r="6718" spans="22:22" x14ac:dyDescent="0.25">
      <c r="V6718" s="84">
        <v>0</v>
      </c>
    </row>
    <row r="6719" spans="22:22" x14ac:dyDescent="0.25">
      <c r="V6719" s="84">
        <v>0</v>
      </c>
    </row>
    <row r="6720" spans="22:22" x14ac:dyDescent="0.25">
      <c r="V6720" s="84">
        <v>0</v>
      </c>
    </row>
    <row r="6721" spans="22:22" x14ac:dyDescent="0.25">
      <c r="V6721" s="84">
        <v>0</v>
      </c>
    </row>
    <row r="6722" spans="22:22" x14ac:dyDescent="0.25">
      <c r="V6722" s="84">
        <v>0</v>
      </c>
    </row>
    <row r="6723" spans="22:22" x14ac:dyDescent="0.25">
      <c r="V6723" s="84">
        <v>0</v>
      </c>
    </row>
    <row r="6724" spans="22:22" x14ac:dyDescent="0.25">
      <c r="V6724" s="84">
        <v>0</v>
      </c>
    </row>
    <row r="6725" spans="22:22" x14ac:dyDescent="0.25">
      <c r="V6725" s="84">
        <v>0</v>
      </c>
    </row>
    <row r="6726" spans="22:22" x14ac:dyDescent="0.25">
      <c r="V6726" s="84">
        <v>0</v>
      </c>
    </row>
    <row r="6727" spans="22:22" x14ac:dyDescent="0.25">
      <c r="V6727" s="84">
        <v>0</v>
      </c>
    </row>
    <row r="6728" spans="22:22" x14ac:dyDescent="0.25">
      <c r="V6728" s="84">
        <v>0</v>
      </c>
    </row>
    <row r="6729" spans="22:22" x14ac:dyDescent="0.25">
      <c r="V6729" s="84">
        <v>0</v>
      </c>
    </row>
    <row r="6730" spans="22:22" x14ac:dyDescent="0.25">
      <c r="V6730" s="84">
        <v>0</v>
      </c>
    </row>
    <row r="6731" spans="22:22" x14ac:dyDescent="0.25">
      <c r="V6731" s="84">
        <v>0</v>
      </c>
    </row>
    <row r="6732" spans="22:22" x14ac:dyDescent="0.25">
      <c r="V6732" s="84">
        <v>0</v>
      </c>
    </row>
    <row r="6733" spans="22:22" x14ac:dyDescent="0.25">
      <c r="V6733" s="84">
        <v>0</v>
      </c>
    </row>
    <row r="6734" spans="22:22" x14ac:dyDescent="0.25">
      <c r="V6734" s="84">
        <v>0</v>
      </c>
    </row>
    <row r="6735" spans="22:22" x14ac:dyDescent="0.25">
      <c r="V6735" s="84">
        <v>0</v>
      </c>
    </row>
    <row r="6736" spans="22:22" x14ac:dyDescent="0.25">
      <c r="V6736" s="84">
        <v>0</v>
      </c>
    </row>
    <row r="6737" spans="22:22" x14ac:dyDescent="0.25">
      <c r="V6737" s="84">
        <v>0</v>
      </c>
    </row>
    <row r="6738" spans="22:22" x14ac:dyDescent="0.25">
      <c r="V6738" s="84">
        <v>0</v>
      </c>
    </row>
    <row r="6739" spans="22:22" x14ac:dyDescent="0.25">
      <c r="V6739" s="84">
        <v>0</v>
      </c>
    </row>
    <row r="6740" spans="22:22" x14ac:dyDescent="0.25">
      <c r="V6740" s="84">
        <v>0</v>
      </c>
    </row>
    <row r="6741" spans="22:22" x14ac:dyDescent="0.25">
      <c r="V6741" s="84">
        <v>0</v>
      </c>
    </row>
    <row r="6742" spans="22:22" x14ac:dyDescent="0.25">
      <c r="V6742" s="84">
        <v>0</v>
      </c>
    </row>
    <row r="6743" spans="22:22" x14ac:dyDescent="0.25">
      <c r="V6743" s="84">
        <v>0</v>
      </c>
    </row>
    <row r="6744" spans="22:22" x14ac:dyDescent="0.25">
      <c r="V6744" s="84">
        <v>0</v>
      </c>
    </row>
    <row r="6745" spans="22:22" x14ac:dyDescent="0.25">
      <c r="V6745" s="84">
        <v>0</v>
      </c>
    </row>
    <row r="6746" spans="22:22" x14ac:dyDescent="0.25">
      <c r="V6746" s="84">
        <v>0</v>
      </c>
    </row>
    <row r="6747" spans="22:22" x14ac:dyDescent="0.25">
      <c r="V6747" s="84">
        <v>0</v>
      </c>
    </row>
    <row r="6748" spans="22:22" x14ac:dyDescent="0.25">
      <c r="V6748" s="84">
        <v>0</v>
      </c>
    </row>
    <row r="6749" spans="22:22" x14ac:dyDescent="0.25">
      <c r="V6749" s="84">
        <v>0</v>
      </c>
    </row>
    <row r="6750" spans="22:22" x14ac:dyDescent="0.25">
      <c r="V6750" s="84">
        <v>0</v>
      </c>
    </row>
    <row r="6751" spans="22:22" x14ac:dyDescent="0.25">
      <c r="V6751" s="84">
        <v>0</v>
      </c>
    </row>
    <row r="6752" spans="22:22" x14ac:dyDescent="0.25">
      <c r="V6752" s="84">
        <v>0</v>
      </c>
    </row>
    <row r="6753" spans="22:22" x14ac:dyDescent="0.25">
      <c r="V6753" s="84">
        <v>0</v>
      </c>
    </row>
    <row r="6754" spans="22:22" x14ac:dyDescent="0.25">
      <c r="V6754" s="84">
        <v>0</v>
      </c>
    </row>
    <row r="6755" spans="22:22" x14ac:dyDescent="0.25">
      <c r="V6755" s="84">
        <v>0</v>
      </c>
    </row>
    <row r="6756" spans="22:22" x14ac:dyDescent="0.25">
      <c r="V6756" s="84">
        <v>0</v>
      </c>
    </row>
    <row r="6757" spans="22:22" x14ac:dyDescent="0.25">
      <c r="V6757" s="84">
        <v>0</v>
      </c>
    </row>
    <row r="6758" spans="22:22" x14ac:dyDescent="0.25">
      <c r="V6758" s="84">
        <v>0</v>
      </c>
    </row>
    <row r="6759" spans="22:22" x14ac:dyDescent="0.25">
      <c r="V6759" s="84">
        <v>0</v>
      </c>
    </row>
    <row r="6760" spans="22:22" x14ac:dyDescent="0.25">
      <c r="V6760" s="84">
        <v>0</v>
      </c>
    </row>
    <row r="6761" spans="22:22" x14ac:dyDescent="0.25">
      <c r="V6761" s="84">
        <v>0</v>
      </c>
    </row>
    <row r="6762" spans="22:22" x14ac:dyDescent="0.25">
      <c r="V6762" s="84">
        <v>0</v>
      </c>
    </row>
    <row r="6763" spans="22:22" x14ac:dyDescent="0.25">
      <c r="V6763" s="84">
        <v>0</v>
      </c>
    </row>
    <row r="6764" spans="22:22" x14ac:dyDescent="0.25">
      <c r="V6764" s="84">
        <v>0</v>
      </c>
    </row>
    <row r="6765" spans="22:22" x14ac:dyDescent="0.25">
      <c r="V6765" s="84">
        <v>0</v>
      </c>
    </row>
    <row r="6766" spans="22:22" x14ac:dyDescent="0.25">
      <c r="V6766" s="84">
        <v>0</v>
      </c>
    </row>
    <row r="6767" spans="22:22" x14ac:dyDescent="0.25">
      <c r="V6767" s="84">
        <v>0</v>
      </c>
    </row>
    <row r="6768" spans="22:22" x14ac:dyDescent="0.25">
      <c r="V6768" s="84">
        <v>0</v>
      </c>
    </row>
    <row r="6769" spans="22:22" x14ac:dyDescent="0.25">
      <c r="V6769" s="84">
        <v>0</v>
      </c>
    </row>
    <row r="6770" spans="22:22" x14ac:dyDescent="0.25">
      <c r="V6770" s="84">
        <v>0</v>
      </c>
    </row>
    <row r="6771" spans="22:22" x14ac:dyDescent="0.25">
      <c r="V6771" s="84">
        <v>0</v>
      </c>
    </row>
    <row r="6772" spans="22:22" x14ac:dyDescent="0.25">
      <c r="V6772" s="84">
        <v>0</v>
      </c>
    </row>
    <row r="6773" spans="22:22" x14ac:dyDescent="0.25">
      <c r="V6773" s="84">
        <v>0</v>
      </c>
    </row>
    <row r="6774" spans="22:22" x14ac:dyDescent="0.25">
      <c r="V6774" s="84">
        <v>0</v>
      </c>
    </row>
    <row r="6775" spans="22:22" x14ac:dyDescent="0.25">
      <c r="V6775" s="84">
        <v>0</v>
      </c>
    </row>
    <row r="6776" spans="22:22" x14ac:dyDescent="0.25">
      <c r="V6776" s="84">
        <v>0</v>
      </c>
    </row>
    <row r="6777" spans="22:22" x14ac:dyDescent="0.25">
      <c r="V6777" s="84">
        <v>0</v>
      </c>
    </row>
    <row r="6778" spans="22:22" x14ac:dyDescent="0.25">
      <c r="V6778" s="84">
        <v>0</v>
      </c>
    </row>
    <row r="6779" spans="22:22" x14ac:dyDescent="0.25">
      <c r="V6779" s="84">
        <v>0</v>
      </c>
    </row>
    <row r="6780" spans="22:22" x14ac:dyDescent="0.25">
      <c r="V6780" s="84">
        <v>0</v>
      </c>
    </row>
    <row r="6781" spans="22:22" x14ac:dyDescent="0.25">
      <c r="V6781" s="84">
        <v>0</v>
      </c>
    </row>
    <row r="6782" spans="22:22" x14ac:dyDescent="0.25">
      <c r="V6782" s="84">
        <v>0</v>
      </c>
    </row>
    <row r="6783" spans="22:22" x14ac:dyDescent="0.25">
      <c r="V6783" s="84">
        <v>0</v>
      </c>
    </row>
    <row r="6784" spans="22:22" x14ac:dyDescent="0.25">
      <c r="V6784" s="84">
        <v>0</v>
      </c>
    </row>
    <row r="6785" spans="22:22" x14ac:dyDescent="0.25">
      <c r="V6785" s="84">
        <v>0</v>
      </c>
    </row>
    <row r="6786" spans="22:22" x14ac:dyDescent="0.25">
      <c r="V6786" s="84">
        <v>0</v>
      </c>
    </row>
    <row r="6787" spans="22:22" x14ac:dyDescent="0.25">
      <c r="V6787" s="84">
        <v>0</v>
      </c>
    </row>
    <row r="6788" spans="22:22" x14ac:dyDescent="0.25">
      <c r="V6788" s="84">
        <v>0</v>
      </c>
    </row>
    <row r="6789" spans="22:22" x14ac:dyDescent="0.25">
      <c r="V6789" s="84">
        <v>0</v>
      </c>
    </row>
    <row r="6790" spans="22:22" x14ac:dyDescent="0.25">
      <c r="V6790" s="84">
        <v>0</v>
      </c>
    </row>
    <row r="6791" spans="22:22" x14ac:dyDescent="0.25">
      <c r="V6791" s="84">
        <v>0</v>
      </c>
    </row>
    <row r="6792" spans="22:22" x14ac:dyDescent="0.25">
      <c r="V6792" s="84">
        <v>0</v>
      </c>
    </row>
    <row r="6793" spans="22:22" x14ac:dyDescent="0.25">
      <c r="V6793" s="84">
        <v>0</v>
      </c>
    </row>
    <row r="6794" spans="22:22" x14ac:dyDescent="0.25">
      <c r="V6794" s="84">
        <v>0</v>
      </c>
    </row>
    <row r="6795" spans="22:22" x14ac:dyDescent="0.25">
      <c r="V6795" s="84">
        <v>0</v>
      </c>
    </row>
    <row r="6796" spans="22:22" x14ac:dyDescent="0.25">
      <c r="V6796" s="84">
        <v>0</v>
      </c>
    </row>
    <row r="6797" spans="22:22" x14ac:dyDescent="0.25">
      <c r="V6797" s="84">
        <v>0</v>
      </c>
    </row>
    <row r="6798" spans="22:22" x14ac:dyDescent="0.25">
      <c r="V6798" s="84">
        <v>0</v>
      </c>
    </row>
    <row r="6799" spans="22:22" x14ac:dyDescent="0.25">
      <c r="V6799" s="84">
        <v>0</v>
      </c>
    </row>
    <row r="6800" spans="22:22" x14ac:dyDescent="0.25">
      <c r="V6800" s="84">
        <v>0</v>
      </c>
    </row>
    <row r="6801" spans="22:22" x14ac:dyDescent="0.25">
      <c r="V6801" s="84">
        <v>0</v>
      </c>
    </row>
    <row r="6802" spans="22:22" x14ac:dyDescent="0.25">
      <c r="V6802" s="84">
        <v>0</v>
      </c>
    </row>
    <row r="6803" spans="22:22" x14ac:dyDescent="0.25">
      <c r="V6803" s="84">
        <v>0</v>
      </c>
    </row>
    <row r="6804" spans="22:22" x14ac:dyDescent="0.25">
      <c r="V6804" s="84">
        <v>0</v>
      </c>
    </row>
    <row r="6805" spans="22:22" x14ac:dyDescent="0.25">
      <c r="V6805" s="84">
        <v>0</v>
      </c>
    </row>
    <row r="6806" spans="22:22" x14ac:dyDescent="0.25">
      <c r="V6806" s="84">
        <v>0</v>
      </c>
    </row>
    <row r="6807" spans="22:22" x14ac:dyDescent="0.25">
      <c r="V6807" s="84">
        <v>0</v>
      </c>
    </row>
    <row r="6808" spans="22:22" x14ac:dyDescent="0.25">
      <c r="V6808" s="84">
        <v>0</v>
      </c>
    </row>
    <row r="6809" spans="22:22" x14ac:dyDescent="0.25">
      <c r="V6809" s="84">
        <v>0</v>
      </c>
    </row>
    <row r="6810" spans="22:22" x14ac:dyDescent="0.25">
      <c r="V6810" s="84">
        <v>0</v>
      </c>
    </row>
    <row r="6811" spans="22:22" x14ac:dyDescent="0.25">
      <c r="V6811" s="84">
        <v>0</v>
      </c>
    </row>
    <row r="6812" spans="22:22" x14ac:dyDescent="0.25">
      <c r="V6812" s="84">
        <v>0</v>
      </c>
    </row>
    <row r="6813" spans="22:22" x14ac:dyDescent="0.25">
      <c r="V6813" s="84">
        <v>0</v>
      </c>
    </row>
    <row r="6814" spans="22:22" x14ac:dyDescent="0.25">
      <c r="V6814" s="84">
        <v>0</v>
      </c>
    </row>
    <row r="6815" spans="22:22" x14ac:dyDescent="0.25">
      <c r="V6815" s="84">
        <v>0</v>
      </c>
    </row>
    <row r="6816" spans="22:22" x14ac:dyDescent="0.25">
      <c r="V6816" s="84">
        <v>0</v>
      </c>
    </row>
    <row r="6817" spans="22:22" x14ac:dyDescent="0.25">
      <c r="V6817" s="84">
        <v>0</v>
      </c>
    </row>
    <row r="6818" spans="22:22" x14ac:dyDescent="0.25">
      <c r="V6818" s="84">
        <v>0</v>
      </c>
    </row>
    <row r="6819" spans="22:22" x14ac:dyDescent="0.25">
      <c r="V6819" s="84">
        <v>0</v>
      </c>
    </row>
    <row r="6820" spans="22:22" x14ac:dyDescent="0.25">
      <c r="V6820" s="84">
        <v>0</v>
      </c>
    </row>
    <row r="6821" spans="22:22" x14ac:dyDescent="0.25">
      <c r="V6821" s="84">
        <v>0</v>
      </c>
    </row>
    <row r="6822" spans="22:22" x14ac:dyDescent="0.25">
      <c r="V6822" s="84">
        <v>0</v>
      </c>
    </row>
    <row r="6823" spans="22:22" x14ac:dyDescent="0.25">
      <c r="V6823" s="84">
        <v>0</v>
      </c>
    </row>
    <row r="6824" spans="22:22" x14ac:dyDescent="0.25">
      <c r="V6824" s="84">
        <v>0</v>
      </c>
    </row>
    <row r="6825" spans="22:22" x14ac:dyDescent="0.25">
      <c r="V6825" s="84">
        <v>0</v>
      </c>
    </row>
    <row r="6826" spans="22:22" x14ac:dyDescent="0.25">
      <c r="V6826" s="84">
        <v>0</v>
      </c>
    </row>
    <row r="6827" spans="22:22" x14ac:dyDescent="0.25">
      <c r="V6827" s="84">
        <v>0</v>
      </c>
    </row>
    <row r="6828" spans="22:22" x14ac:dyDescent="0.25">
      <c r="V6828" s="84">
        <v>0</v>
      </c>
    </row>
    <row r="6829" spans="22:22" x14ac:dyDescent="0.25">
      <c r="V6829" s="84">
        <v>0</v>
      </c>
    </row>
    <row r="6830" spans="22:22" x14ac:dyDescent="0.25">
      <c r="V6830" s="84">
        <v>0</v>
      </c>
    </row>
    <row r="6831" spans="22:22" x14ac:dyDescent="0.25">
      <c r="V6831" s="84">
        <v>0</v>
      </c>
    </row>
    <row r="6832" spans="22:22" x14ac:dyDescent="0.25">
      <c r="V6832" s="84">
        <v>0</v>
      </c>
    </row>
    <row r="6833" spans="22:22" x14ac:dyDescent="0.25">
      <c r="V6833" s="84">
        <v>0</v>
      </c>
    </row>
    <row r="6834" spans="22:22" x14ac:dyDescent="0.25">
      <c r="V6834" s="84">
        <v>0</v>
      </c>
    </row>
    <row r="6835" spans="22:22" x14ac:dyDescent="0.25">
      <c r="V6835" s="84">
        <v>0</v>
      </c>
    </row>
    <row r="6836" spans="22:22" x14ac:dyDescent="0.25">
      <c r="V6836" s="84">
        <v>0</v>
      </c>
    </row>
    <row r="6837" spans="22:22" x14ac:dyDescent="0.25">
      <c r="V6837" s="84">
        <v>0</v>
      </c>
    </row>
    <row r="6838" spans="22:22" x14ac:dyDescent="0.25">
      <c r="V6838" s="84">
        <v>0</v>
      </c>
    </row>
    <row r="6839" spans="22:22" x14ac:dyDescent="0.25">
      <c r="V6839" s="84">
        <v>0</v>
      </c>
    </row>
    <row r="6840" spans="22:22" x14ac:dyDescent="0.25">
      <c r="V6840" s="84">
        <v>0</v>
      </c>
    </row>
    <row r="6841" spans="22:22" x14ac:dyDescent="0.25">
      <c r="V6841" s="84">
        <v>0</v>
      </c>
    </row>
    <row r="6842" spans="22:22" x14ac:dyDescent="0.25">
      <c r="V6842" s="84">
        <v>0</v>
      </c>
    </row>
    <row r="6843" spans="22:22" x14ac:dyDescent="0.25">
      <c r="V6843" s="84">
        <v>0</v>
      </c>
    </row>
    <row r="6844" spans="22:22" x14ac:dyDescent="0.25">
      <c r="V6844" s="84">
        <v>0</v>
      </c>
    </row>
    <row r="6845" spans="22:22" x14ac:dyDescent="0.25">
      <c r="V6845" s="84">
        <v>0</v>
      </c>
    </row>
    <row r="6846" spans="22:22" x14ac:dyDescent="0.25">
      <c r="V6846" s="84">
        <v>0</v>
      </c>
    </row>
    <row r="6847" spans="22:22" x14ac:dyDescent="0.25">
      <c r="V6847" s="84">
        <v>0</v>
      </c>
    </row>
    <row r="6848" spans="22:22" x14ac:dyDescent="0.25">
      <c r="V6848" s="84">
        <v>0</v>
      </c>
    </row>
    <row r="6849" spans="22:22" x14ac:dyDescent="0.25">
      <c r="V6849" s="84">
        <v>0</v>
      </c>
    </row>
    <row r="6850" spans="22:22" x14ac:dyDescent="0.25">
      <c r="V6850" s="84">
        <v>0</v>
      </c>
    </row>
    <row r="6851" spans="22:22" x14ac:dyDescent="0.25">
      <c r="V6851" s="84">
        <v>0</v>
      </c>
    </row>
    <row r="6852" spans="22:22" x14ac:dyDescent="0.25">
      <c r="V6852" s="84">
        <v>0</v>
      </c>
    </row>
    <row r="6853" spans="22:22" x14ac:dyDescent="0.25">
      <c r="V6853" s="84">
        <v>0</v>
      </c>
    </row>
    <row r="6854" spans="22:22" x14ac:dyDescent="0.25">
      <c r="V6854" s="84">
        <v>0</v>
      </c>
    </row>
    <row r="6855" spans="22:22" x14ac:dyDescent="0.25">
      <c r="V6855" s="84">
        <v>0</v>
      </c>
    </row>
    <row r="6856" spans="22:22" x14ac:dyDescent="0.25">
      <c r="V6856" s="84">
        <v>0</v>
      </c>
    </row>
    <row r="6857" spans="22:22" x14ac:dyDescent="0.25">
      <c r="V6857" s="84">
        <v>0</v>
      </c>
    </row>
    <row r="6858" spans="22:22" x14ac:dyDescent="0.25">
      <c r="V6858" s="84">
        <v>0</v>
      </c>
    </row>
    <row r="6859" spans="22:22" x14ac:dyDescent="0.25">
      <c r="V6859" s="84">
        <v>0</v>
      </c>
    </row>
    <row r="6860" spans="22:22" x14ac:dyDescent="0.25">
      <c r="V6860" s="84">
        <v>0</v>
      </c>
    </row>
    <row r="6861" spans="22:22" x14ac:dyDescent="0.25">
      <c r="V6861" s="84">
        <v>0</v>
      </c>
    </row>
    <row r="6862" spans="22:22" x14ac:dyDescent="0.25">
      <c r="V6862" s="84">
        <v>0</v>
      </c>
    </row>
    <row r="6863" spans="22:22" x14ac:dyDescent="0.25">
      <c r="V6863" s="84">
        <v>0</v>
      </c>
    </row>
    <row r="6864" spans="22:22" x14ac:dyDescent="0.25">
      <c r="V6864" s="84">
        <v>0</v>
      </c>
    </row>
    <row r="6865" spans="22:22" x14ac:dyDescent="0.25">
      <c r="V6865" s="84">
        <v>0</v>
      </c>
    </row>
    <row r="6866" spans="22:22" x14ac:dyDescent="0.25">
      <c r="V6866" s="84">
        <v>0</v>
      </c>
    </row>
    <row r="6867" spans="22:22" x14ac:dyDescent="0.25">
      <c r="V6867" s="84">
        <v>0</v>
      </c>
    </row>
    <row r="6868" spans="22:22" x14ac:dyDescent="0.25">
      <c r="V6868" s="84">
        <v>0</v>
      </c>
    </row>
    <row r="6869" spans="22:22" x14ac:dyDescent="0.25">
      <c r="V6869" s="84">
        <v>0</v>
      </c>
    </row>
    <row r="6870" spans="22:22" x14ac:dyDescent="0.25">
      <c r="V6870" s="84">
        <v>0</v>
      </c>
    </row>
    <row r="6871" spans="22:22" x14ac:dyDescent="0.25">
      <c r="V6871" s="84">
        <v>0</v>
      </c>
    </row>
    <row r="6872" spans="22:22" x14ac:dyDescent="0.25">
      <c r="V6872" s="84">
        <v>0</v>
      </c>
    </row>
    <row r="6873" spans="22:22" x14ac:dyDescent="0.25">
      <c r="V6873" s="84">
        <v>0</v>
      </c>
    </row>
    <row r="6874" spans="22:22" x14ac:dyDescent="0.25">
      <c r="V6874" s="84">
        <v>0</v>
      </c>
    </row>
    <row r="6875" spans="22:22" x14ac:dyDescent="0.25">
      <c r="V6875" s="84">
        <v>0</v>
      </c>
    </row>
    <row r="6876" spans="22:22" x14ac:dyDescent="0.25">
      <c r="V6876" s="84">
        <v>0</v>
      </c>
    </row>
    <row r="6877" spans="22:22" x14ac:dyDescent="0.25">
      <c r="V6877" s="84">
        <v>0</v>
      </c>
    </row>
    <row r="6878" spans="22:22" x14ac:dyDescent="0.25">
      <c r="V6878" s="84">
        <v>0</v>
      </c>
    </row>
    <row r="6879" spans="22:22" x14ac:dyDescent="0.25">
      <c r="V6879" s="84">
        <v>0</v>
      </c>
    </row>
    <row r="6880" spans="22:22" x14ac:dyDescent="0.25">
      <c r="V6880" s="84">
        <v>0</v>
      </c>
    </row>
    <row r="6881" spans="22:22" x14ac:dyDescent="0.25">
      <c r="V6881" s="84">
        <v>0</v>
      </c>
    </row>
    <row r="6882" spans="22:22" x14ac:dyDescent="0.25">
      <c r="V6882" s="84">
        <v>0</v>
      </c>
    </row>
    <row r="6883" spans="22:22" x14ac:dyDescent="0.25">
      <c r="V6883" s="84">
        <v>0</v>
      </c>
    </row>
    <row r="6884" spans="22:22" x14ac:dyDescent="0.25">
      <c r="V6884" s="84">
        <v>0</v>
      </c>
    </row>
    <row r="6885" spans="22:22" x14ac:dyDescent="0.25">
      <c r="V6885" s="84">
        <v>0</v>
      </c>
    </row>
    <row r="6886" spans="22:22" x14ac:dyDescent="0.25">
      <c r="V6886" s="84">
        <v>0</v>
      </c>
    </row>
    <row r="6887" spans="22:22" x14ac:dyDescent="0.25">
      <c r="V6887" s="84">
        <v>0</v>
      </c>
    </row>
    <row r="6888" spans="22:22" x14ac:dyDescent="0.25">
      <c r="V6888" s="84">
        <v>0</v>
      </c>
    </row>
    <row r="6889" spans="22:22" x14ac:dyDescent="0.25">
      <c r="V6889" s="84">
        <v>0</v>
      </c>
    </row>
    <row r="6890" spans="22:22" x14ac:dyDescent="0.25">
      <c r="V6890" s="84">
        <v>0</v>
      </c>
    </row>
    <row r="6891" spans="22:22" x14ac:dyDescent="0.25">
      <c r="V6891" s="84">
        <v>0</v>
      </c>
    </row>
    <row r="6892" spans="22:22" x14ac:dyDescent="0.25">
      <c r="V6892" s="84">
        <v>0</v>
      </c>
    </row>
    <row r="6893" spans="22:22" x14ac:dyDescent="0.25">
      <c r="V6893" s="84">
        <v>0</v>
      </c>
    </row>
    <row r="6894" spans="22:22" x14ac:dyDescent="0.25">
      <c r="V6894" s="84">
        <v>0</v>
      </c>
    </row>
    <row r="6895" spans="22:22" x14ac:dyDescent="0.25">
      <c r="V6895" s="84">
        <v>0</v>
      </c>
    </row>
    <row r="6896" spans="22:22" x14ac:dyDescent="0.25">
      <c r="V6896" s="84">
        <v>0</v>
      </c>
    </row>
    <row r="6897" spans="22:22" x14ac:dyDescent="0.25">
      <c r="V6897" s="84">
        <v>0</v>
      </c>
    </row>
    <row r="6898" spans="22:22" x14ac:dyDescent="0.25">
      <c r="V6898" s="84">
        <v>0</v>
      </c>
    </row>
    <row r="6899" spans="22:22" x14ac:dyDescent="0.25">
      <c r="V6899" s="84">
        <v>0</v>
      </c>
    </row>
    <row r="6900" spans="22:22" x14ac:dyDescent="0.25">
      <c r="V6900" s="84">
        <v>0</v>
      </c>
    </row>
    <row r="6901" spans="22:22" x14ac:dyDescent="0.25">
      <c r="V6901" s="84">
        <v>0</v>
      </c>
    </row>
    <row r="6902" spans="22:22" x14ac:dyDescent="0.25">
      <c r="V6902" s="84">
        <v>0</v>
      </c>
    </row>
    <row r="6903" spans="22:22" x14ac:dyDescent="0.25">
      <c r="V6903" s="84">
        <v>0</v>
      </c>
    </row>
    <row r="6904" spans="22:22" x14ac:dyDescent="0.25">
      <c r="V6904" s="84">
        <v>0</v>
      </c>
    </row>
    <row r="6905" spans="22:22" x14ac:dyDescent="0.25">
      <c r="V6905" s="84">
        <v>0</v>
      </c>
    </row>
    <row r="6906" spans="22:22" x14ac:dyDescent="0.25">
      <c r="V6906" s="84">
        <v>0</v>
      </c>
    </row>
    <row r="6907" spans="22:22" x14ac:dyDescent="0.25">
      <c r="V6907" s="84">
        <v>0</v>
      </c>
    </row>
    <row r="6908" spans="22:22" x14ac:dyDescent="0.25">
      <c r="V6908" s="84">
        <v>0</v>
      </c>
    </row>
    <row r="6909" spans="22:22" x14ac:dyDescent="0.25">
      <c r="V6909" s="84">
        <v>0</v>
      </c>
    </row>
    <row r="6910" spans="22:22" x14ac:dyDescent="0.25">
      <c r="V6910" s="84">
        <v>0</v>
      </c>
    </row>
    <row r="6911" spans="22:22" x14ac:dyDescent="0.25">
      <c r="V6911" s="84">
        <v>0</v>
      </c>
    </row>
    <row r="6912" spans="22:22" x14ac:dyDescent="0.25">
      <c r="V6912" s="84">
        <v>0</v>
      </c>
    </row>
    <row r="6913" spans="22:22" x14ac:dyDescent="0.25">
      <c r="V6913" s="84">
        <v>0</v>
      </c>
    </row>
    <row r="6914" spans="22:22" x14ac:dyDescent="0.25">
      <c r="V6914" s="84">
        <v>0</v>
      </c>
    </row>
    <row r="6915" spans="22:22" x14ac:dyDescent="0.25">
      <c r="V6915" s="84">
        <v>0</v>
      </c>
    </row>
    <row r="6916" spans="22:22" x14ac:dyDescent="0.25">
      <c r="V6916" s="84">
        <v>0</v>
      </c>
    </row>
    <row r="6917" spans="22:22" x14ac:dyDescent="0.25">
      <c r="V6917" s="84">
        <v>0</v>
      </c>
    </row>
    <row r="6918" spans="22:22" x14ac:dyDescent="0.25">
      <c r="V6918" s="84">
        <v>0</v>
      </c>
    </row>
    <row r="6919" spans="22:22" x14ac:dyDescent="0.25">
      <c r="V6919" s="84">
        <v>0</v>
      </c>
    </row>
    <row r="6920" spans="22:22" x14ac:dyDescent="0.25">
      <c r="V6920" s="84">
        <v>0</v>
      </c>
    </row>
    <row r="6921" spans="22:22" x14ac:dyDescent="0.25">
      <c r="V6921" s="84">
        <v>0</v>
      </c>
    </row>
    <row r="6922" spans="22:22" x14ac:dyDescent="0.25">
      <c r="V6922" s="84">
        <v>0</v>
      </c>
    </row>
    <row r="6923" spans="22:22" x14ac:dyDescent="0.25">
      <c r="V6923" s="84">
        <v>0</v>
      </c>
    </row>
    <row r="6924" spans="22:22" x14ac:dyDescent="0.25">
      <c r="V6924" s="84">
        <v>0</v>
      </c>
    </row>
    <row r="6925" spans="22:22" x14ac:dyDescent="0.25">
      <c r="V6925" s="84">
        <v>0</v>
      </c>
    </row>
    <row r="6926" spans="22:22" x14ac:dyDescent="0.25">
      <c r="V6926" s="84">
        <v>0</v>
      </c>
    </row>
    <row r="6927" spans="22:22" x14ac:dyDescent="0.25">
      <c r="V6927" s="84">
        <v>0</v>
      </c>
    </row>
    <row r="6928" spans="22:22" x14ac:dyDescent="0.25">
      <c r="V6928" s="84">
        <v>0</v>
      </c>
    </row>
    <row r="6929" spans="22:22" x14ac:dyDescent="0.25">
      <c r="V6929" s="84">
        <v>0</v>
      </c>
    </row>
    <row r="6930" spans="22:22" x14ac:dyDescent="0.25">
      <c r="V6930" s="84">
        <v>0</v>
      </c>
    </row>
    <row r="6931" spans="22:22" x14ac:dyDescent="0.25">
      <c r="V6931" s="84">
        <v>0</v>
      </c>
    </row>
    <row r="6932" spans="22:22" x14ac:dyDescent="0.25">
      <c r="V6932" s="84">
        <v>0</v>
      </c>
    </row>
    <row r="6933" spans="22:22" x14ac:dyDescent="0.25">
      <c r="V6933" s="84">
        <v>0</v>
      </c>
    </row>
    <row r="6934" spans="22:22" x14ac:dyDescent="0.25">
      <c r="V6934" s="84">
        <v>0</v>
      </c>
    </row>
    <row r="6935" spans="22:22" x14ac:dyDescent="0.25">
      <c r="V6935" s="84">
        <v>0</v>
      </c>
    </row>
    <row r="6936" spans="22:22" x14ac:dyDescent="0.25">
      <c r="V6936" s="84">
        <v>0</v>
      </c>
    </row>
    <row r="6937" spans="22:22" x14ac:dyDescent="0.25">
      <c r="V6937" s="84">
        <v>0</v>
      </c>
    </row>
    <row r="6938" spans="22:22" x14ac:dyDescent="0.25">
      <c r="V6938" s="84">
        <v>0</v>
      </c>
    </row>
    <row r="6939" spans="22:22" x14ac:dyDescent="0.25">
      <c r="V6939" s="84">
        <v>0</v>
      </c>
    </row>
    <row r="6940" spans="22:22" x14ac:dyDescent="0.25">
      <c r="V6940" s="84">
        <v>0</v>
      </c>
    </row>
    <row r="6941" spans="22:22" x14ac:dyDescent="0.25">
      <c r="V6941" s="84">
        <v>0</v>
      </c>
    </row>
    <row r="6942" spans="22:22" x14ac:dyDescent="0.25">
      <c r="V6942" s="84">
        <v>0</v>
      </c>
    </row>
    <row r="6943" spans="22:22" x14ac:dyDescent="0.25">
      <c r="V6943" s="84">
        <v>0</v>
      </c>
    </row>
    <row r="6944" spans="22:22" x14ac:dyDescent="0.25">
      <c r="V6944" s="84">
        <v>0</v>
      </c>
    </row>
    <row r="6945" spans="22:22" x14ac:dyDescent="0.25">
      <c r="V6945" s="84">
        <v>0</v>
      </c>
    </row>
    <row r="6946" spans="22:22" x14ac:dyDescent="0.25">
      <c r="V6946" s="84">
        <v>0</v>
      </c>
    </row>
    <row r="6947" spans="22:22" x14ac:dyDescent="0.25">
      <c r="V6947" s="84">
        <v>0</v>
      </c>
    </row>
    <row r="6948" spans="22:22" x14ac:dyDescent="0.25">
      <c r="V6948" s="84">
        <v>0</v>
      </c>
    </row>
    <row r="6949" spans="22:22" x14ac:dyDescent="0.25">
      <c r="V6949" s="84">
        <v>0</v>
      </c>
    </row>
    <row r="6950" spans="22:22" x14ac:dyDescent="0.25">
      <c r="V6950" s="84">
        <v>0</v>
      </c>
    </row>
    <row r="6951" spans="22:22" x14ac:dyDescent="0.25">
      <c r="V6951" s="84">
        <v>0</v>
      </c>
    </row>
    <row r="6952" spans="22:22" x14ac:dyDescent="0.25">
      <c r="V6952" s="84">
        <v>0</v>
      </c>
    </row>
    <row r="6953" spans="22:22" x14ac:dyDescent="0.25">
      <c r="V6953" s="84">
        <v>0</v>
      </c>
    </row>
    <row r="6954" spans="22:22" x14ac:dyDescent="0.25">
      <c r="V6954" s="84">
        <v>0</v>
      </c>
    </row>
    <row r="6955" spans="22:22" x14ac:dyDescent="0.25">
      <c r="V6955" s="84">
        <v>0</v>
      </c>
    </row>
    <row r="6956" spans="22:22" x14ac:dyDescent="0.25">
      <c r="V6956" s="84">
        <v>0</v>
      </c>
    </row>
    <row r="6957" spans="22:22" x14ac:dyDescent="0.25">
      <c r="V6957" s="84">
        <v>0</v>
      </c>
    </row>
    <row r="6958" spans="22:22" x14ac:dyDescent="0.25">
      <c r="V6958" s="84">
        <v>0</v>
      </c>
    </row>
    <row r="6959" spans="22:22" x14ac:dyDescent="0.25">
      <c r="V6959" s="84">
        <v>0</v>
      </c>
    </row>
    <row r="6960" spans="22:22" x14ac:dyDescent="0.25">
      <c r="V6960" s="84">
        <v>0</v>
      </c>
    </row>
    <row r="6961" spans="22:22" x14ac:dyDescent="0.25">
      <c r="V6961" s="84">
        <v>0</v>
      </c>
    </row>
    <row r="6962" spans="22:22" x14ac:dyDescent="0.25">
      <c r="V6962" s="84">
        <v>0</v>
      </c>
    </row>
    <row r="6963" spans="22:22" x14ac:dyDescent="0.25">
      <c r="V6963" s="84">
        <v>0</v>
      </c>
    </row>
    <row r="6964" spans="22:22" x14ac:dyDescent="0.25">
      <c r="V6964" s="84">
        <v>0</v>
      </c>
    </row>
    <row r="6965" spans="22:22" x14ac:dyDescent="0.25">
      <c r="V6965" s="84">
        <v>0</v>
      </c>
    </row>
    <row r="6966" spans="22:22" x14ac:dyDescent="0.25">
      <c r="V6966" s="84">
        <v>0</v>
      </c>
    </row>
    <row r="6967" spans="22:22" x14ac:dyDescent="0.25">
      <c r="V6967" s="84">
        <v>0</v>
      </c>
    </row>
    <row r="6968" spans="22:22" x14ac:dyDescent="0.25">
      <c r="V6968" s="84">
        <v>0</v>
      </c>
    </row>
    <row r="6969" spans="22:22" x14ac:dyDescent="0.25">
      <c r="V6969" s="84">
        <v>0</v>
      </c>
    </row>
    <row r="6970" spans="22:22" x14ac:dyDescent="0.25">
      <c r="V6970" s="84">
        <v>0</v>
      </c>
    </row>
    <row r="6971" spans="22:22" x14ac:dyDescent="0.25">
      <c r="V6971" s="84">
        <v>0</v>
      </c>
    </row>
    <row r="6972" spans="22:22" x14ac:dyDescent="0.25">
      <c r="V6972" s="84">
        <v>0</v>
      </c>
    </row>
    <row r="6973" spans="22:22" x14ac:dyDescent="0.25">
      <c r="V6973" s="84">
        <v>0</v>
      </c>
    </row>
    <row r="6974" spans="22:22" x14ac:dyDescent="0.25">
      <c r="V6974" s="84">
        <v>0</v>
      </c>
    </row>
    <row r="6975" spans="22:22" x14ac:dyDescent="0.25">
      <c r="V6975" s="84">
        <v>0</v>
      </c>
    </row>
    <row r="6976" spans="22:22" x14ac:dyDescent="0.25">
      <c r="V6976" s="84">
        <v>0</v>
      </c>
    </row>
    <row r="6977" spans="22:22" x14ac:dyDescent="0.25">
      <c r="V6977" s="84">
        <v>0</v>
      </c>
    </row>
    <row r="6978" spans="22:22" x14ac:dyDescent="0.25">
      <c r="V6978" s="84">
        <v>0</v>
      </c>
    </row>
    <row r="6979" spans="22:22" x14ac:dyDescent="0.25">
      <c r="V6979" s="84">
        <v>0</v>
      </c>
    </row>
    <row r="6980" spans="22:22" x14ac:dyDescent="0.25">
      <c r="V6980" s="84">
        <v>0</v>
      </c>
    </row>
    <row r="6981" spans="22:22" x14ac:dyDescent="0.25">
      <c r="V6981" s="84">
        <v>0</v>
      </c>
    </row>
    <row r="6982" spans="22:22" x14ac:dyDescent="0.25">
      <c r="V6982" s="84">
        <v>0</v>
      </c>
    </row>
    <row r="6983" spans="22:22" x14ac:dyDescent="0.25">
      <c r="V6983" s="84">
        <v>0</v>
      </c>
    </row>
    <row r="6984" spans="22:22" x14ac:dyDescent="0.25">
      <c r="V6984" s="84">
        <v>0</v>
      </c>
    </row>
    <row r="6985" spans="22:22" x14ac:dyDescent="0.25">
      <c r="V6985" s="84">
        <v>0</v>
      </c>
    </row>
    <row r="6986" spans="22:22" x14ac:dyDescent="0.25">
      <c r="V6986" s="84">
        <v>0</v>
      </c>
    </row>
    <row r="6987" spans="22:22" x14ac:dyDescent="0.25">
      <c r="V6987" s="84">
        <v>0</v>
      </c>
    </row>
    <row r="6988" spans="22:22" x14ac:dyDescent="0.25">
      <c r="V6988" s="84">
        <v>0</v>
      </c>
    </row>
    <row r="6989" spans="22:22" x14ac:dyDescent="0.25">
      <c r="V6989" s="84">
        <v>0</v>
      </c>
    </row>
    <row r="6990" spans="22:22" x14ac:dyDescent="0.25">
      <c r="V6990" s="84">
        <v>0</v>
      </c>
    </row>
    <row r="6991" spans="22:22" x14ac:dyDescent="0.25">
      <c r="V6991" s="84">
        <v>0</v>
      </c>
    </row>
    <row r="6992" spans="22:22" x14ac:dyDescent="0.25">
      <c r="V6992" s="84">
        <v>0</v>
      </c>
    </row>
    <row r="6993" spans="22:22" x14ac:dyDescent="0.25">
      <c r="V6993" s="84">
        <v>0</v>
      </c>
    </row>
    <row r="6994" spans="22:22" x14ac:dyDescent="0.25">
      <c r="V6994" s="84">
        <v>0</v>
      </c>
    </row>
    <row r="6995" spans="22:22" x14ac:dyDescent="0.25">
      <c r="V6995" s="84">
        <v>0</v>
      </c>
    </row>
    <row r="6996" spans="22:22" x14ac:dyDescent="0.25">
      <c r="V6996" s="84">
        <v>0</v>
      </c>
    </row>
    <row r="6997" spans="22:22" x14ac:dyDescent="0.25">
      <c r="V6997" s="84">
        <v>0</v>
      </c>
    </row>
    <row r="6998" spans="22:22" x14ac:dyDescent="0.25">
      <c r="V6998" s="84">
        <v>0</v>
      </c>
    </row>
    <row r="6999" spans="22:22" x14ac:dyDescent="0.25">
      <c r="V6999" s="84">
        <v>0</v>
      </c>
    </row>
    <row r="7000" spans="22:22" x14ac:dyDescent="0.25">
      <c r="V7000" s="84">
        <v>0</v>
      </c>
    </row>
    <row r="7001" spans="22:22" x14ac:dyDescent="0.25">
      <c r="V7001" s="84">
        <v>0</v>
      </c>
    </row>
    <row r="7002" spans="22:22" x14ac:dyDescent="0.25">
      <c r="V7002" s="84">
        <v>0</v>
      </c>
    </row>
    <row r="7003" spans="22:22" x14ac:dyDescent="0.25">
      <c r="V7003" s="84">
        <v>0</v>
      </c>
    </row>
    <row r="7004" spans="22:22" x14ac:dyDescent="0.25">
      <c r="V7004" s="84">
        <v>0</v>
      </c>
    </row>
    <row r="7005" spans="22:22" x14ac:dyDescent="0.25">
      <c r="V7005" s="84">
        <v>0</v>
      </c>
    </row>
    <row r="7006" spans="22:22" x14ac:dyDescent="0.25">
      <c r="V7006" s="84">
        <v>0</v>
      </c>
    </row>
    <row r="7007" spans="22:22" x14ac:dyDescent="0.25">
      <c r="V7007" s="84">
        <v>0</v>
      </c>
    </row>
    <row r="7008" spans="22:22" x14ac:dyDescent="0.25">
      <c r="V7008" s="84">
        <v>0</v>
      </c>
    </row>
    <row r="7009" spans="22:22" x14ac:dyDescent="0.25">
      <c r="V7009" s="84">
        <v>0</v>
      </c>
    </row>
    <row r="7010" spans="22:22" x14ac:dyDescent="0.25">
      <c r="V7010" s="84">
        <v>0</v>
      </c>
    </row>
    <row r="7011" spans="22:22" x14ac:dyDescent="0.25">
      <c r="V7011" s="84">
        <v>0</v>
      </c>
    </row>
    <row r="7012" spans="22:22" x14ac:dyDescent="0.25">
      <c r="V7012" s="84">
        <v>0</v>
      </c>
    </row>
    <row r="7013" spans="22:22" x14ac:dyDescent="0.25">
      <c r="V7013" s="84">
        <v>0</v>
      </c>
    </row>
    <row r="7014" spans="22:22" x14ac:dyDescent="0.25">
      <c r="V7014" s="84">
        <v>0</v>
      </c>
    </row>
    <row r="7015" spans="22:22" x14ac:dyDescent="0.25">
      <c r="V7015" s="84">
        <v>0</v>
      </c>
    </row>
    <row r="7016" spans="22:22" x14ac:dyDescent="0.25">
      <c r="V7016" s="84">
        <v>0</v>
      </c>
    </row>
    <row r="7017" spans="22:22" x14ac:dyDescent="0.25">
      <c r="V7017" s="84">
        <v>0</v>
      </c>
    </row>
    <row r="7018" spans="22:22" x14ac:dyDescent="0.25">
      <c r="V7018" s="84">
        <v>0</v>
      </c>
    </row>
    <row r="7019" spans="22:22" x14ac:dyDescent="0.25">
      <c r="V7019" s="84">
        <v>0</v>
      </c>
    </row>
    <row r="7020" spans="22:22" x14ac:dyDescent="0.25">
      <c r="V7020" s="84">
        <v>0</v>
      </c>
    </row>
    <row r="7021" spans="22:22" x14ac:dyDescent="0.25">
      <c r="V7021" s="84">
        <v>0</v>
      </c>
    </row>
    <row r="7022" spans="22:22" x14ac:dyDescent="0.25">
      <c r="V7022" s="84">
        <v>0</v>
      </c>
    </row>
    <row r="7023" spans="22:22" x14ac:dyDescent="0.25">
      <c r="V7023" s="84">
        <v>0</v>
      </c>
    </row>
    <row r="7024" spans="22:22" x14ac:dyDescent="0.25">
      <c r="V7024" s="84">
        <v>0</v>
      </c>
    </row>
    <row r="7025" spans="22:22" x14ac:dyDescent="0.25">
      <c r="V7025" s="84">
        <v>0</v>
      </c>
    </row>
    <row r="7026" spans="22:22" x14ac:dyDescent="0.25">
      <c r="V7026" s="84">
        <v>0</v>
      </c>
    </row>
    <row r="7027" spans="22:22" x14ac:dyDescent="0.25">
      <c r="V7027" s="84">
        <v>0</v>
      </c>
    </row>
    <row r="7028" spans="22:22" x14ac:dyDescent="0.25">
      <c r="V7028" s="84">
        <v>0</v>
      </c>
    </row>
    <row r="7029" spans="22:22" x14ac:dyDescent="0.25">
      <c r="V7029" s="84">
        <v>0</v>
      </c>
    </row>
    <row r="7030" spans="22:22" x14ac:dyDescent="0.25">
      <c r="V7030" s="84">
        <v>0</v>
      </c>
    </row>
    <row r="7031" spans="22:22" x14ac:dyDescent="0.25">
      <c r="V7031" s="84">
        <v>0</v>
      </c>
    </row>
    <row r="7032" spans="22:22" x14ac:dyDescent="0.25">
      <c r="V7032" s="84">
        <v>0</v>
      </c>
    </row>
    <row r="7033" spans="22:22" x14ac:dyDescent="0.25">
      <c r="V7033" s="84">
        <v>0</v>
      </c>
    </row>
    <row r="7034" spans="22:22" x14ac:dyDescent="0.25">
      <c r="V7034" s="84">
        <v>0</v>
      </c>
    </row>
    <row r="7035" spans="22:22" x14ac:dyDescent="0.25">
      <c r="V7035" s="84">
        <v>0</v>
      </c>
    </row>
    <row r="7036" spans="22:22" x14ac:dyDescent="0.25">
      <c r="V7036" s="84">
        <v>0</v>
      </c>
    </row>
    <row r="7037" spans="22:22" x14ac:dyDescent="0.25">
      <c r="V7037" s="84">
        <v>0</v>
      </c>
    </row>
    <row r="7038" spans="22:22" x14ac:dyDescent="0.25">
      <c r="V7038" s="84">
        <v>0</v>
      </c>
    </row>
    <row r="7039" spans="22:22" x14ac:dyDescent="0.25">
      <c r="V7039" s="84">
        <v>0</v>
      </c>
    </row>
    <row r="7040" spans="22:22" x14ac:dyDescent="0.25">
      <c r="V7040" s="84">
        <v>0</v>
      </c>
    </row>
    <row r="7041" spans="22:22" x14ac:dyDescent="0.25">
      <c r="V7041" s="84">
        <v>0</v>
      </c>
    </row>
    <row r="7042" spans="22:22" x14ac:dyDescent="0.25">
      <c r="V7042" s="84">
        <v>0</v>
      </c>
    </row>
    <row r="7043" spans="22:22" x14ac:dyDescent="0.25">
      <c r="V7043" s="84">
        <v>0</v>
      </c>
    </row>
    <row r="7044" spans="22:22" x14ac:dyDescent="0.25">
      <c r="V7044" s="84">
        <v>0</v>
      </c>
    </row>
    <row r="7045" spans="22:22" x14ac:dyDescent="0.25">
      <c r="V7045" s="84">
        <v>0</v>
      </c>
    </row>
    <row r="7046" spans="22:22" x14ac:dyDescent="0.25">
      <c r="V7046" s="84">
        <v>0</v>
      </c>
    </row>
    <row r="7047" spans="22:22" x14ac:dyDescent="0.25">
      <c r="V7047" s="84">
        <v>0</v>
      </c>
    </row>
    <row r="7048" spans="22:22" x14ac:dyDescent="0.25">
      <c r="V7048" s="84">
        <v>0</v>
      </c>
    </row>
    <row r="7049" spans="22:22" x14ac:dyDescent="0.25">
      <c r="V7049" s="84">
        <v>0</v>
      </c>
    </row>
    <row r="7050" spans="22:22" x14ac:dyDescent="0.25">
      <c r="V7050" s="84">
        <v>0</v>
      </c>
    </row>
    <row r="7051" spans="22:22" x14ac:dyDescent="0.25">
      <c r="V7051" s="84">
        <v>0</v>
      </c>
    </row>
    <row r="7052" spans="22:22" x14ac:dyDescent="0.25">
      <c r="V7052" s="84">
        <v>0</v>
      </c>
    </row>
    <row r="7053" spans="22:22" x14ac:dyDescent="0.25">
      <c r="V7053" s="84">
        <v>0</v>
      </c>
    </row>
    <row r="7054" spans="22:22" x14ac:dyDescent="0.25">
      <c r="V7054" s="84">
        <v>0</v>
      </c>
    </row>
    <row r="7055" spans="22:22" x14ac:dyDescent="0.25">
      <c r="V7055" s="84">
        <v>0</v>
      </c>
    </row>
    <row r="7056" spans="22:22" x14ac:dyDescent="0.25">
      <c r="V7056" s="84">
        <v>0</v>
      </c>
    </row>
    <row r="7057" spans="22:22" x14ac:dyDescent="0.25">
      <c r="V7057" s="84">
        <v>0</v>
      </c>
    </row>
    <row r="7058" spans="22:22" x14ac:dyDescent="0.25">
      <c r="V7058" s="84">
        <v>0</v>
      </c>
    </row>
    <row r="7059" spans="22:22" x14ac:dyDescent="0.25">
      <c r="V7059" s="84">
        <v>0</v>
      </c>
    </row>
    <row r="7060" spans="22:22" x14ac:dyDescent="0.25">
      <c r="V7060" s="84">
        <v>0</v>
      </c>
    </row>
    <row r="7061" spans="22:22" x14ac:dyDescent="0.25">
      <c r="V7061" s="84">
        <v>0</v>
      </c>
    </row>
    <row r="7062" spans="22:22" x14ac:dyDescent="0.25">
      <c r="V7062" s="84">
        <v>0</v>
      </c>
    </row>
    <row r="7063" spans="22:22" x14ac:dyDescent="0.25">
      <c r="V7063" s="84">
        <v>0</v>
      </c>
    </row>
    <row r="7064" spans="22:22" x14ac:dyDescent="0.25">
      <c r="V7064" s="84">
        <v>0</v>
      </c>
    </row>
    <row r="7065" spans="22:22" x14ac:dyDescent="0.25">
      <c r="V7065" s="84">
        <v>0</v>
      </c>
    </row>
    <row r="7066" spans="22:22" x14ac:dyDescent="0.25">
      <c r="V7066" s="84">
        <v>0</v>
      </c>
    </row>
    <row r="7067" spans="22:22" x14ac:dyDescent="0.25">
      <c r="V7067" s="84">
        <v>0</v>
      </c>
    </row>
    <row r="7068" spans="22:22" x14ac:dyDescent="0.25">
      <c r="V7068" s="84">
        <v>0</v>
      </c>
    </row>
    <row r="7069" spans="22:22" x14ac:dyDescent="0.25">
      <c r="V7069" s="84">
        <v>0</v>
      </c>
    </row>
    <row r="7070" spans="22:22" x14ac:dyDescent="0.25">
      <c r="V7070" s="84">
        <v>0</v>
      </c>
    </row>
    <row r="7071" spans="22:22" x14ac:dyDescent="0.25">
      <c r="V7071" s="84">
        <v>0</v>
      </c>
    </row>
    <row r="7072" spans="22:22" x14ac:dyDescent="0.25">
      <c r="V7072" s="84">
        <v>0</v>
      </c>
    </row>
    <row r="7073" spans="22:22" x14ac:dyDescent="0.25">
      <c r="V7073" s="84">
        <v>0</v>
      </c>
    </row>
    <row r="7074" spans="22:22" x14ac:dyDescent="0.25">
      <c r="V7074" s="84">
        <v>0</v>
      </c>
    </row>
    <row r="7075" spans="22:22" x14ac:dyDescent="0.25">
      <c r="V7075" s="84">
        <v>0</v>
      </c>
    </row>
    <row r="7076" spans="22:22" x14ac:dyDescent="0.25">
      <c r="V7076" s="84">
        <v>0</v>
      </c>
    </row>
    <row r="7077" spans="22:22" x14ac:dyDescent="0.25">
      <c r="V7077" s="84">
        <v>0</v>
      </c>
    </row>
    <row r="7078" spans="22:22" x14ac:dyDescent="0.25">
      <c r="V7078" s="84">
        <v>0</v>
      </c>
    </row>
    <row r="7079" spans="22:22" x14ac:dyDescent="0.25">
      <c r="V7079" s="84">
        <v>0</v>
      </c>
    </row>
    <row r="7080" spans="22:22" x14ac:dyDescent="0.25">
      <c r="V7080" s="84">
        <v>0</v>
      </c>
    </row>
    <row r="7081" spans="22:22" x14ac:dyDescent="0.25">
      <c r="V7081" s="84">
        <v>0</v>
      </c>
    </row>
    <row r="7082" spans="22:22" x14ac:dyDescent="0.25">
      <c r="V7082" s="84">
        <v>0</v>
      </c>
    </row>
    <row r="7083" spans="22:22" x14ac:dyDescent="0.25">
      <c r="V7083" s="84">
        <v>0</v>
      </c>
    </row>
    <row r="7084" spans="22:22" x14ac:dyDescent="0.25">
      <c r="V7084" s="84">
        <v>0</v>
      </c>
    </row>
    <row r="7085" spans="22:22" x14ac:dyDescent="0.25">
      <c r="V7085" s="84">
        <v>0</v>
      </c>
    </row>
    <row r="7086" spans="22:22" x14ac:dyDescent="0.25">
      <c r="V7086" s="84">
        <v>0</v>
      </c>
    </row>
    <row r="7087" spans="22:22" x14ac:dyDescent="0.25">
      <c r="V7087" s="84">
        <v>0</v>
      </c>
    </row>
    <row r="7088" spans="22:22" x14ac:dyDescent="0.25">
      <c r="V7088" s="84">
        <v>0</v>
      </c>
    </row>
    <row r="7089" spans="22:22" x14ac:dyDescent="0.25">
      <c r="V7089" s="84">
        <v>0</v>
      </c>
    </row>
    <row r="7090" spans="22:22" x14ac:dyDescent="0.25">
      <c r="V7090" s="84">
        <v>0</v>
      </c>
    </row>
    <row r="7091" spans="22:22" x14ac:dyDescent="0.25">
      <c r="V7091" s="84">
        <v>0</v>
      </c>
    </row>
    <row r="7092" spans="22:22" x14ac:dyDescent="0.25">
      <c r="V7092" s="84">
        <v>0</v>
      </c>
    </row>
    <row r="7093" spans="22:22" x14ac:dyDescent="0.25">
      <c r="V7093" s="84">
        <v>0</v>
      </c>
    </row>
    <row r="7094" spans="22:22" x14ac:dyDescent="0.25">
      <c r="V7094" s="84">
        <v>0</v>
      </c>
    </row>
    <row r="7095" spans="22:22" x14ac:dyDescent="0.25">
      <c r="V7095" s="84">
        <v>0</v>
      </c>
    </row>
    <row r="7096" spans="22:22" x14ac:dyDescent="0.25">
      <c r="V7096" s="84">
        <v>0</v>
      </c>
    </row>
    <row r="7097" spans="22:22" x14ac:dyDescent="0.25">
      <c r="V7097" s="84">
        <v>0</v>
      </c>
    </row>
    <row r="7098" spans="22:22" x14ac:dyDescent="0.25">
      <c r="V7098" s="84">
        <v>0</v>
      </c>
    </row>
    <row r="7099" spans="22:22" x14ac:dyDescent="0.25">
      <c r="V7099" s="84">
        <v>0</v>
      </c>
    </row>
    <row r="7100" spans="22:22" x14ac:dyDescent="0.25">
      <c r="V7100" s="84">
        <v>0</v>
      </c>
    </row>
    <row r="7101" spans="22:22" x14ac:dyDescent="0.25">
      <c r="V7101" s="84">
        <v>0</v>
      </c>
    </row>
    <row r="7102" spans="22:22" x14ac:dyDescent="0.25">
      <c r="V7102" s="84">
        <v>0</v>
      </c>
    </row>
    <row r="7103" spans="22:22" x14ac:dyDescent="0.25">
      <c r="V7103" s="84">
        <v>0</v>
      </c>
    </row>
    <row r="7104" spans="22:22" x14ac:dyDescent="0.25">
      <c r="V7104" s="84">
        <v>0</v>
      </c>
    </row>
    <row r="7105" spans="22:22" x14ac:dyDescent="0.25">
      <c r="V7105" s="84">
        <v>0</v>
      </c>
    </row>
    <row r="7106" spans="22:22" x14ac:dyDescent="0.25">
      <c r="V7106" s="84">
        <v>0</v>
      </c>
    </row>
    <row r="7107" spans="22:22" x14ac:dyDescent="0.25">
      <c r="V7107" s="84">
        <v>0</v>
      </c>
    </row>
    <row r="7108" spans="22:22" x14ac:dyDescent="0.25">
      <c r="V7108" s="84">
        <v>0</v>
      </c>
    </row>
    <row r="7109" spans="22:22" x14ac:dyDescent="0.25">
      <c r="V7109" s="84">
        <v>0</v>
      </c>
    </row>
    <row r="7110" spans="22:22" x14ac:dyDescent="0.25">
      <c r="V7110" s="84">
        <v>0</v>
      </c>
    </row>
    <row r="7111" spans="22:22" x14ac:dyDescent="0.25">
      <c r="V7111" s="84">
        <v>0</v>
      </c>
    </row>
    <row r="7112" spans="22:22" x14ac:dyDescent="0.25">
      <c r="V7112" s="84">
        <v>0</v>
      </c>
    </row>
    <row r="7113" spans="22:22" x14ac:dyDescent="0.25">
      <c r="V7113" s="84">
        <v>0</v>
      </c>
    </row>
    <row r="7114" spans="22:22" x14ac:dyDescent="0.25">
      <c r="V7114" s="84">
        <v>0</v>
      </c>
    </row>
    <row r="7115" spans="22:22" x14ac:dyDescent="0.25">
      <c r="V7115" s="84">
        <v>0</v>
      </c>
    </row>
    <row r="7116" spans="22:22" x14ac:dyDescent="0.25">
      <c r="V7116" s="84">
        <v>0</v>
      </c>
    </row>
    <row r="7117" spans="22:22" x14ac:dyDescent="0.25">
      <c r="V7117" s="84">
        <v>0</v>
      </c>
    </row>
    <row r="7118" spans="22:22" x14ac:dyDescent="0.25">
      <c r="V7118" s="84">
        <v>0</v>
      </c>
    </row>
    <row r="7119" spans="22:22" x14ac:dyDescent="0.25">
      <c r="V7119" s="84">
        <v>0</v>
      </c>
    </row>
    <row r="7120" spans="22:22" x14ac:dyDescent="0.25">
      <c r="V7120" s="84">
        <v>0</v>
      </c>
    </row>
    <row r="7121" spans="22:22" x14ac:dyDescent="0.25">
      <c r="V7121" s="84">
        <v>0</v>
      </c>
    </row>
    <row r="7122" spans="22:22" x14ac:dyDescent="0.25">
      <c r="V7122" s="84">
        <v>0</v>
      </c>
    </row>
    <row r="7123" spans="22:22" x14ac:dyDescent="0.25">
      <c r="V7123" s="84">
        <v>0</v>
      </c>
    </row>
    <row r="7124" spans="22:22" x14ac:dyDescent="0.25">
      <c r="V7124" s="84">
        <v>0</v>
      </c>
    </row>
    <row r="7125" spans="22:22" x14ac:dyDescent="0.25">
      <c r="V7125" s="84">
        <v>0</v>
      </c>
    </row>
    <row r="7126" spans="22:22" x14ac:dyDescent="0.25">
      <c r="V7126" s="84">
        <v>0</v>
      </c>
    </row>
    <row r="7127" spans="22:22" x14ac:dyDescent="0.25">
      <c r="V7127" s="84">
        <v>0</v>
      </c>
    </row>
    <row r="7128" spans="22:22" x14ac:dyDescent="0.25">
      <c r="V7128" s="84">
        <v>0</v>
      </c>
    </row>
    <row r="7129" spans="22:22" x14ac:dyDescent="0.25">
      <c r="V7129" s="84">
        <v>0</v>
      </c>
    </row>
    <row r="7130" spans="22:22" x14ac:dyDescent="0.25">
      <c r="V7130" s="84">
        <v>0</v>
      </c>
    </row>
    <row r="7131" spans="22:22" x14ac:dyDescent="0.25">
      <c r="V7131" s="84">
        <v>0</v>
      </c>
    </row>
    <row r="7132" spans="22:22" x14ac:dyDescent="0.25">
      <c r="V7132" s="84">
        <v>0</v>
      </c>
    </row>
    <row r="7133" spans="22:22" x14ac:dyDescent="0.25">
      <c r="V7133" s="84">
        <v>0</v>
      </c>
    </row>
    <row r="7134" spans="22:22" x14ac:dyDescent="0.25">
      <c r="V7134" s="84">
        <v>0</v>
      </c>
    </row>
    <row r="7135" spans="22:22" x14ac:dyDescent="0.25">
      <c r="V7135" s="84">
        <v>0</v>
      </c>
    </row>
    <row r="7136" spans="22:22" x14ac:dyDescent="0.25">
      <c r="V7136" s="84">
        <v>0</v>
      </c>
    </row>
    <row r="7137" spans="22:22" x14ac:dyDescent="0.25">
      <c r="V7137" s="84">
        <v>0</v>
      </c>
    </row>
    <row r="7138" spans="22:22" x14ac:dyDescent="0.25">
      <c r="V7138" s="84">
        <v>0</v>
      </c>
    </row>
    <row r="7139" spans="22:22" x14ac:dyDescent="0.25">
      <c r="V7139" s="84">
        <v>0</v>
      </c>
    </row>
    <row r="7140" spans="22:22" x14ac:dyDescent="0.25">
      <c r="V7140" s="84">
        <v>0</v>
      </c>
    </row>
    <row r="7141" spans="22:22" x14ac:dyDescent="0.25">
      <c r="V7141" s="84">
        <v>0</v>
      </c>
    </row>
    <row r="7142" spans="22:22" x14ac:dyDescent="0.25">
      <c r="V7142" s="84">
        <v>0</v>
      </c>
    </row>
    <row r="7143" spans="22:22" x14ac:dyDescent="0.25">
      <c r="V7143" s="84">
        <v>0</v>
      </c>
    </row>
    <row r="7144" spans="22:22" x14ac:dyDescent="0.25">
      <c r="V7144" s="84">
        <v>0</v>
      </c>
    </row>
    <row r="7145" spans="22:22" x14ac:dyDescent="0.25">
      <c r="V7145" s="84">
        <v>0</v>
      </c>
    </row>
    <row r="7146" spans="22:22" x14ac:dyDescent="0.25">
      <c r="V7146" s="84">
        <v>0</v>
      </c>
    </row>
    <row r="7147" spans="22:22" x14ac:dyDescent="0.25">
      <c r="V7147" s="84">
        <v>0</v>
      </c>
    </row>
    <row r="7148" spans="22:22" x14ac:dyDescent="0.25">
      <c r="V7148" s="84">
        <v>0</v>
      </c>
    </row>
    <row r="7149" spans="22:22" x14ac:dyDescent="0.25">
      <c r="V7149" s="84">
        <v>0</v>
      </c>
    </row>
    <row r="7150" spans="22:22" x14ac:dyDescent="0.25">
      <c r="V7150" s="84">
        <v>0</v>
      </c>
    </row>
    <row r="7151" spans="22:22" x14ac:dyDescent="0.25">
      <c r="V7151" s="84">
        <v>0</v>
      </c>
    </row>
    <row r="7152" spans="22:22" x14ac:dyDescent="0.25">
      <c r="V7152" s="84">
        <v>0</v>
      </c>
    </row>
    <row r="7153" spans="22:22" x14ac:dyDescent="0.25">
      <c r="V7153" s="84">
        <v>0</v>
      </c>
    </row>
    <row r="7154" spans="22:22" x14ac:dyDescent="0.25">
      <c r="V7154" s="84">
        <v>0</v>
      </c>
    </row>
    <row r="7155" spans="22:22" x14ac:dyDescent="0.25">
      <c r="V7155" s="84">
        <v>0</v>
      </c>
    </row>
    <row r="7156" spans="22:22" x14ac:dyDescent="0.25">
      <c r="V7156" s="84">
        <v>0</v>
      </c>
    </row>
    <row r="7157" spans="22:22" x14ac:dyDescent="0.25">
      <c r="V7157" s="84">
        <v>0</v>
      </c>
    </row>
    <row r="7158" spans="22:22" x14ac:dyDescent="0.25">
      <c r="V7158" s="84">
        <v>0</v>
      </c>
    </row>
    <row r="7159" spans="22:22" x14ac:dyDescent="0.25">
      <c r="V7159" s="84">
        <v>0</v>
      </c>
    </row>
    <row r="7160" spans="22:22" x14ac:dyDescent="0.25">
      <c r="V7160" s="84">
        <v>0</v>
      </c>
    </row>
    <row r="7161" spans="22:22" x14ac:dyDescent="0.25">
      <c r="V7161" s="84">
        <v>0</v>
      </c>
    </row>
    <row r="7162" spans="22:22" x14ac:dyDescent="0.25">
      <c r="V7162" s="84">
        <v>0</v>
      </c>
    </row>
    <row r="7163" spans="22:22" x14ac:dyDescent="0.25">
      <c r="V7163" s="84">
        <v>0</v>
      </c>
    </row>
    <row r="7164" spans="22:22" x14ac:dyDescent="0.25">
      <c r="V7164" s="84">
        <v>0</v>
      </c>
    </row>
    <row r="7165" spans="22:22" x14ac:dyDescent="0.25">
      <c r="V7165" s="84">
        <v>0</v>
      </c>
    </row>
    <row r="7166" spans="22:22" x14ac:dyDescent="0.25">
      <c r="V7166" s="84">
        <v>0</v>
      </c>
    </row>
    <row r="7167" spans="22:22" x14ac:dyDescent="0.25">
      <c r="V7167" s="84">
        <v>0</v>
      </c>
    </row>
    <row r="7168" spans="22:22" x14ac:dyDescent="0.25">
      <c r="V7168" s="84">
        <v>0</v>
      </c>
    </row>
    <row r="7169" spans="22:22" x14ac:dyDescent="0.25">
      <c r="V7169" s="84">
        <v>0</v>
      </c>
    </row>
    <row r="7170" spans="22:22" x14ac:dyDescent="0.25">
      <c r="V7170" s="84">
        <v>0</v>
      </c>
    </row>
    <row r="7171" spans="22:22" x14ac:dyDescent="0.25">
      <c r="V7171" s="84">
        <v>0</v>
      </c>
    </row>
    <row r="7172" spans="22:22" x14ac:dyDescent="0.25">
      <c r="V7172" s="84">
        <v>0</v>
      </c>
    </row>
    <row r="7173" spans="22:22" x14ac:dyDescent="0.25">
      <c r="V7173" s="84">
        <v>0</v>
      </c>
    </row>
    <row r="7174" spans="22:22" x14ac:dyDescent="0.25">
      <c r="V7174" s="84">
        <v>0</v>
      </c>
    </row>
    <row r="7175" spans="22:22" x14ac:dyDescent="0.25">
      <c r="V7175" s="84">
        <v>0</v>
      </c>
    </row>
    <row r="7176" spans="22:22" x14ac:dyDescent="0.25">
      <c r="V7176" s="84">
        <v>0</v>
      </c>
    </row>
    <row r="7177" spans="22:22" x14ac:dyDescent="0.25">
      <c r="V7177" s="84">
        <v>0</v>
      </c>
    </row>
    <row r="7178" spans="22:22" x14ac:dyDescent="0.25">
      <c r="V7178" s="84">
        <v>0</v>
      </c>
    </row>
    <row r="7179" spans="22:22" x14ac:dyDescent="0.25">
      <c r="V7179" s="84">
        <v>0</v>
      </c>
    </row>
    <row r="7180" spans="22:22" x14ac:dyDescent="0.25">
      <c r="V7180" s="84">
        <v>0</v>
      </c>
    </row>
    <row r="7181" spans="22:22" x14ac:dyDescent="0.25">
      <c r="V7181" s="84">
        <v>0</v>
      </c>
    </row>
    <row r="7182" spans="22:22" x14ac:dyDescent="0.25">
      <c r="V7182" s="84">
        <v>0</v>
      </c>
    </row>
    <row r="7183" spans="22:22" x14ac:dyDescent="0.25">
      <c r="V7183" s="84">
        <v>0</v>
      </c>
    </row>
    <row r="7184" spans="22:22" x14ac:dyDescent="0.25">
      <c r="V7184" s="84">
        <v>0</v>
      </c>
    </row>
    <row r="7185" spans="22:22" x14ac:dyDescent="0.25">
      <c r="V7185" s="84">
        <v>0</v>
      </c>
    </row>
    <row r="7186" spans="22:22" x14ac:dyDescent="0.25">
      <c r="V7186" s="84">
        <v>0</v>
      </c>
    </row>
    <row r="7187" spans="22:22" x14ac:dyDescent="0.25">
      <c r="V7187" s="84">
        <v>0</v>
      </c>
    </row>
    <row r="7188" spans="22:22" x14ac:dyDescent="0.25">
      <c r="V7188" s="84">
        <v>0</v>
      </c>
    </row>
    <row r="7189" spans="22:22" x14ac:dyDescent="0.25">
      <c r="V7189" s="84">
        <v>0</v>
      </c>
    </row>
    <row r="7190" spans="22:22" x14ac:dyDescent="0.25">
      <c r="V7190" s="84">
        <v>0</v>
      </c>
    </row>
    <row r="7191" spans="22:22" x14ac:dyDescent="0.25">
      <c r="V7191" s="84">
        <v>0</v>
      </c>
    </row>
    <row r="7192" spans="22:22" x14ac:dyDescent="0.25">
      <c r="V7192" s="84">
        <v>0</v>
      </c>
    </row>
    <row r="7193" spans="22:22" x14ac:dyDescent="0.25">
      <c r="V7193" s="84">
        <v>0</v>
      </c>
    </row>
    <row r="7194" spans="22:22" x14ac:dyDescent="0.25">
      <c r="V7194" s="84">
        <v>0</v>
      </c>
    </row>
    <row r="7195" spans="22:22" x14ac:dyDescent="0.25">
      <c r="V7195" s="84">
        <v>0</v>
      </c>
    </row>
    <row r="7196" spans="22:22" x14ac:dyDescent="0.25">
      <c r="V7196" s="84">
        <v>0</v>
      </c>
    </row>
    <row r="7197" spans="22:22" x14ac:dyDescent="0.25">
      <c r="V7197" s="84">
        <v>0</v>
      </c>
    </row>
    <row r="7198" spans="22:22" x14ac:dyDescent="0.25">
      <c r="V7198" s="84">
        <v>0</v>
      </c>
    </row>
    <row r="7199" spans="22:22" x14ac:dyDescent="0.25">
      <c r="V7199" s="84">
        <v>0</v>
      </c>
    </row>
    <row r="7200" spans="22:22" x14ac:dyDescent="0.25">
      <c r="V7200" s="84">
        <v>0</v>
      </c>
    </row>
    <row r="7201" spans="22:22" x14ac:dyDescent="0.25">
      <c r="V7201" s="84">
        <v>0</v>
      </c>
    </row>
    <row r="7202" spans="22:22" x14ac:dyDescent="0.25">
      <c r="V7202" s="84">
        <v>0</v>
      </c>
    </row>
    <row r="7203" spans="22:22" x14ac:dyDescent="0.25">
      <c r="V7203" s="84">
        <v>0</v>
      </c>
    </row>
    <row r="7204" spans="22:22" x14ac:dyDescent="0.25">
      <c r="V7204" s="84">
        <v>0</v>
      </c>
    </row>
    <row r="7205" spans="22:22" x14ac:dyDescent="0.25">
      <c r="V7205" s="84">
        <v>0</v>
      </c>
    </row>
    <row r="7206" spans="22:22" x14ac:dyDescent="0.25">
      <c r="V7206" s="84">
        <v>0</v>
      </c>
    </row>
    <row r="7207" spans="22:22" x14ac:dyDescent="0.25">
      <c r="V7207" s="84">
        <v>0</v>
      </c>
    </row>
    <row r="7208" spans="22:22" x14ac:dyDescent="0.25">
      <c r="V7208" s="84">
        <v>0</v>
      </c>
    </row>
    <row r="7209" spans="22:22" x14ac:dyDescent="0.25">
      <c r="V7209" s="84">
        <v>0</v>
      </c>
    </row>
    <row r="7210" spans="22:22" x14ac:dyDescent="0.25">
      <c r="V7210" s="84">
        <v>0</v>
      </c>
    </row>
    <row r="7211" spans="22:22" x14ac:dyDescent="0.25">
      <c r="V7211" s="84">
        <v>0</v>
      </c>
    </row>
    <row r="7212" spans="22:22" x14ac:dyDescent="0.25">
      <c r="V7212" s="84">
        <v>0</v>
      </c>
    </row>
    <row r="7213" spans="22:22" x14ac:dyDescent="0.25">
      <c r="V7213" s="84">
        <v>0</v>
      </c>
    </row>
    <row r="7214" spans="22:22" x14ac:dyDescent="0.25">
      <c r="V7214" s="84">
        <v>0</v>
      </c>
    </row>
    <row r="7215" spans="22:22" x14ac:dyDescent="0.25">
      <c r="V7215" s="84">
        <v>0</v>
      </c>
    </row>
    <row r="7216" spans="22:22" x14ac:dyDescent="0.25">
      <c r="V7216" s="84">
        <v>0</v>
      </c>
    </row>
    <row r="7217" spans="22:22" x14ac:dyDescent="0.25">
      <c r="V7217" s="84">
        <v>0</v>
      </c>
    </row>
    <row r="7218" spans="22:22" x14ac:dyDescent="0.25">
      <c r="V7218" s="84">
        <v>0</v>
      </c>
    </row>
    <row r="7219" spans="22:22" x14ac:dyDescent="0.25">
      <c r="V7219" s="84">
        <v>0</v>
      </c>
    </row>
    <row r="7220" spans="22:22" x14ac:dyDescent="0.25">
      <c r="V7220" s="84">
        <v>0</v>
      </c>
    </row>
    <row r="7221" spans="22:22" x14ac:dyDescent="0.25">
      <c r="V7221" s="84">
        <v>0</v>
      </c>
    </row>
    <row r="7222" spans="22:22" x14ac:dyDescent="0.25">
      <c r="V7222" s="84">
        <v>0</v>
      </c>
    </row>
    <row r="7223" spans="22:22" x14ac:dyDescent="0.25">
      <c r="V7223" s="84">
        <v>0</v>
      </c>
    </row>
    <row r="7224" spans="22:22" x14ac:dyDescent="0.25">
      <c r="V7224" s="84">
        <v>0</v>
      </c>
    </row>
    <row r="7225" spans="22:22" x14ac:dyDescent="0.25">
      <c r="V7225" s="84">
        <v>0</v>
      </c>
    </row>
    <row r="7226" spans="22:22" x14ac:dyDescent="0.25">
      <c r="V7226" s="84">
        <v>0</v>
      </c>
    </row>
    <row r="7227" spans="22:22" x14ac:dyDescent="0.25">
      <c r="V7227" s="84">
        <v>0</v>
      </c>
    </row>
    <row r="7228" spans="22:22" x14ac:dyDescent="0.25">
      <c r="V7228" s="84">
        <v>0</v>
      </c>
    </row>
    <row r="7229" spans="22:22" x14ac:dyDescent="0.25">
      <c r="V7229" s="84">
        <v>0</v>
      </c>
    </row>
    <row r="7230" spans="22:22" x14ac:dyDescent="0.25">
      <c r="V7230" s="84">
        <v>0</v>
      </c>
    </row>
    <row r="7231" spans="22:22" x14ac:dyDescent="0.25">
      <c r="V7231" s="84">
        <v>0</v>
      </c>
    </row>
    <row r="7232" spans="22:22" x14ac:dyDescent="0.25">
      <c r="V7232" s="84">
        <v>0</v>
      </c>
    </row>
    <row r="7233" spans="22:22" x14ac:dyDescent="0.25">
      <c r="V7233" s="84">
        <v>0</v>
      </c>
    </row>
    <row r="7234" spans="22:22" x14ac:dyDescent="0.25">
      <c r="V7234" s="84">
        <v>0</v>
      </c>
    </row>
    <row r="7235" spans="22:22" x14ac:dyDescent="0.25">
      <c r="V7235" s="84">
        <v>0</v>
      </c>
    </row>
    <row r="7236" spans="22:22" x14ac:dyDescent="0.25">
      <c r="V7236" s="84">
        <v>0</v>
      </c>
    </row>
    <row r="7237" spans="22:22" x14ac:dyDescent="0.25">
      <c r="V7237" s="84">
        <v>0</v>
      </c>
    </row>
    <row r="7238" spans="22:22" x14ac:dyDescent="0.25">
      <c r="V7238" s="84">
        <v>0</v>
      </c>
    </row>
    <row r="7239" spans="22:22" x14ac:dyDescent="0.25">
      <c r="V7239" s="84">
        <v>0</v>
      </c>
    </row>
    <row r="7240" spans="22:22" x14ac:dyDescent="0.25">
      <c r="V7240" s="84">
        <v>0</v>
      </c>
    </row>
    <row r="7241" spans="22:22" x14ac:dyDescent="0.25">
      <c r="V7241" s="84">
        <v>0</v>
      </c>
    </row>
    <row r="7242" spans="22:22" x14ac:dyDescent="0.25">
      <c r="V7242" s="84">
        <v>0</v>
      </c>
    </row>
    <row r="7243" spans="22:22" x14ac:dyDescent="0.25">
      <c r="V7243" s="84">
        <v>0</v>
      </c>
    </row>
    <row r="7244" spans="22:22" x14ac:dyDescent="0.25">
      <c r="V7244" s="84">
        <v>0</v>
      </c>
    </row>
    <row r="7245" spans="22:22" x14ac:dyDescent="0.25">
      <c r="V7245" s="84">
        <v>0</v>
      </c>
    </row>
    <row r="7246" spans="22:22" x14ac:dyDescent="0.25">
      <c r="V7246" s="84">
        <v>0</v>
      </c>
    </row>
    <row r="7247" spans="22:22" x14ac:dyDescent="0.25">
      <c r="V7247" s="84">
        <v>0</v>
      </c>
    </row>
    <row r="7248" spans="22:22" x14ac:dyDescent="0.25">
      <c r="V7248" s="84">
        <v>0</v>
      </c>
    </row>
    <row r="7249" spans="22:22" x14ac:dyDescent="0.25">
      <c r="V7249" s="84">
        <v>0</v>
      </c>
    </row>
    <row r="7250" spans="22:22" x14ac:dyDescent="0.25">
      <c r="V7250" s="84">
        <v>0</v>
      </c>
    </row>
    <row r="7251" spans="22:22" x14ac:dyDescent="0.25">
      <c r="V7251" s="84">
        <v>0</v>
      </c>
    </row>
    <row r="7252" spans="22:22" x14ac:dyDescent="0.25">
      <c r="V7252" s="84">
        <v>0</v>
      </c>
    </row>
    <row r="7253" spans="22:22" x14ac:dyDescent="0.25">
      <c r="V7253" s="84">
        <v>0</v>
      </c>
    </row>
    <row r="7254" spans="22:22" x14ac:dyDescent="0.25">
      <c r="V7254" s="84">
        <v>0</v>
      </c>
    </row>
    <row r="7255" spans="22:22" x14ac:dyDescent="0.25">
      <c r="V7255" s="84">
        <v>0</v>
      </c>
    </row>
    <row r="7256" spans="22:22" x14ac:dyDescent="0.25">
      <c r="V7256" s="84">
        <v>0</v>
      </c>
    </row>
    <row r="7257" spans="22:22" x14ac:dyDescent="0.25">
      <c r="V7257" s="84">
        <v>0</v>
      </c>
    </row>
    <row r="7258" spans="22:22" x14ac:dyDescent="0.25">
      <c r="V7258" s="84">
        <v>0</v>
      </c>
    </row>
    <row r="7259" spans="22:22" x14ac:dyDescent="0.25">
      <c r="V7259" s="84">
        <v>0</v>
      </c>
    </row>
    <row r="7260" spans="22:22" x14ac:dyDescent="0.25">
      <c r="V7260" s="84">
        <v>0</v>
      </c>
    </row>
    <row r="7261" spans="22:22" x14ac:dyDescent="0.25">
      <c r="V7261" s="84">
        <v>0</v>
      </c>
    </row>
    <row r="7262" spans="22:22" x14ac:dyDescent="0.25">
      <c r="V7262" s="84">
        <v>0</v>
      </c>
    </row>
    <row r="7263" spans="22:22" x14ac:dyDescent="0.25">
      <c r="V7263" s="84">
        <v>0</v>
      </c>
    </row>
    <row r="7264" spans="22:22" x14ac:dyDescent="0.25">
      <c r="V7264" s="84">
        <v>0</v>
      </c>
    </row>
    <row r="7265" spans="22:22" x14ac:dyDescent="0.25">
      <c r="V7265" s="84">
        <v>0</v>
      </c>
    </row>
    <row r="7266" spans="22:22" x14ac:dyDescent="0.25">
      <c r="V7266" s="84">
        <v>0</v>
      </c>
    </row>
    <row r="7267" spans="22:22" x14ac:dyDescent="0.25">
      <c r="V7267" s="84">
        <v>0</v>
      </c>
    </row>
    <row r="7268" spans="22:22" x14ac:dyDescent="0.25">
      <c r="V7268" s="84">
        <v>0</v>
      </c>
    </row>
    <row r="7269" spans="22:22" x14ac:dyDescent="0.25">
      <c r="V7269" s="84">
        <v>0</v>
      </c>
    </row>
    <row r="7270" spans="22:22" x14ac:dyDescent="0.25">
      <c r="V7270" s="84">
        <v>0</v>
      </c>
    </row>
    <row r="7271" spans="22:22" x14ac:dyDescent="0.25">
      <c r="V7271" s="84">
        <v>0</v>
      </c>
    </row>
    <row r="7272" spans="22:22" x14ac:dyDescent="0.25">
      <c r="V7272" s="84">
        <v>0</v>
      </c>
    </row>
    <row r="7273" spans="22:22" x14ac:dyDescent="0.25">
      <c r="V7273" s="84">
        <v>0</v>
      </c>
    </row>
    <row r="7274" spans="22:22" x14ac:dyDescent="0.25">
      <c r="V7274" s="84">
        <v>0</v>
      </c>
    </row>
    <row r="7275" spans="22:22" x14ac:dyDescent="0.25">
      <c r="V7275" s="84">
        <v>0</v>
      </c>
    </row>
    <row r="7276" spans="22:22" x14ac:dyDescent="0.25">
      <c r="V7276" s="84">
        <v>0</v>
      </c>
    </row>
    <row r="7277" spans="22:22" x14ac:dyDescent="0.25">
      <c r="V7277" s="84">
        <v>0</v>
      </c>
    </row>
    <row r="7278" spans="22:22" x14ac:dyDescent="0.25">
      <c r="V7278" s="84">
        <v>0</v>
      </c>
    </row>
    <row r="7279" spans="22:22" x14ac:dyDescent="0.25">
      <c r="V7279" s="84">
        <v>0</v>
      </c>
    </row>
    <row r="7280" spans="22:22" x14ac:dyDescent="0.25">
      <c r="V7280" s="84">
        <v>0</v>
      </c>
    </row>
    <row r="7281" spans="22:22" x14ac:dyDescent="0.25">
      <c r="V7281" s="84">
        <v>0</v>
      </c>
    </row>
    <row r="7282" spans="22:22" x14ac:dyDescent="0.25">
      <c r="V7282" s="84">
        <v>0</v>
      </c>
    </row>
    <row r="7283" spans="22:22" x14ac:dyDescent="0.25">
      <c r="V7283" s="84">
        <v>0</v>
      </c>
    </row>
    <row r="7284" spans="22:22" x14ac:dyDescent="0.25">
      <c r="V7284" s="84">
        <v>0</v>
      </c>
    </row>
    <row r="7285" spans="22:22" x14ac:dyDescent="0.25">
      <c r="V7285" s="84">
        <v>0</v>
      </c>
    </row>
    <row r="7286" spans="22:22" x14ac:dyDescent="0.25">
      <c r="V7286" s="84">
        <v>0</v>
      </c>
    </row>
    <row r="7287" spans="22:22" x14ac:dyDescent="0.25">
      <c r="V7287" s="84">
        <v>0</v>
      </c>
    </row>
    <row r="7288" spans="22:22" x14ac:dyDescent="0.25">
      <c r="V7288" s="84">
        <v>0</v>
      </c>
    </row>
    <row r="7289" spans="22:22" x14ac:dyDescent="0.25">
      <c r="V7289" s="84">
        <v>0</v>
      </c>
    </row>
    <row r="7290" spans="22:22" x14ac:dyDescent="0.25">
      <c r="V7290" s="84">
        <v>0</v>
      </c>
    </row>
    <row r="7291" spans="22:22" x14ac:dyDescent="0.25">
      <c r="V7291" s="84">
        <v>0</v>
      </c>
    </row>
    <row r="7292" spans="22:22" x14ac:dyDescent="0.25">
      <c r="V7292" s="84">
        <v>0</v>
      </c>
    </row>
    <row r="7293" spans="22:22" x14ac:dyDescent="0.25">
      <c r="V7293" s="84">
        <v>0</v>
      </c>
    </row>
    <row r="7294" spans="22:22" x14ac:dyDescent="0.25">
      <c r="V7294" s="84">
        <v>0</v>
      </c>
    </row>
    <row r="7295" spans="22:22" x14ac:dyDescent="0.25">
      <c r="V7295" s="84">
        <v>0</v>
      </c>
    </row>
    <row r="7296" spans="22:22" x14ac:dyDescent="0.25">
      <c r="V7296" s="84">
        <v>0</v>
      </c>
    </row>
    <row r="7297" spans="22:22" x14ac:dyDescent="0.25">
      <c r="V7297" s="84">
        <v>0</v>
      </c>
    </row>
    <row r="7298" spans="22:22" x14ac:dyDescent="0.25">
      <c r="V7298" s="84">
        <v>0</v>
      </c>
    </row>
    <row r="7299" spans="22:22" x14ac:dyDescent="0.25">
      <c r="V7299" s="84">
        <v>0</v>
      </c>
    </row>
    <row r="7300" spans="22:22" x14ac:dyDescent="0.25">
      <c r="V7300" s="84">
        <v>0</v>
      </c>
    </row>
    <row r="7301" spans="22:22" x14ac:dyDescent="0.25">
      <c r="V7301" s="84">
        <v>0</v>
      </c>
    </row>
    <row r="7302" spans="22:22" x14ac:dyDescent="0.25">
      <c r="V7302" s="84">
        <v>0</v>
      </c>
    </row>
    <row r="7303" spans="22:22" x14ac:dyDescent="0.25">
      <c r="V7303" s="84">
        <v>0</v>
      </c>
    </row>
    <row r="7304" spans="22:22" x14ac:dyDescent="0.25">
      <c r="V7304" s="84">
        <v>0</v>
      </c>
    </row>
    <row r="7305" spans="22:22" x14ac:dyDescent="0.25">
      <c r="V7305" s="84">
        <v>0</v>
      </c>
    </row>
    <row r="7306" spans="22:22" x14ac:dyDescent="0.25">
      <c r="V7306" s="84">
        <v>0</v>
      </c>
    </row>
    <row r="7307" spans="22:22" x14ac:dyDescent="0.25">
      <c r="V7307" s="84">
        <v>0</v>
      </c>
    </row>
    <row r="7308" spans="22:22" x14ac:dyDescent="0.25">
      <c r="V7308" s="84">
        <v>0</v>
      </c>
    </row>
    <row r="7309" spans="22:22" x14ac:dyDescent="0.25">
      <c r="V7309" s="84">
        <v>0</v>
      </c>
    </row>
    <row r="7310" spans="22:22" x14ac:dyDescent="0.25">
      <c r="V7310" s="84">
        <v>0</v>
      </c>
    </row>
    <row r="7311" spans="22:22" x14ac:dyDescent="0.25">
      <c r="V7311" s="84">
        <v>0</v>
      </c>
    </row>
    <row r="7312" spans="22:22" x14ac:dyDescent="0.25">
      <c r="V7312" s="84">
        <v>0</v>
      </c>
    </row>
    <row r="7313" spans="22:22" x14ac:dyDescent="0.25">
      <c r="V7313" s="84">
        <v>0</v>
      </c>
    </row>
    <row r="7314" spans="22:22" x14ac:dyDescent="0.25">
      <c r="V7314" s="84">
        <v>0</v>
      </c>
    </row>
    <row r="7315" spans="22:22" x14ac:dyDescent="0.25">
      <c r="V7315" s="84">
        <v>0</v>
      </c>
    </row>
    <row r="7316" spans="22:22" x14ac:dyDescent="0.25">
      <c r="V7316" s="84">
        <v>0</v>
      </c>
    </row>
    <row r="7317" spans="22:22" x14ac:dyDescent="0.25">
      <c r="V7317" s="84">
        <v>0</v>
      </c>
    </row>
    <row r="7318" spans="22:22" x14ac:dyDescent="0.25">
      <c r="V7318" s="84">
        <v>0</v>
      </c>
    </row>
    <row r="7319" spans="22:22" x14ac:dyDescent="0.25">
      <c r="V7319" s="84">
        <v>0</v>
      </c>
    </row>
    <row r="7320" spans="22:22" x14ac:dyDescent="0.25">
      <c r="V7320" s="84">
        <v>0</v>
      </c>
    </row>
    <row r="7321" spans="22:22" x14ac:dyDescent="0.25">
      <c r="V7321" s="84">
        <v>0</v>
      </c>
    </row>
    <row r="7322" spans="22:22" x14ac:dyDescent="0.25">
      <c r="V7322" s="84">
        <v>0</v>
      </c>
    </row>
    <row r="7323" spans="22:22" x14ac:dyDescent="0.25">
      <c r="V7323" s="84">
        <v>0</v>
      </c>
    </row>
    <row r="7324" spans="22:22" x14ac:dyDescent="0.25">
      <c r="V7324" s="84">
        <v>0</v>
      </c>
    </row>
    <row r="7325" spans="22:22" x14ac:dyDescent="0.25">
      <c r="V7325" s="84">
        <v>0</v>
      </c>
    </row>
    <row r="7326" spans="22:22" x14ac:dyDescent="0.25">
      <c r="V7326" s="84">
        <v>0</v>
      </c>
    </row>
    <row r="7327" spans="22:22" x14ac:dyDescent="0.25">
      <c r="V7327" s="84">
        <v>0</v>
      </c>
    </row>
    <row r="7328" spans="22:22" x14ac:dyDescent="0.25">
      <c r="V7328" s="84">
        <v>0</v>
      </c>
    </row>
    <row r="7329" spans="22:22" x14ac:dyDescent="0.25">
      <c r="V7329" s="84">
        <v>0</v>
      </c>
    </row>
    <row r="7330" spans="22:22" x14ac:dyDescent="0.25">
      <c r="V7330" s="84">
        <v>0</v>
      </c>
    </row>
    <row r="7331" spans="22:22" x14ac:dyDescent="0.25">
      <c r="V7331" s="84">
        <v>0</v>
      </c>
    </row>
    <row r="7332" spans="22:22" x14ac:dyDescent="0.25">
      <c r="V7332" s="84">
        <v>0</v>
      </c>
    </row>
    <row r="7333" spans="22:22" x14ac:dyDescent="0.25">
      <c r="V7333" s="84">
        <v>0</v>
      </c>
    </row>
    <row r="7334" spans="22:22" x14ac:dyDescent="0.25">
      <c r="V7334" s="84">
        <v>0</v>
      </c>
    </row>
    <row r="7335" spans="22:22" x14ac:dyDescent="0.25">
      <c r="V7335" s="84">
        <v>0</v>
      </c>
    </row>
    <row r="7336" spans="22:22" x14ac:dyDescent="0.25">
      <c r="V7336" s="84">
        <v>0</v>
      </c>
    </row>
    <row r="7337" spans="22:22" x14ac:dyDescent="0.25">
      <c r="V7337" s="84">
        <v>0</v>
      </c>
    </row>
    <row r="7338" spans="22:22" x14ac:dyDescent="0.25">
      <c r="V7338" s="84">
        <v>0</v>
      </c>
    </row>
    <row r="7339" spans="22:22" x14ac:dyDescent="0.25">
      <c r="V7339" s="84">
        <v>0</v>
      </c>
    </row>
    <row r="7340" spans="22:22" x14ac:dyDescent="0.25">
      <c r="V7340" s="84">
        <v>0</v>
      </c>
    </row>
    <row r="7341" spans="22:22" x14ac:dyDescent="0.25">
      <c r="V7341" s="84">
        <v>0</v>
      </c>
    </row>
    <row r="7342" spans="22:22" x14ac:dyDescent="0.25">
      <c r="V7342" s="84">
        <v>0</v>
      </c>
    </row>
    <row r="7343" spans="22:22" x14ac:dyDescent="0.25">
      <c r="V7343" s="84">
        <v>0</v>
      </c>
    </row>
    <row r="7344" spans="22:22" x14ac:dyDescent="0.25">
      <c r="V7344" s="84">
        <v>0</v>
      </c>
    </row>
    <row r="7345" spans="22:22" x14ac:dyDescent="0.25">
      <c r="V7345" s="84">
        <v>0</v>
      </c>
    </row>
    <row r="7346" spans="22:22" x14ac:dyDescent="0.25">
      <c r="V7346" s="84">
        <v>0</v>
      </c>
    </row>
    <row r="7347" spans="22:22" x14ac:dyDescent="0.25">
      <c r="V7347" s="84">
        <v>0</v>
      </c>
    </row>
    <row r="7348" spans="22:22" x14ac:dyDescent="0.25">
      <c r="V7348" s="84">
        <v>0</v>
      </c>
    </row>
    <row r="7349" spans="22:22" x14ac:dyDescent="0.25">
      <c r="V7349" s="84">
        <v>0</v>
      </c>
    </row>
    <row r="7350" spans="22:22" x14ac:dyDescent="0.25">
      <c r="V7350" s="84">
        <v>0</v>
      </c>
    </row>
    <row r="7351" spans="22:22" x14ac:dyDescent="0.25">
      <c r="V7351" s="84">
        <v>0</v>
      </c>
    </row>
    <row r="7352" spans="22:22" x14ac:dyDescent="0.25">
      <c r="V7352" s="84">
        <v>0</v>
      </c>
    </row>
    <row r="7353" spans="22:22" x14ac:dyDescent="0.25">
      <c r="V7353" s="84">
        <v>0</v>
      </c>
    </row>
    <row r="7354" spans="22:22" x14ac:dyDescent="0.25">
      <c r="V7354" s="84">
        <v>0</v>
      </c>
    </row>
    <row r="7355" spans="22:22" x14ac:dyDescent="0.25">
      <c r="V7355" s="84">
        <v>0</v>
      </c>
    </row>
    <row r="7356" spans="22:22" x14ac:dyDescent="0.25">
      <c r="V7356" s="84">
        <v>0</v>
      </c>
    </row>
    <row r="7357" spans="22:22" x14ac:dyDescent="0.25">
      <c r="V7357" s="84">
        <v>0</v>
      </c>
    </row>
    <row r="7358" spans="22:22" x14ac:dyDescent="0.25">
      <c r="V7358" s="84">
        <v>0</v>
      </c>
    </row>
    <row r="7359" spans="22:22" x14ac:dyDescent="0.25">
      <c r="V7359" s="84">
        <v>0</v>
      </c>
    </row>
    <row r="7360" spans="22:22" x14ac:dyDescent="0.25">
      <c r="V7360" s="84">
        <v>0</v>
      </c>
    </row>
    <row r="7361" spans="22:22" x14ac:dyDescent="0.25">
      <c r="V7361" s="84">
        <v>0</v>
      </c>
    </row>
    <row r="7362" spans="22:22" x14ac:dyDescent="0.25">
      <c r="V7362" s="84">
        <v>0</v>
      </c>
    </row>
    <row r="7363" spans="22:22" x14ac:dyDescent="0.25">
      <c r="V7363" s="84">
        <v>0</v>
      </c>
    </row>
    <row r="7364" spans="22:22" x14ac:dyDescent="0.25">
      <c r="V7364" s="84">
        <v>0</v>
      </c>
    </row>
    <row r="7365" spans="22:22" x14ac:dyDescent="0.25">
      <c r="V7365" s="84">
        <v>0</v>
      </c>
    </row>
    <row r="7366" spans="22:22" x14ac:dyDescent="0.25">
      <c r="V7366" s="84">
        <v>0</v>
      </c>
    </row>
    <row r="7367" spans="22:22" x14ac:dyDescent="0.25">
      <c r="V7367" s="84">
        <v>0</v>
      </c>
    </row>
    <row r="7368" spans="22:22" x14ac:dyDescent="0.25">
      <c r="V7368" s="84">
        <v>0</v>
      </c>
    </row>
    <row r="7369" spans="22:22" x14ac:dyDescent="0.25">
      <c r="V7369" s="84">
        <v>0</v>
      </c>
    </row>
    <row r="7370" spans="22:22" x14ac:dyDescent="0.25">
      <c r="V7370" s="84">
        <v>0</v>
      </c>
    </row>
    <row r="7371" spans="22:22" x14ac:dyDescent="0.25">
      <c r="V7371" s="84">
        <v>0</v>
      </c>
    </row>
    <row r="7372" spans="22:22" x14ac:dyDescent="0.25">
      <c r="V7372" s="84">
        <v>0</v>
      </c>
    </row>
    <row r="7373" spans="22:22" x14ac:dyDescent="0.25">
      <c r="V7373" s="84">
        <v>0</v>
      </c>
    </row>
    <row r="7374" spans="22:22" x14ac:dyDescent="0.25">
      <c r="V7374" s="84">
        <v>0</v>
      </c>
    </row>
    <row r="7375" spans="22:22" x14ac:dyDescent="0.25">
      <c r="V7375" s="84">
        <v>0</v>
      </c>
    </row>
    <row r="7376" spans="22:22" x14ac:dyDescent="0.25">
      <c r="V7376" s="84">
        <v>0</v>
      </c>
    </row>
    <row r="7377" spans="22:22" x14ac:dyDescent="0.25">
      <c r="V7377" s="84">
        <v>0</v>
      </c>
    </row>
    <row r="7378" spans="22:22" x14ac:dyDescent="0.25">
      <c r="V7378" s="84">
        <v>0</v>
      </c>
    </row>
    <row r="7379" spans="22:22" x14ac:dyDescent="0.25">
      <c r="V7379" s="84">
        <v>0</v>
      </c>
    </row>
    <row r="7380" spans="22:22" x14ac:dyDescent="0.25">
      <c r="V7380" s="84">
        <v>0</v>
      </c>
    </row>
    <row r="7381" spans="22:22" x14ac:dyDescent="0.25">
      <c r="V7381" s="84">
        <v>0</v>
      </c>
    </row>
    <row r="7382" spans="22:22" x14ac:dyDescent="0.25">
      <c r="V7382" s="84">
        <v>0</v>
      </c>
    </row>
    <row r="7383" spans="22:22" x14ac:dyDescent="0.25">
      <c r="V7383" s="84">
        <v>0</v>
      </c>
    </row>
    <row r="7384" spans="22:22" x14ac:dyDescent="0.25">
      <c r="V7384" s="84">
        <v>0</v>
      </c>
    </row>
    <row r="7385" spans="22:22" x14ac:dyDescent="0.25">
      <c r="V7385" s="84">
        <v>0</v>
      </c>
    </row>
    <row r="7386" spans="22:22" x14ac:dyDescent="0.25">
      <c r="V7386" s="84">
        <v>0</v>
      </c>
    </row>
    <row r="7387" spans="22:22" x14ac:dyDescent="0.25">
      <c r="V7387" s="84">
        <v>0</v>
      </c>
    </row>
    <row r="7388" spans="22:22" x14ac:dyDescent="0.25">
      <c r="V7388" s="84">
        <v>0</v>
      </c>
    </row>
    <row r="7389" spans="22:22" x14ac:dyDescent="0.25">
      <c r="V7389" s="84">
        <v>0</v>
      </c>
    </row>
    <row r="7390" spans="22:22" x14ac:dyDescent="0.25">
      <c r="V7390" s="84">
        <v>0</v>
      </c>
    </row>
    <row r="7391" spans="22:22" x14ac:dyDescent="0.25">
      <c r="V7391" s="84">
        <v>0</v>
      </c>
    </row>
    <row r="7392" spans="22:22" x14ac:dyDescent="0.25">
      <c r="V7392" s="84">
        <v>0</v>
      </c>
    </row>
    <row r="7393" spans="22:22" x14ac:dyDescent="0.25">
      <c r="V7393" s="84">
        <v>0</v>
      </c>
    </row>
    <row r="7394" spans="22:22" x14ac:dyDescent="0.25">
      <c r="V7394" s="84">
        <v>0</v>
      </c>
    </row>
    <row r="7395" spans="22:22" x14ac:dyDescent="0.25">
      <c r="V7395" s="84">
        <v>0</v>
      </c>
    </row>
    <row r="7396" spans="22:22" x14ac:dyDescent="0.25">
      <c r="V7396" s="84">
        <v>0</v>
      </c>
    </row>
    <row r="7397" spans="22:22" x14ac:dyDescent="0.25">
      <c r="V7397" s="84">
        <v>0</v>
      </c>
    </row>
    <row r="7398" spans="22:22" x14ac:dyDescent="0.25">
      <c r="V7398" s="84">
        <v>0</v>
      </c>
    </row>
    <row r="7399" spans="22:22" x14ac:dyDescent="0.25">
      <c r="V7399" s="84">
        <v>0</v>
      </c>
    </row>
    <row r="7400" spans="22:22" x14ac:dyDescent="0.25">
      <c r="V7400" s="84">
        <v>0</v>
      </c>
    </row>
    <row r="7401" spans="22:22" x14ac:dyDescent="0.25">
      <c r="V7401" s="84">
        <v>0</v>
      </c>
    </row>
    <row r="7402" spans="22:22" x14ac:dyDescent="0.25">
      <c r="V7402" s="84">
        <v>0</v>
      </c>
    </row>
    <row r="7403" spans="22:22" x14ac:dyDescent="0.25">
      <c r="V7403" s="84">
        <v>0</v>
      </c>
    </row>
    <row r="7404" spans="22:22" x14ac:dyDescent="0.25">
      <c r="V7404" s="84">
        <v>0</v>
      </c>
    </row>
    <row r="7405" spans="22:22" x14ac:dyDescent="0.25">
      <c r="V7405" s="84">
        <v>0</v>
      </c>
    </row>
    <row r="7406" spans="22:22" x14ac:dyDescent="0.25">
      <c r="V7406" s="84">
        <v>0</v>
      </c>
    </row>
    <row r="7407" spans="22:22" x14ac:dyDescent="0.25">
      <c r="V7407" s="84">
        <v>0</v>
      </c>
    </row>
    <row r="7408" spans="22:22" x14ac:dyDescent="0.25">
      <c r="V7408" s="84">
        <v>0</v>
      </c>
    </row>
    <row r="7409" spans="22:22" x14ac:dyDescent="0.25">
      <c r="V7409" s="84">
        <v>0</v>
      </c>
    </row>
    <row r="7410" spans="22:22" x14ac:dyDescent="0.25">
      <c r="V7410" s="84">
        <v>0</v>
      </c>
    </row>
    <row r="7411" spans="22:22" x14ac:dyDescent="0.25">
      <c r="V7411" s="84">
        <v>0</v>
      </c>
    </row>
    <row r="7412" spans="22:22" x14ac:dyDescent="0.25">
      <c r="V7412" s="84">
        <v>0</v>
      </c>
    </row>
    <row r="7413" spans="22:22" x14ac:dyDescent="0.25">
      <c r="V7413" s="84">
        <v>0</v>
      </c>
    </row>
    <row r="7414" spans="22:22" x14ac:dyDescent="0.25">
      <c r="V7414" s="84">
        <v>0</v>
      </c>
    </row>
    <row r="7415" spans="22:22" x14ac:dyDescent="0.25">
      <c r="V7415" s="84">
        <v>0</v>
      </c>
    </row>
    <row r="7416" spans="22:22" x14ac:dyDescent="0.25">
      <c r="V7416" s="84">
        <v>0</v>
      </c>
    </row>
    <row r="7417" spans="22:22" x14ac:dyDescent="0.25">
      <c r="V7417" s="84">
        <v>0</v>
      </c>
    </row>
    <row r="7418" spans="22:22" x14ac:dyDescent="0.25">
      <c r="V7418" s="84">
        <v>0</v>
      </c>
    </row>
    <row r="7419" spans="22:22" x14ac:dyDescent="0.25">
      <c r="V7419" s="84">
        <v>0</v>
      </c>
    </row>
    <row r="7420" spans="22:22" x14ac:dyDescent="0.25">
      <c r="V7420" s="84">
        <v>0</v>
      </c>
    </row>
    <row r="7421" spans="22:22" x14ac:dyDescent="0.25">
      <c r="V7421" s="84">
        <v>0</v>
      </c>
    </row>
    <row r="7422" spans="22:22" x14ac:dyDescent="0.25">
      <c r="V7422" s="84">
        <v>0</v>
      </c>
    </row>
    <row r="7423" spans="22:22" x14ac:dyDescent="0.25">
      <c r="V7423" s="84">
        <v>0</v>
      </c>
    </row>
    <row r="7424" spans="22:22" x14ac:dyDescent="0.25">
      <c r="V7424" s="84">
        <v>0</v>
      </c>
    </row>
    <row r="7425" spans="22:22" x14ac:dyDescent="0.25">
      <c r="V7425" s="84">
        <v>0</v>
      </c>
    </row>
    <row r="7426" spans="22:22" x14ac:dyDescent="0.25">
      <c r="V7426" s="84">
        <v>0</v>
      </c>
    </row>
    <row r="7427" spans="22:22" x14ac:dyDescent="0.25">
      <c r="V7427" s="84">
        <v>0</v>
      </c>
    </row>
    <row r="7428" spans="22:22" x14ac:dyDescent="0.25">
      <c r="V7428" s="84">
        <v>0</v>
      </c>
    </row>
    <row r="7429" spans="22:22" x14ac:dyDescent="0.25">
      <c r="V7429" s="84">
        <v>0</v>
      </c>
    </row>
    <row r="7430" spans="22:22" x14ac:dyDescent="0.25">
      <c r="V7430" s="84">
        <v>0</v>
      </c>
    </row>
    <row r="7431" spans="22:22" x14ac:dyDescent="0.25">
      <c r="V7431" s="84">
        <v>0</v>
      </c>
    </row>
    <row r="7432" spans="22:22" x14ac:dyDescent="0.25">
      <c r="V7432" s="84">
        <v>0</v>
      </c>
    </row>
    <row r="7433" spans="22:22" x14ac:dyDescent="0.25">
      <c r="V7433" s="84">
        <v>0</v>
      </c>
    </row>
    <row r="7434" spans="22:22" x14ac:dyDescent="0.25">
      <c r="V7434" s="84">
        <v>0</v>
      </c>
    </row>
    <row r="7435" spans="22:22" x14ac:dyDescent="0.25">
      <c r="V7435" s="84">
        <v>0</v>
      </c>
    </row>
    <row r="7436" spans="22:22" x14ac:dyDescent="0.25">
      <c r="V7436" s="84">
        <v>0</v>
      </c>
    </row>
    <row r="7437" spans="22:22" x14ac:dyDescent="0.25">
      <c r="V7437" s="84">
        <v>0</v>
      </c>
    </row>
    <row r="7438" spans="22:22" x14ac:dyDescent="0.25">
      <c r="V7438" s="84">
        <v>0</v>
      </c>
    </row>
    <row r="7439" spans="22:22" x14ac:dyDescent="0.25">
      <c r="V7439" s="84">
        <v>0</v>
      </c>
    </row>
    <row r="7440" spans="22:22" x14ac:dyDescent="0.25">
      <c r="V7440" s="84">
        <v>0</v>
      </c>
    </row>
    <row r="7441" spans="22:22" x14ac:dyDescent="0.25">
      <c r="V7441" s="84">
        <v>0</v>
      </c>
    </row>
    <row r="7442" spans="22:22" x14ac:dyDescent="0.25">
      <c r="V7442" s="84">
        <v>0</v>
      </c>
    </row>
    <row r="7443" spans="22:22" x14ac:dyDescent="0.25">
      <c r="V7443" s="84">
        <v>0</v>
      </c>
    </row>
    <row r="7444" spans="22:22" x14ac:dyDescent="0.25">
      <c r="V7444" s="84">
        <v>0</v>
      </c>
    </row>
    <row r="7445" spans="22:22" x14ac:dyDescent="0.25">
      <c r="V7445" s="84">
        <v>0</v>
      </c>
    </row>
    <row r="7446" spans="22:22" x14ac:dyDescent="0.25">
      <c r="V7446" s="84">
        <v>0</v>
      </c>
    </row>
    <row r="7447" spans="22:22" x14ac:dyDescent="0.25">
      <c r="V7447" s="84">
        <v>0</v>
      </c>
    </row>
    <row r="7448" spans="22:22" x14ac:dyDescent="0.25">
      <c r="V7448" s="84">
        <v>0</v>
      </c>
    </row>
    <row r="7449" spans="22:22" x14ac:dyDescent="0.25">
      <c r="V7449" s="84">
        <v>0</v>
      </c>
    </row>
    <row r="7450" spans="22:22" x14ac:dyDescent="0.25">
      <c r="V7450" s="84">
        <v>0</v>
      </c>
    </row>
    <row r="7451" spans="22:22" x14ac:dyDescent="0.25">
      <c r="V7451" s="84">
        <v>0</v>
      </c>
    </row>
    <row r="7452" spans="22:22" x14ac:dyDescent="0.25">
      <c r="V7452" s="84">
        <v>0</v>
      </c>
    </row>
    <row r="7453" spans="22:22" x14ac:dyDescent="0.25">
      <c r="V7453" s="84">
        <v>0</v>
      </c>
    </row>
    <row r="7454" spans="22:22" x14ac:dyDescent="0.25">
      <c r="V7454" s="84">
        <v>0</v>
      </c>
    </row>
    <row r="7455" spans="22:22" x14ac:dyDescent="0.25">
      <c r="V7455" s="84">
        <v>0</v>
      </c>
    </row>
    <row r="7456" spans="22:22" x14ac:dyDescent="0.25">
      <c r="V7456" s="84">
        <v>0</v>
      </c>
    </row>
    <row r="7457" spans="22:22" x14ac:dyDescent="0.25">
      <c r="V7457" s="84">
        <v>0</v>
      </c>
    </row>
    <row r="7458" spans="22:22" x14ac:dyDescent="0.25">
      <c r="V7458" s="84">
        <v>0</v>
      </c>
    </row>
    <row r="7459" spans="22:22" x14ac:dyDescent="0.25">
      <c r="V7459" s="84">
        <v>0</v>
      </c>
    </row>
    <row r="7460" spans="22:22" x14ac:dyDescent="0.25">
      <c r="V7460" s="84">
        <v>0</v>
      </c>
    </row>
    <row r="7461" spans="22:22" x14ac:dyDescent="0.25">
      <c r="V7461" s="84">
        <v>0</v>
      </c>
    </row>
    <row r="7462" spans="22:22" x14ac:dyDescent="0.25">
      <c r="V7462" s="84">
        <v>0</v>
      </c>
    </row>
    <row r="7463" spans="22:22" x14ac:dyDescent="0.25">
      <c r="V7463" s="84">
        <v>0</v>
      </c>
    </row>
    <row r="7464" spans="22:22" x14ac:dyDescent="0.25">
      <c r="V7464" s="84">
        <v>0</v>
      </c>
    </row>
    <row r="7465" spans="22:22" x14ac:dyDescent="0.25">
      <c r="V7465" s="84">
        <v>0</v>
      </c>
    </row>
    <row r="7466" spans="22:22" x14ac:dyDescent="0.25">
      <c r="V7466" s="84">
        <v>0</v>
      </c>
    </row>
    <row r="7467" spans="22:22" x14ac:dyDescent="0.25">
      <c r="V7467" s="84">
        <v>0</v>
      </c>
    </row>
    <row r="7468" spans="22:22" x14ac:dyDescent="0.25">
      <c r="V7468" s="84">
        <v>0</v>
      </c>
    </row>
    <row r="7469" spans="22:22" x14ac:dyDescent="0.25">
      <c r="V7469" s="84">
        <v>0</v>
      </c>
    </row>
    <row r="7470" spans="22:22" x14ac:dyDescent="0.25">
      <c r="V7470" s="84">
        <v>0</v>
      </c>
    </row>
    <row r="7471" spans="22:22" x14ac:dyDescent="0.25">
      <c r="V7471" s="84">
        <v>0</v>
      </c>
    </row>
    <row r="7472" spans="22:22" x14ac:dyDescent="0.25">
      <c r="V7472" s="84">
        <v>0</v>
      </c>
    </row>
    <row r="7473" spans="22:22" x14ac:dyDescent="0.25">
      <c r="V7473" s="84">
        <v>0</v>
      </c>
    </row>
    <row r="7474" spans="22:22" x14ac:dyDescent="0.25">
      <c r="V7474" s="84">
        <v>0</v>
      </c>
    </row>
    <row r="7475" spans="22:22" x14ac:dyDescent="0.25">
      <c r="V7475" s="84">
        <v>0</v>
      </c>
    </row>
    <row r="7476" spans="22:22" x14ac:dyDescent="0.25">
      <c r="V7476" s="84">
        <v>0</v>
      </c>
    </row>
    <row r="7477" spans="22:22" x14ac:dyDescent="0.25">
      <c r="V7477" s="84">
        <v>0</v>
      </c>
    </row>
    <row r="7478" spans="22:22" x14ac:dyDescent="0.25">
      <c r="V7478" s="84">
        <v>0</v>
      </c>
    </row>
    <row r="7479" spans="22:22" x14ac:dyDescent="0.25">
      <c r="V7479" s="84">
        <v>0</v>
      </c>
    </row>
    <row r="7480" spans="22:22" x14ac:dyDescent="0.25">
      <c r="V7480" s="84">
        <v>0</v>
      </c>
    </row>
    <row r="7481" spans="22:22" x14ac:dyDescent="0.25">
      <c r="V7481" s="84">
        <v>0</v>
      </c>
    </row>
    <row r="7482" spans="22:22" x14ac:dyDescent="0.25">
      <c r="V7482" s="84">
        <v>0</v>
      </c>
    </row>
    <row r="7483" spans="22:22" x14ac:dyDescent="0.25">
      <c r="V7483" s="84">
        <v>0</v>
      </c>
    </row>
    <row r="7484" spans="22:22" x14ac:dyDescent="0.25">
      <c r="V7484" s="84">
        <v>0</v>
      </c>
    </row>
    <row r="7485" spans="22:22" x14ac:dyDescent="0.25">
      <c r="V7485" s="84">
        <v>0</v>
      </c>
    </row>
    <row r="7486" spans="22:22" x14ac:dyDescent="0.25">
      <c r="V7486" s="84">
        <v>0</v>
      </c>
    </row>
    <row r="7487" spans="22:22" x14ac:dyDescent="0.25">
      <c r="V7487" s="84">
        <v>0</v>
      </c>
    </row>
    <row r="7488" spans="22:22" x14ac:dyDescent="0.25">
      <c r="V7488" s="84">
        <v>0</v>
      </c>
    </row>
    <row r="7489" spans="22:22" x14ac:dyDescent="0.25">
      <c r="V7489" s="84">
        <v>0</v>
      </c>
    </row>
    <row r="7490" spans="22:22" x14ac:dyDescent="0.25">
      <c r="V7490" s="84">
        <v>0</v>
      </c>
    </row>
    <row r="7491" spans="22:22" x14ac:dyDescent="0.25">
      <c r="V7491" s="84">
        <v>0</v>
      </c>
    </row>
    <row r="7492" spans="22:22" x14ac:dyDescent="0.25">
      <c r="V7492" s="84">
        <v>0</v>
      </c>
    </row>
    <row r="7493" spans="22:22" x14ac:dyDescent="0.25">
      <c r="V7493" s="84">
        <v>0</v>
      </c>
    </row>
    <row r="7494" spans="22:22" x14ac:dyDescent="0.25">
      <c r="V7494" s="84">
        <v>0</v>
      </c>
    </row>
    <row r="7495" spans="22:22" x14ac:dyDescent="0.25">
      <c r="V7495" s="84">
        <v>0</v>
      </c>
    </row>
    <row r="7496" spans="22:22" x14ac:dyDescent="0.25">
      <c r="V7496" s="84">
        <v>0</v>
      </c>
    </row>
    <row r="7497" spans="22:22" x14ac:dyDescent="0.25">
      <c r="V7497" s="84">
        <v>0</v>
      </c>
    </row>
    <row r="7498" spans="22:22" x14ac:dyDescent="0.25">
      <c r="V7498" s="84">
        <v>0</v>
      </c>
    </row>
    <row r="7499" spans="22:22" x14ac:dyDescent="0.25">
      <c r="V7499" s="84">
        <v>0</v>
      </c>
    </row>
    <row r="7500" spans="22:22" x14ac:dyDescent="0.25">
      <c r="V7500" s="84">
        <v>0</v>
      </c>
    </row>
    <row r="7501" spans="22:22" x14ac:dyDescent="0.25">
      <c r="V7501" s="84">
        <v>0</v>
      </c>
    </row>
    <row r="7502" spans="22:22" x14ac:dyDescent="0.25">
      <c r="V7502" s="84">
        <v>0</v>
      </c>
    </row>
    <row r="7503" spans="22:22" x14ac:dyDescent="0.25">
      <c r="V7503" s="84">
        <v>0</v>
      </c>
    </row>
    <row r="7504" spans="22:22" x14ac:dyDescent="0.25">
      <c r="V7504" s="84">
        <v>0</v>
      </c>
    </row>
    <row r="7505" spans="22:22" x14ac:dyDescent="0.25">
      <c r="V7505" s="84">
        <v>0</v>
      </c>
    </row>
    <row r="7506" spans="22:22" x14ac:dyDescent="0.25">
      <c r="V7506" s="84">
        <v>0</v>
      </c>
    </row>
    <row r="7507" spans="22:22" x14ac:dyDescent="0.25">
      <c r="V7507" s="84">
        <v>0</v>
      </c>
    </row>
    <row r="7508" spans="22:22" x14ac:dyDescent="0.25">
      <c r="V7508" s="84">
        <v>0</v>
      </c>
    </row>
    <row r="7509" spans="22:22" x14ac:dyDescent="0.25">
      <c r="V7509" s="84">
        <v>0</v>
      </c>
    </row>
    <row r="7510" spans="22:22" x14ac:dyDescent="0.25">
      <c r="V7510" s="84">
        <v>0</v>
      </c>
    </row>
    <row r="7511" spans="22:22" x14ac:dyDescent="0.25">
      <c r="V7511" s="84">
        <v>0</v>
      </c>
    </row>
    <row r="7512" spans="22:22" x14ac:dyDescent="0.25">
      <c r="V7512" s="84">
        <v>0</v>
      </c>
    </row>
    <row r="7513" spans="22:22" x14ac:dyDescent="0.25">
      <c r="V7513" s="84">
        <v>0</v>
      </c>
    </row>
    <row r="7514" spans="22:22" x14ac:dyDescent="0.25">
      <c r="V7514" s="84">
        <v>0</v>
      </c>
    </row>
    <row r="7515" spans="22:22" x14ac:dyDescent="0.25">
      <c r="V7515" s="84">
        <v>0</v>
      </c>
    </row>
    <row r="7516" spans="22:22" x14ac:dyDescent="0.25">
      <c r="V7516" s="84">
        <v>0</v>
      </c>
    </row>
    <row r="7517" spans="22:22" x14ac:dyDescent="0.25">
      <c r="V7517" s="84">
        <v>0</v>
      </c>
    </row>
    <row r="7518" spans="22:22" x14ac:dyDescent="0.25">
      <c r="V7518" s="84">
        <v>0</v>
      </c>
    </row>
    <row r="7519" spans="22:22" x14ac:dyDescent="0.25">
      <c r="V7519" s="84">
        <v>0</v>
      </c>
    </row>
    <row r="7520" spans="22:22" x14ac:dyDescent="0.25">
      <c r="V7520" s="84">
        <v>0</v>
      </c>
    </row>
    <row r="7521" spans="22:22" x14ac:dyDescent="0.25">
      <c r="V7521" s="84">
        <v>0</v>
      </c>
    </row>
    <row r="7522" spans="22:22" x14ac:dyDescent="0.25">
      <c r="V7522" s="84">
        <v>0</v>
      </c>
    </row>
    <row r="7523" spans="22:22" x14ac:dyDescent="0.25">
      <c r="V7523" s="84">
        <v>0</v>
      </c>
    </row>
    <row r="7524" spans="22:22" x14ac:dyDescent="0.25">
      <c r="V7524" s="84">
        <v>0</v>
      </c>
    </row>
    <row r="7525" spans="22:22" x14ac:dyDescent="0.25">
      <c r="V7525" s="84">
        <v>0</v>
      </c>
    </row>
    <row r="7526" spans="22:22" x14ac:dyDescent="0.25">
      <c r="V7526" s="84">
        <v>0</v>
      </c>
    </row>
    <row r="7527" spans="22:22" x14ac:dyDescent="0.25">
      <c r="V7527" s="84">
        <v>0</v>
      </c>
    </row>
    <row r="7528" spans="22:22" x14ac:dyDescent="0.25">
      <c r="V7528" s="84">
        <v>0</v>
      </c>
    </row>
    <row r="7529" spans="22:22" x14ac:dyDescent="0.25">
      <c r="V7529" s="84">
        <v>0</v>
      </c>
    </row>
    <row r="7530" spans="22:22" x14ac:dyDescent="0.25">
      <c r="V7530" s="84">
        <v>0</v>
      </c>
    </row>
    <row r="7531" spans="22:22" x14ac:dyDescent="0.25">
      <c r="V7531" s="84">
        <v>0</v>
      </c>
    </row>
    <row r="7532" spans="22:22" x14ac:dyDescent="0.25">
      <c r="V7532" s="84">
        <v>0</v>
      </c>
    </row>
    <row r="7533" spans="22:22" x14ac:dyDescent="0.25">
      <c r="V7533" s="84">
        <v>0</v>
      </c>
    </row>
    <row r="7534" spans="22:22" x14ac:dyDescent="0.25">
      <c r="V7534" s="84">
        <v>0</v>
      </c>
    </row>
    <row r="7535" spans="22:22" x14ac:dyDescent="0.25">
      <c r="V7535" s="84">
        <v>0</v>
      </c>
    </row>
    <row r="7536" spans="22:22" x14ac:dyDescent="0.25">
      <c r="V7536" s="84">
        <v>0</v>
      </c>
    </row>
    <row r="7537" spans="22:22" x14ac:dyDescent="0.25">
      <c r="V7537" s="84">
        <v>0</v>
      </c>
    </row>
    <row r="7538" spans="22:22" x14ac:dyDescent="0.25">
      <c r="V7538" s="84">
        <v>0</v>
      </c>
    </row>
    <row r="7539" spans="22:22" x14ac:dyDescent="0.25">
      <c r="V7539" s="84">
        <v>0</v>
      </c>
    </row>
    <row r="7540" spans="22:22" x14ac:dyDescent="0.25">
      <c r="V7540" s="84">
        <v>0</v>
      </c>
    </row>
    <row r="7541" spans="22:22" x14ac:dyDescent="0.25">
      <c r="V7541" s="84">
        <v>0</v>
      </c>
    </row>
    <row r="7542" spans="22:22" x14ac:dyDescent="0.25">
      <c r="V7542" s="84">
        <v>0</v>
      </c>
    </row>
    <row r="7543" spans="22:22" x14ac:dyDescent="0.25">
      <c r="V7543" s="84">
        <v>0</v>
      </c>
    </row>
    <row r="7544" spans="22:22" x14ac:dyDescent="0.25">
      <c r="V7544" s="84">
        <v>0</v>
      </c>
    </row>
    <row r="7545" spans="22:22" x14ac:dyDescent="0.25">
      <c r="V7545" s="84">
        <v>0</v>
      </c>
    </row>
    <row r="7546" spans="22:22" x14ac:dyDescent="0.25">
      <c r="V7546" s="84">
        <v>0</v>
      </c>
    </row>
    <row r="7547" spans="22:22" x14ac:dyDescent="0.25">
      <c r="V7547" s="84">
        <v>0</v>
      </c>
    </row>
    <row r="7548" spans="22:22" x14ac:dyDescent="0.25">
      <c r="V7548" s="84">
        <v>0</v>
      </c>
    </row>
    <row r="7549" spans="22:22" x14ac:dyDescent="0.25">
      <c r="V7549" s="84">
        <v>0</v>
      </c>
    </row>
    <row r="7550" spans="22:22" x14ac:dyDescent="0.25">
      <c r="V7550" s="84">
        <v>0</v>
      </c>
    </row>
    <row r="7551" spans="22:22" x14ac:dyDescent="0.25">
      <c r="V7551" s="84">
        <v>0</v>
      </c>
    </row>
    <row r="7552" spans="22:22" x14ac:dyDescent="0.25">
      <c r="V7552" s="84">
        <v>0</v>
      </c>
    </row>
    <row r="7553" spans="22:22" x14ac:dyDescent="0.25">
      <c r="V7553" s="84">
        <v>0</v>
      </c>
    </row>
    <row r="7554" spans="22:22" x14ac:dyDescent="0.25">
      <c r="V7554" s="84">
        <v>0</v>
      </c>
    </row>
    <row r="7555" spans="22:22" x14ac:dyDescent="0.25">
      <c r="V7555" s="84">
        <v>0</v>
      </c>
    </row>
    <row r="7556" spans="22:22" x14ac:dyDescent="0.25">
      <c r="V7556" s="84">
        <v>0</v>
      </c>
    </row>
    <row r="7557" spans="22:22" x14ac:dyDescent="0.25">
      <c r="V7557" s="84">
        <v>0</v>
      </c>
    </row>
    <row r="7558" spans="22:22" x14ac:dyDescent="0.25">
      <c r="V7558" s="84">
        <v>0</v>
      </c>
    </row>
    <row r="7559" spans="22:22" x14ac:dyDescent="0.25">
      <c r="V7559" s="84">
        <v>0</v>
      </c>
    </row>
    <row r="7560" spans="22:22" x14ac:dyDescent="0.25">
      <c r="V7560" s="84">
        <v>0</v>
      </c>
    </row>
    <row r="7561" spans="22:22" x14ac:dyDescent="0.25">
      <c r="V7561" s="84">
        <v>0</v>
      </c>
    </row>
    <row r="7562" spans="22:22" x14ac:dyDescent="0.25">
      <c r="V7562" s="84">
        <v>0</v>
      </c>
    </row>
    <row r="7563" spans="22:22" x14ac:dyDescent="0.25">
      <c r="V7563" s="84">
        <v>0</v>
      </c>
    </row>
    <row r="7564" spans="22:22" x14ac:dyDescent="0.25">
      <c r="V7564" s="84">
        <v>0</v>
      </c>
    </row>
    <row r="7565" spans="22:22" x14ac:dyDescent="0.25">
      <c r="V7565" s="84">
        <v>0</v>
      </c>
    </row>
    <row r="7566" spans="22:22" x14ac:dyDescent="0.25">
      <c r="V7566" s="84">
        <v>0</v>
      </c>
    </row>
    <row r="7567" spans="22:22" x14ac:dyDescent="0.25">
      <c r="V7567" s="84">
        <v>0</v>
      </c>
    </row>
    <row r="7568" spans="22:22" x14ac:dyDescent="0.25">
      <c r="V7568" s="84">
        <v>0</v>
      </c>
    </row>
    <row r="7569" spans="22:22" x14ac:dyDescent="0.25">
      <c r="V7569" s="84">
        <v>0</v>
      </c>
    </row>
    <row r="7570" spans="22:22" x14ac:dyDescent="0.25">
      <c r="V7570" s="84">
        <v>0</v>
      </c>
    </row>
    <row r="7571" spans="22:22" x14ac:dyDescent="0.25">
      <c r="V7571" s="84">
        <v>0</v>
      </c>
    </row>
    <row r="7572" spans="22:22" x14ac:dyDescent="0.25">
      <c r="V7572" s="84">
        <v>0</v>
      </c>
    </row>
    <row r="7573" spans="22:22" x14ac:dyDescent="0.25">
      <c r="V7573" s="84">
        <v>0</v>
      </c>
    </row>
    <row r="7574" spans="22:22" x14ac:dyDescent="0.25">
      <c r="V7574" s="84">
        <v>0</v>
      </c>
    </row>
    <row r="7575" spans="22:22" x14ac:dyDescent="0.25">
      <c r="V7575" s="84">
        <v>0</v>
      </c>
    </row>
    <row r="7576" spans="22:22" x14ac:dyDescent="0.25">
      <c r="V7576" s="84">
        <v>0</v>
      </c>
    </row>
    <row r="7577" spans="22:22" x14ac:dyDescent="0.25">
      <c r="V7577" s="84">
        <v>0</v>
      </c>
    </row>
    <row r="7578" spans="22:22" x14ac:dyDescent="0.25">
      <c r="V7578" s="84">
        <v>0</v>
      </c>
    </row>
    <row r="7579" spans="22:22" x14ac:dyDescent="0.25">
      <c r="V7579" s="84">
        <v>0</v>
      </c>
    </row>
    <row r="7580" spans="22:22" x14ac:dyDescent="0.25">
      <c r="V7580" s="84">
        <v>0</v>
      </c>
    </row>
    <row r="7581" spans="22:22" x14ac:dyDescent="0.25">
      <c r="V7581" s="84">
        <v>0</v>
      </c>
    </row>
    <row r="7582" spans="22:22" x14ac:dyDescent="0.25">
      <c r="V7582" s="84">
        <v>0</v>
      </c>
    </row>
    <row r="7583" spans="22:22" x14ac:dyDescent="0.25">
      <c r="V7583" s="84">
        <v>0</v>
      </c>
    </row>
    <row r="7584" spans="22:22" x14ac:dyDescent="0.25">
      <c r="V7584" s="84">
        <v>0</v>
      </c>
    </row>
    <row r="7585" spans="22:22" x14ac:dyDescent="0.25">
      <c r="V7585" s="84">
        <v>0</v>
      </c>
    </row>
    <row r="7586" spans="22:22" x14ac:dyDescent="0.25">
      <c r="V7586" s="84">
        <v>0</v>
      </c>
    </row>
    <row r="7587" spans="22:22" x14ac:dyDescent="0.25">
      <c r="V7587" s="84">
        <v>0</v>
      </c>
    </row>
    <row r="7588" spans="22:22" x14ac:dyDescent="0.25">
      <c r="V7588" s="84">
        <v>0</v>
      </c>
    </row>
    <row r="7589" spans="22:22" x14ac:dyDescent="0.25">
      <c r="V7589" s="84">
        <v>0</v>
      </c>
    </row>
    <row r="7590" spans="22:22" x14ac:dyDescent="0.25">
      <c r="V7590" s="84">
        <v>0</v>
      </c>
    </row>
    <row r="7591" spans="22:22" x14ac:dyDescent="0.25">
      <c r="V7591" s="84">
        <v>0</v>
      </c>
    </row>
    <row r="7592" spans="22:22" x14ac:dyDescent="0.25">
      <c r="V7592" s="84">
        <v>0</v>
      </c>
    </row>
    <row r="7593" spans="22:22" x14ac:dyDescent="0.25">
      <c r="V7593" s="84">
        <v>0</v>
      </c>
    </row>
    <row r="7594" spans="22:22" x14ac:dyDescent="0.25">
      <c r="V7594" s="84">
        <v>0</v>
      </c>
    </row>
    <row r="7595" spans="22:22" x14ac:dyDescent="0.25">
      <c r="V7595" s="84">
        <v>0</v>
      </c>
    </row>
    <row r="7596" spans="22:22" x14ac:dyDescent="0.25">
      <c r="V7596" s="84">
        <v>0</v>
      </c>
    </row>
    <row r="7597" spans="22:22" x14ac:dyDescent="0.25">
      <c r="V7597" s="84">
        <v>0</v>
      </c>
    </row>
    <row r="7598" spans="22:22" x14ac:dyDescent="0.25">
      <c r="V7598" s="84">
        <v>0</v>
      </c>
    </row>
    <row r="7599" spans="22:22" x14ac:dyDescent="0.25">
      <c r="V7599" s="84">
        <v>0</v>
      </c>
    </row>
    <row r="7600" spans="22:22" x14ac:dyDescent="0.25">
      <c r="V7600" s="84">
        <v>0</v>
      </c>
    </row>
    <row r="7601" spans="22:22" x14ac:dyDescent="0.25">
      <c r="V7601" s="84">
        <v>0</v>
      </c>
    </row>
    <row r="7602" spans="22:22" x14ac:dyDescent="0.25">
      <c r="V7602" s="84">
        <v>0</v>
      </c>
    </row>
    <row r="7603" spans="22:22" x14ac:dyDescent="0.25">
      <c r="V7603" s="84">
        <v>0</v>
      </c>
    </row>
    <row r="7604" spans="22:22" x14ac:dyDescent="0.25">
      <c r="V7604" s="84">
        <v>0</v>
      </c>
    </row>
    <row r="7605" spans="22:22" x14ac:dyDescent="0.25">
      <c r="V7605" s="84">
        <v>0</v>
      </c>
    </row>
    <row r="7606" spans="22:22" x14ac:dyDescent="0.25">
      <c r="V7606" s="84">
        <v>0</v>
      </c>
    </row>
    <row r="7607" spans="22:22" x14ac:dyDescent="0.25">
      <c r="V7607" s="84">
        <v>0</v>
      </c>
    </row>
    <row r="7608" spans="22:22" x14ac:dyDescent="0.25">
      <c r="V7608" s="84">
        <v>0</v>
      </c>
    </row>
    <row r="7609" spans="22:22" x14ac:dyDescent="0.25">
      <c r="V7609" s="84">
        <v>0</v>
      </c>
    </row>
    <row r="7610" spans="22:22" x14ac:dyDescent="0.25">
      <c r="V7610" s="84">
        <v>0</v>
      </c>
    </row>
    <row r="7611" spans="22:22" x14ac:dyDescent="0.25">
      <c r="V7611" s="84">
        <v>0</v>
      </c>
    </row>
    <row r="7612" spans="22:22" x14ac:dyDescent="0.25">
      <c r="V7612" s="84">
        <v>0</v>
      </c>
    </row>
    <row r="7613" spans="22:22" x14ac:dyDescent="0.25">
      <c r="V7613" s="84">
        <v>0</v>
      </c>
    </row>
    <row r="7614" spans="22:22" x14ac:dyDescent="0.25">
      <c r="V7614" s="84">
        <v>0</v>
      </c>
    </row>
    <row r="7615" spans="22:22" x14ac:dyDescent="0.25">
      <c r="V7615" s="84">
        <v>0</v>
      </c>
    </row>
    <row r="7616" spans="22:22" x14ac:dyDescent="0.25">
      <c r="V7616" s="84">
        <v>0</v>
      </c>
    </row>
    <row r="7617" spans="22:22" x14ac:dyDescent="0.25">
      <c r="V7617" s="84">
        <v>0</v>
      </c>
    </row>
    <row r="7618" spans="22:22" x14ac:dyDescent="0.25">
      <c r="V7618" s="84">
        <v>0</v>
      </c>
    </row>
    <row r="7619" spans="22:22" x14ac:dyDescent="0.25">
      <c r="V7619" s="84">
        <v>0</v>
      </c>
    </row>
    <row r="7620" spans="22:22" x14ac:dyDescent="0.25">
      <c r="V7620" s="84">
        <v>0</v>
      </c>
    </row>
    <row r="7621" spans="22:22" x14ac:dyDescent="0.25">
      <c r="V7621" s="84">
        <v>0</v>
      </c>
    </row>
    <row r="7622" spans="22:22" x14ac:dyDescent="0.25">
      <c r="V7622" s="84">
        <v>0</v>
      </c>
    </row>
    <row r="7623" spans="22:22" x14ac:dyDescent="0.25">
      <c r="V7623" s="84">
        <v>0</v>
      </c>
    </row>
    <row r="7624" spans="22:22" x14ac:dyDescent="0.25">
      <c r="V7624" s="84">
        <v>0</v>
      </c>
    </row>
    <row r="7625" spans="22:22" x14ac:dyDescent="0.25">
      <c r="V7625" s="84">
        <v>0</v>
      </c>
    </row>
    <row r="7626" spans="22:22" x14ac:dyDescent="0.25">
      <c r="V7626" s="84">
        <v>0</v>
      </c>
    </row>
    <row r="7627" spans="22:22" x14ac:dyDescent="0.25">
      <c r="V7627" s="84">
        <v>0</v>
      </c>
    </row>
    <row r="7628" spans="22:22" x14ac:dyDescent="0.25">
      <c r="V7628" s="84">
        <v>0</v>
      </c>
    </row>
    <row r="7629" spans="22:22" x14ac:dyDescent="0.25">
      <c r="V7629" s="84">
        <v>0</v>
      </c>
    </row>
    <row r="7630" spans="22:22" x14ac:dyDescent="0.25">
      <c r="V7630" s="84">
        <v>0</v>
      </c>
    </row>
    <row r="7631" spans="22:22" x14ac:dyDescent="0.25">
      <c r="V7631" s="84">
        <v>0</v>
      </c>
    </row>
    <row r="7632" spans="22:22" x14ac:dyDescent="0.25">
      <c r="V7632" s="84">
        <v>0</v>
      </c>
    </row>
    <row r="7633" spans="22:22" x14ac:dyDescent="0.25">
      <c r="V7633" s="84">
        <v>0</v>
      </c>
    </row>
    <row r="7634" spans="22:22" x14ac:dyDescent="0.25">
      <c r="V7634" s="84">
        <v>0</v>
      </c>
    </row>
    <row r="7635" spans="22:22" x14ac:dyDescent="0.25">
      <c r="V7635" s="84">
        <v>0</v>
      </c>
    </row>
    <row r="7636" spans="22:22" x14ac:dyDescent="0.25">
      <c r="V7636" s="84">
        <v>0</v>
      </c>
    </row>
    <row r="7637" spans="22:22" x14ac:dyDescent="0.25">
      <c r="V7637" s="84">
        <v>0</v>
      </c>
    </row>
    <row r="7638" spans="22:22" x14ac:dyDescent="0.25">
      <c r="V7638" s="84">
        <v>0</v>
      </c>
    </row>
    <row r="7639" spans="22:22" x14ac:dyDescent="0.25">
      <c r="V7639" s="84">
        <v>0</v>
      </c>
    </row>
    <row r="7640" spans="22:22" x14ac:dyDescent="0.25">
      <c r="V7640" s="84">
        <v>0</v>
      </c>
    </row>
    <row r="7641" spans="22:22" x14ac:dyDescent="0.25">
      <c r="V7641" s="84">
        <v>0</v>
      </c>
    </row>
    <row r="7642" spans="22:22" x14ac:dyDescent="0.25">
      <c r="V7642" s="84">
        <v>0</v>
      </c>
    </row>
    <row r="7643" spans="22:22" x14ac:dyDescent="0.25">
      <c r="V7643" s="84">
        <v>0</v>
      </c>
    </row>
    <row r="7644" spans="22:22" x14ac:dyDescent="0.25">
      <c r="V7644" s="84">
        <v>0</v>
      </c>
    </row>
    <row r="7645" spans="22:22" x14ac:dyDescent="0.25">
      <c r="V7645" s="84">
        <v>0</v>
      </c>
    </row>
    <row r="7646" spans="22:22" x14ac:dyDescent="0.25">
      <c r="V7646" s="84">
        <v>0</v>
      </c>
    </row>
    <row r="7647" spans="22:22" x14ac:dyDescent="0.25">
      <c r="V7647" s="84">
        <v>0</v>
      </c>
    </row>
    <row r="7648" spans="22:22" x14ac:dyDescent="0.25">
      <c r="V7648" s="84">
        <v>0</v>
      </c>
    </row>
    <row r="7649" spans="22:22" x14ac:dyDescent="0.25">
      <c r="V7649" s="84">
        <v>0</v>
      </c>
    </row>
    <row r="7650" spans="22:22" x14ac:dyDescent="0.25">
      <c r="V7650" s="84">
        <v>0</v>
      </c>
    </row>
    <row r="7651" spans="22:22" x14ac:dyDescent="0.25">
      <c r="V7651" s="84">
        <v>0</v>
      </c>
    </row>
    <row r="7652" spans="22:22" x14ac:dyDescent="0.25">
      <c r="V7652" s="84">
        <v>0</v>
      </c>
    </row>
    <row r="7653" spans="22:22" x14ac:dyDescent="0.25">
      <c r="V7653" s="84">
        <v>0</v>
      </c>
    </row>
    <row r="7654" spans="22:22" x14ac:dyDescent="0.25">
      <c r="V7654" s="84">
        <v>0</v>
      </c>
    </row>
    <row r="7655" spans="22:22" x14ac:dyDescent="0.25">
      <c r="V7655" s="84">
        <v>0</v>
      </c>
    </row>
    <row r="7656" spans="22:22" x14ac:dyDescent="0.25">
      <c r="V7656" s="84">
        <v>0</v>
      </c>
    </row>
    <row r="7657" spans="22:22" x14ac:dyDescent="0.25">
      <c r="V7657" s="84">
        <v>0</v>
      </c>
    </row>
    <row r="7658" spans="22:22" x14ac:dyDescent="0.25">
      <c r="V7658" s="84">
        <v>0</v>
      </c>
    </row>
    <row r="7659" spans="22:22" x14ac:dyDescent="0.25">
      <c r="V7659" s="84">
        <v>0</v>
      </c>
    </row>
    <row r="7660" spans="22:22" x14ac:dyDescent="0.25">
      <c r="V7660" s="84">
        <v>0</v>
      </c>
    </row>
    <row r="7661" spans="22:22" x14ac:dyDescent="0.25">
      <c r="V7661" s="84">
        <v>0</v>
      </c>
    </row>
    <row r="7662" spans="22:22" x14ac:dyDescent="0.25">
      <c r="V7662" s="84">
        <v>0</v>
      </c>
    </row>
    <row r="7663" spans="22:22" x14ac:dyDescent="0.25">
      <c r="V7663" s="84">
        <v>0</v>
      </c>
    </row>
    <row r="7664" spans="22:22" x14ac:dyDescent="0.25">
      <c r="V7664" s="84">
        <v>0</v>
      </c>
    </row>
    <row r="7665" spans="22:22" x14ac:dyDescent="0.25">
      <c r="V7665" s="84">
        <v>0</v>
      </c>
    </row>
    <row r="7666" spans="22:22" x14ac:dyDescent="0.25">
      <c r="V7666" s="84">
        <v>0</v>
      </c>
    </row>
    <row r="7667" spans="22:22" x14ac:dyDescent="0.25">
      <c r="V7667" s="84">
        <v>0</v>
      </c>
    </row>
    <row r="7668" spans="22:22" x14ac:dyDescent="0.25">
      <c r="V7668" s="84">
        <v>0</v>
      </c>
    </row>
    <row r="7669" spans="22:22" x14ac:dyDescent="0.25">
      <c r="V7669" s="84">
        <v>0</v>
      </c>
    </row>
    <row r="7670" spans="22:22" x14ac:dyDescent="0.25">
      <c r="V7670" s="84">
        <v>0</v>
      </c>
    </row>
    <row r="7671" spans="22:22" x14ac:dyDescent="0.25">
      <c r="V7671" s="84">
        <v>0</v>
      </c>
    </row>
    <row r="7672" spans="22:22" x14ac:dyDescent="0.25">
      <c r="V7672" s="84">
        <v>0</v>
      </c>
    </row>
    <row r="7673" spans="22:22" x14ac:dyDescent="0.25">
      <c r="V7673" s="84">
        <v>0</v>
      </c>
    </row>
    <row r="7674" spans="22:22" x14ac:dyDescent="0.25">
      <c r="V7674" s="84">
        <v>0</v>
      </c>
    </row>
    <row r="7675" spans="22:22" x14ac:dyDescent="0.25">
      <c r="V7675" s="84">
        <v>0</v>
      </c>
    </row>
    <row r="7676" spans="22:22" x14ac:dyDescent="0.25">
      <c r="V7676" s="84">
        <v>0</v>
      </c>
    </row>
    <row r="7677" spans="22:22" x14ac:dyDescent="0.25">
      <c r="V7677" s="84">
        <v>0</v>
      </c>
    </row>
    <row r="7678" spans="22:22" x14ac:dyDescent="0.25">
      <c r="V7678" s="84">
        <v>0</v>
      </c>
    </row>
    <row r="7679" spans="22:22" x14ac:dyDescent="0.25">
      <c r="V7679" s="84">
        <v>0</v>
      </c>
    </row>
    <row r="7680" spans="22:22" x14ac:dyDescent="0.25">
      <c r="V7680" s="84">
        <v>0</v>
      </c>
    </row>
    <row r="7681" spans="22:22" x14ac:dyDescent="0.25">
      <c r="V7681" s="84">
        <v>0</v>
      </c>
    </row>
    <row r="7682" spans="22:22" x14ac:dyDescent="0.25">
      <c r="V7682" s="84">
        <v>0</v>
      </c>
    </row>
    <row r="7683" spans="22:22" x14ac:dyDescent="0.25">
      <c r="V7683" s="84">
        <v>0</v>
      </c>
    </row>
    <row r="7684" spans="22:22" x14ac:dyDescent="0.25">
      <c r="V7684" s="84">
        <v>0</v>
      </c>
    </row>
    <row r="7685" spans="22:22" x14ac:dyDescent="0.25">
      <c r="V7685" s="84">
        <v>0</v>
      </c>
    </row>
    <row r="7686" spans="22:22" x14ac:dyDescent="0.25">
      <c r="V7686" s="84">
        <v>0</v>
      </c>
    </row>
    <row r="7687" spans="22:22" x14ac:dyDescent="0.25">
      <c r="V7687" s="84">
        <v>0</v>
      </c>
    </row>
    <row r="7688" spans="22:22" x14ac:dyDescent="0.25">
      <c r="V7688" s="84">
        <v>0</v>
      </c>
    </row>
    <row r="7689" spans="22:22" x14ac:dyDescent="0.25">
      <c r="V7689" s="84">
        <v>0</v>
      </c>
    </row>
    <row r="7690" spans="22:22" x14ac:dyDescent="0.25">
      <c r="V7690" s="84">
        <v>0</v>
      </c>
    </row>
    <row r="7691" spans="22:22" x14ac:dyDescent="0.25">
      <c r="V7691" s="84">
        <v>0</v>
      </c>
    </row>
    <row r="7692" spans="22:22" x14ac:dyDescent="0.25">
      <c r="V7692" s="84">
        <v>0</v>
      </c>
    </row>
    <row r="7693" spans="22:22" x14ac:dyDescent="0.25">
      <c r="V7693" s="84">
        <v>0</v>
      </c>
    </row>
    <row r="7694" spans="22:22" x14ac:dyDescent="0.25">
      <c r="V7694" s="84">
        <v>0</v>
      </c>
    </row>
    <row r="7695" spans="22:22" x14ac:dyDescent="0.25">
      <c r="V7695" s="84">
        <v>0</v>
      </c>
    </row>
    <row r="7696" spans="22:22" x14ac:dyDescent="0.25">
      <c r="V7696" s="84">
        <v>0</v>
      </c>
    </row>
    <row r="7697" spans="22:22" x14ac:dyDescent="0.25">
      <c r="V7697" s="84">
        <v>0</v>
      </c>
    </row>
    <row r="7698" spans="22:22" x14ac:dyDescent="0.25">
      <c r="V7698" s="84">
        <v>0</v>
      </c>
    </row>
    <row r="7699" spans="22:22" x14ac:dyDescent="0.25">
      <c r="V7699" s="84">
        <v>0</v>
      </c>
    </row>
    <row r="7700" spans="22:22" x14ac:dyDescent="0.25">
      <c r="V7700" s="84">
        <v>0</v>
      </c>
    </row>
    <row r="7701" spans="22:22" x14ac:dyDescent="0.25">
      <c r="V7701" s="84">
        <v>0</v>
      </c>
    </row>
    <row r="7702" spans="22:22" x14ac:dyDescent="0.25">
      <c r="V7702" s="84">
        <v>0</v>
      </c>
    </row>
    <row r="7703" spans="22:22" x14ac:dyDescent="0.25">
      <c r="V7703" s="84">
        <v>0</v>
      </c>
    </row>
    <row r="7704" spans="22:22" x14ac:dyDescent="0.25">
      <c r="V7704" s="84">
        <v>0</v>
      </c>
    </row>
    <row r="7705" spans="22:22" x14ac:dyDescent="0.25">
      <c r="V7705" s="84">
        <v>0</v>
      </c>
    </row>
    <row r="7706" spans="22:22" x14ac:dyDescent="0.25">
      <c r="V7706" s="84">
        <v>0</v>
      </c>
    </row>
    <row r="7707" spans="22:22" x14ac:dyDescent="0.25">
      <c r="V7707" s="84">
        <v>0</v>
      </c>
    </row>
    <row r="7708" spans="22:22" x14ac:dyDescent="0.25">
      <c r="V7708" s="84">
        <v>0</v>
      </c>
    </row>
    <row r="7709" spans="22:22" x14ac:dyDescent="0.25">
      <c r="V7709" s="84">
        <v>0</v>
      </c>
    </row>
    <row r="7710" spans="22:22" x14ac:dyDescent="0.25">
      <c r="V7710" s="84">
        <v>0</v>
      </c>
    </row>
    <row r="7711" spans="22:22" x14ac:dyDescent="0.25">
      <c r="V7711" s="84">
        <v>0</v>
      </c>
    </row>
    <row r="7712" spans="22:22" x14ac:dyDescent="0.25">
      <c r="V7712" s="84">
        <v>0</v>
      </c>
    </row>
    <row r="7713" spans="22:22" x14ac:dyDescent="0.25">
      <c r="V7713" s="84">
        <v>0</v>
      </c>
    </row>
    <row r="7714" spans="22:22" x14ac:dyDescent="0.25">
      <c r="V7714" s="84">
        <v>0</v>
      </c>
    </row>
    <row r="7715" spans="22:22" x14ac:dyDescent="0.25">
      <c r="V7715" s="84">
        <v>0</v>
      </c>
    </row>
    <row r="7716" spans="22:22" x14ac:dyDescent="0.25">
      <c r="V7716" s="84">
        <v>0</v>
      </c>
    </row>
    <row r="7717" spans="22:22" x14ac:dyDescent="0.25">
      <c r="V7717" s="84">
        <v>0</v>
      </c>
    </row>
    <row r="7718" spans="22:22" x14ac:dyDescent="0.25">
      <c r="V7718" s="84">
        <v>0</v>
      </c>
    </row>
    <row r="7719" spans="22:22" x14ac:dyDescent="0.25">
      <c r="V7719" s="84">
        <v>0</v>
      </c>
    </row>
    <row r="7720" spans="22:22" x14ac:dyDescent="0.25">
      <c r="V7720" s="84">
        <v>0</v>
      </c>
    </row>
    <row r="7721" spans="22:22" x14ac:dyDescent="0.25">
      <c r="V7721" s="84">
        <v>0</v>
      </c>
    </row>
    <row r="7722" spans="22:22" x14ac:dyDescent="0.25">
      <c r="V7722" s="84">
        <v>0</v>
      </c>
    </row>
    <row r="7723" spans="22:22" x14ac:dyDescent="0.25">
      <c r="V7723" s="84">
        <v>0</v>
      </c>
    </row>
    <row r="7724" spans="22:22" x14ac:dyDescent="0.25">
      <c r="V7724" s="84">
        <v>0</v>
      </c>
    </row>
    <row r="7725" spans="22:22" x14ac:dyDescent="0.25">
      <c r="V7725" s="84">
        <v>0</v>
      </c>
    </row>
    <row r="7726" spans="22:22" x14ac:dyDescent="0.25">
      <c r="V7726" s="84">
        <v>0</v>
      </c>
    </row>
    <row r="7727" spans="22:22" x14ac:dyDescent="0.25">
      <c r="V7727" s="84">
        <v>0</v>
      </c>
    </row>
    <row r="7728" spans="22:22" x14ac:dyDescent="0.25">
      <c r="V7728" s="84">
        <v>0</v>
      </c>
    </row>
    <row r="7729" spans="22:22" x14ac:dyDescent="0.25">
      <c r="V7729" s="84">
        <v>0</v>
      </c>
    </row>
    <row r="7730" spans="22:22" x14ac:dyDescent="0.25">
      <c r="V7730" s="84">
        <v>0</v>
      </c>
    </row>
    <row r="7731" spans="22:22" x14ac:dyDescent="0.25">
      <c r="V7731" s="84">
        <v>0</v>
      </c>
    </row>
    <row r="7732" spans="22:22" x14ac:dyDescent="0.25">
      <c r="V7732" s="84">
        <v>0</v>
      </c>
    </row>
    <row r="7733" spans="22:22" x14ac:dyDescent="0.25">
      <c r="V7733" s="84">
        <v>0</v>
      </c>
    </row>
    <row r="7734" spans="22:22" x14ac:dyDescent="0.25">
      <c r="V7734" s="84">
        <v>0</v>
      </c>
    </row>
    <row r="7735" spans="22:22" x14ac:dyDescent="0.25">
      <c r="V7735" s="84">
        <v>0</v>
      </c>
    </row>
    <row r="7736" spans="22:22" x14ac:dyDescent="0.25">
      <c r="V7736" s="84">
        <v>0</v>
      </c>
    </row>
    <row r="7737" spans="22:22" x14ac:dyDescent="0.25">
      <c r="V7737" s="84">
        <v>0</v>
      </c>
    </row>
    <row r="7738" spans="22:22" x14ac:dyDescent="0.25">
      <c r="V7738" s="84">
        <v>0</v>
      </c>
    </row>
    <row r="7739" spans="22:22" x14ac:dyDescent="0.25">
      <c r="V7739" s="84">
        <v>0</v>
      </c>
    </row>
    <row r="7740" spans="22:22" x14ac:dyDescent="0.25">
      <c r="V7740" s="84">
        <v>0</v>
      </c>
    </row>
    <row r="7741" spans="22:22" x14ac:dyDescent="0.25">
      <c r="V7741" s="84">
        <v>0</v>
      </c>
    </row>
    <row r="7742" spans="22:22" x14ac:dyDescent="0.25">
      <c r="V7742" s="84">
        <v>0</v>
      </c>
    </row>
    <row r="7743" spans="22:22" x14ac:dyDescent="0.25">
      <c r="V7743" s="84">
        <v>0</v>
      </c>
    </row>
    <row r="7744" spans="22:22" x14ac:dyDescent="0.25">
      <c r="V7744" s="84">
        <v>0</v>
      </c>
    </row>
    <row r="7745" spans="22:22" x14ac:dyDescent="0.25">
      <c r="V7745" s="84">
        <v>0</v>
      </c>
    </row>
    <row r="7746" spans="22:22" x14ac:dyDescent="0.25">
      <c r="V7746" s="84">
        <v>0</v>
      </c>
    </row>
    <row r="7747" spans="22:22" x14ac:dyDescent="0.25">
      <c r="V7747" s="84">
        <v>0</v>
      </c>
    </row>
    <row r="7748" spans="22:22" x14ac:dyDescent="0.25">
      <c r="V7748" s="84">
        <v>0</v>
      </c>
    </row>
    <row r="7749" spans="22:22" x14ac:dyDescent="0.25">
      <c r="V7749" s="84">
        <v>0</v>
      </c>
    </row>
    <row r="7750" spans="22:22" x14ac:dyDescent="0.25">
      <c r="V7750" s="84">
        <v>0</v>
      </c>
    </row>
    <row r="7751" spans="22:22" x14ac:dyDescent="0.25">
      <c r="V7751" s="84">
        <v>0</v>
      </c>
    </row>
    <row r="7752" spans="22:22" x14ac:dyDescent="0.25">
      <c r="V7752" s="84">
        <v>0</v>
      </c>
    </row>
    <row r="7753" spans="22:22" x14ac:dyDescent="0.25">
      <c r="V7753" s="84">
        <v>0</v>
      </c>
    </row>
    <row r="7754" spans="22:22" x14ac:dyDescent="0.25">
      <c r="V7754" s="84">
        <v>0</v>
      </c>
    </row>
    <row r="7755" spans="22:22" x14ac:dyDescent="0.25">
      <c r="V7755" s="84">
        <v>0</v>
      </c>
    </row>
    <row r="7756" spans="22:22" x14ac:dyDescent="0.25">
      <c r="V7756" s="84">
        <v>0</v>
      </c>
    </row>
    <row r="7757" spans="22:22" x14ac:dyDescent="0.25">
      <c r="V7757" s="84">
        <v>0</v>
      </c>
    </row>
    <row r="7758" spans="22:22" x14ac:dyDescent="0.25">
      <c r="V7758" s="84">
        <v>0</v>
      </c>
    </row>
    <row r="7759" spans="22:22" x14ac:dyDescent="0.25">
      <c r="V7759" s="84">
        <v>0</v>
      </c>
    </row>
    <row r="7760" spans="22:22" x14ac:dyDescent="0.25">
      <c r="V7760" s="84">
        <v>0</v>
      </c>
    </row>
    <row r="7761" spans="22:22" x14ac:dyDescent="0.25">
      <c r="V7761" s="84">
        <v>0</v>
      </c>
    </row>
    <row r="7762" spans="22:22" x14ac:dyDescent="0.25">
      <c r="V7762" s="84">
        <v>0</v>
      </c>
    </row>
    <row r="7763" spans="22:22" x14ac:dyDescent="0.25">
      <c r="V7763" s="84">
        <v>0</v>
      </c>
    </row>
    <row r="7764" spans="22:22" x14ac:dyDescent="0.25">
      <c r="V7764" s="84">
        <v>0</v>
      </c>
    </row>
    <row r="7765" spans="22:22" x14ac:dyDescent="0.25">
      <c r="V7765" s="84">
        <v>0</v>
      </c>
    </row>
    <row r="7766" spans="22:22" x14ac:dyDescent="0.25">
      <c r="V7766" s="84">
        <v>0</v>
      </c>
    </row>
    <row r="7767" spans="22:22" x14ac:dyDescent="0.25">
      <c r="V7767" s="84">
        <v>0</v>
      </c>
    </row>
    <row r="7768" spans="22:22" x14ac:dyDescent="0.25">
      <c r="V7768" s="84">
        <v>0</v>
      </c>
    </row>
    <row r="7769" spans="22:22" x14ac:dyDescent="0.25">
      <c r="V7769" s="84">
        <v>0</v>
      </c>
    </row>
    <row r="7770" spans="22:22" x14ac:dyDescent="0.25">
      <c r="V7770" s="84">
        <v>0</v>
      </c>
    </row>
    <row r="7771" spans="22:22" x14ac:dyDescent="0.25">
      <c r="V7771" s="84">
        <v>0</v>
      </c>
    </row>
    <row r="7772" spans="22:22" x14ac:dyDescent="0.25">
      <c r="V7772" s="84">
        <v>0</v>
      </c>
    </row>
    <row r="7773" spans="22:22" x14ac:dyDescent="0.25">
      <c r="V7773" s="84">
        <v>0</v>
      </c>
    </row>
    <row r="7774" spans="22:22" x14ac:dyDescent="0.25">
      <c r="V7774" s="84">
        <v>0</v>
      </c>
    </row>
    <row r="7775" spans="22:22" x14ac:dyDescent="0.25">
      <c r="V7775" s="84">
        <v>0</v>
      </c>
    </row>
    <row r="7776" spans="22:22" x14ac:dyDescent="0.25">
      <c r="V7776" s="84">
        <v>0</v>
      </c>
    </row>
    <row r="7777" spans="22:22" x14ac:dyDescent="0.25">
      <c r="V7777" s="84">
        <v>0</v>
      </c>
    </row>
    <row r="7778" spans="22:22" x14ac:dyDescent="0.25">
      <c r="V7778" s="84">
        <v>0</v>
      </c>
    </row>
    <row r="7779" spans="22:22" x14ac:dyDescent="0.25">
      <c r="V7779" s="84">
        <v>0</v>
      </c>
    </row>
    <row r="7780" spans="22:22" x14ac:dyDescent="0.25">
      <c r="V7780" s="84">
        <v>0</v>
      </c>
    </row>
    <row r="7781" spans="22:22" x14ac:dyDescent="0.25">
      <c r="V7781" s="84">
        <v>0</v>
      </c>
    </row>
    <row r="7782" spans="22:22" x14ac:dyDescent="0.25">
      <c r="V7782" s="84">
        <v>0</v>
      </c>
    </row>
    <row r="7783" spans="22:22" x14ac:dyDescent="0.25">
      <c r="V7783" s="84">
        <v>0</v>
      </c>
    </row>
    <row r="7784" spans="22:22" x14ac:dyDescent="0.25">
      <c r="V7784" s="84">
        <v>0</v>
      </c>
    </row>
    <row r="7785" spans="22:22" x14ac:dyDescent="0.25">
      <c r="V7785" s="84">
        <v>0</v>
      </c>
    </row>
    <row r="7786" spans="22:22" x14ac:dyDescent="0.25">
      <c r="V7786" s="84">
        <v>0</v>
      </c>
    </row>
    <row r="7787" spans="22:22" x14ac:dyDescent="0.25">
      <c r="V7787" s="84">
        <v>0</v>
      </c>
    </row>
    <row r="7788" spans="22:22" x14ac:dyDescent="0.25">
      <c r="V7788" s="84">
        <v>0</v>
      </c>
    </row>
    <row r="7789" spans="22:22" x14ac:dyDescent="0.25">
      <c r="V7789" s="84">
        <v>0</v>
      </c>
    </row>
    <row r="7790" spans="22:22" x14ac:dyDescent="0.25">
      <c r="V7790" s="84">
        <v>0</v>
      </c>
    </row>
    <row r="7791" spans="22:22" x14ac:dyDescent="0.25">
      <c r="V7791" s="84">
        <v>0</v>
      </c>
    </row>
    <row r="7792" spans="22:22" x14ac:dyDescent="0.25">
      <c r="V7792" s="84">
        <v>0</v>
      </c>
    </row>
    <row r="7793" spans="22:22" x14ac:dyDescent="0.25">
      <c r="V7793" s="84">
        <v>0</v>
      </c>
    </row>
    <row r="7794" spans="22:22" x14ac:dyDescent="0.25">
      <c r="V7794" s="84">
        <v>0</v>
      </c>
    </row>
    <row r="7795" spans="22:22" x14ac:dyDescent="0.25">
      <c r="V7795" s="84">
        <v>0</v>
      </c>
    </row>
    <row r="7796" spans="22:22" x14ac:dyDescent="0.25">
      <c r="V7796" s="84">
        <v>0</v>
      </c>
    </row>
    <row r="7797" spans="22:22" x14ac:dyDescent="0.25">
      <c r="V7797" s="84">
        <v>0</v>
      </c>
    </row>
    <row r="7798" spans="22:22" x14ac:dyDescent="0.25">
      <c r="V7798" s="84">
        <v>0</v>
      </c>
    </row>
    <row r="7799" spans="22:22" x14ac:dyDescent="0.25">
      <c r="V7799" s="84">
        <v>0</v>
      </c>
    </row>
    <row r="7800" spans="22:22" x14ac:dyDescent="0.25">
      <c r="V7800" s="84">
        <v>0</v>
      </c>
    </row>
    <row r="7801" spans="22:22" x14ac:dyDescent="0.25">
      <c r="V7801" s="84">
        <v>0</v>
      </c>
    </row>
    <row r="7802" spans="22:22" x14ac:dyDescent="0.25">
      <c r="V7802" s="84">
        <v>0</v>
      </c>
    </row>
    <row r="7803" spans="22:22" x14ac:dyDescent="0.25">
      <c r="V7803" s="84">
        <v>0</v>
      </c>
    </row>
    <row r="7804" spans="22:22" x14ac:dyDescent="0.25">
      <c r="V7804" s="84">
        <v>0</v>
      </c>
    </row>
    <row r="7805" spans="22:22" x14ac:dyDescent="0.25">
      <c r="V7805" s="84">
        <v>0</v>
      </c>
    </row>
    <row r="7806" spans="22:22" x14ac:dyDescent="0.25">
      <c r="V7806" s="84">
        <v>0</v>
      </c>
    </row>
    <row r="7807" spans="22:22" x14ac:dyDescent="0.25">
      <c r="V7807" s="84">
        <v>0</v>
      </c>
    </row>
    <row r="7808" spans="22:22" x14ac:dyDescent="0.25">
      <c r="V7808" s="84">
        <v>0</v>
      </c>
    </row>
    <row r="7809" spans="22:22" x14ac:dyDescent="0.25">
      <c r="V7809" s="84">
        <v>0</v>
      </c>
    </row>
    <row r="7810" spans="22:22" x14ac:dyDescent="0.25">
      <c r="V7810" s="84">
        <v>0</v>
      </c>
    </row>
    <row r="7811" spans="22:22" x14ac:dyDescent="0.25">
      <c r="V7811" s="84">
        <v>0</v>
      </c>
    </row>
    <row r="7812" spans="22:22" x14ac:dyDescent="0.25">
      <c r="V7812" s="84">
        <v>0</v>
      </c>
    </row>
    <row r="7813" spans="22:22" x14ac:dyDescent="0.25">
      <c r="V7813" s="84">
        <v>0</v>
      </c>
    </row>
    <row r="7814" spans="22:22" x14ac:dyDescent="0.25">
      <c r="V7814" s="84">
        <v>0</v>
      </c>
    </row>
    <row r="7815" spans="22:22" x14ac:dyDescent="0.25">
      <c r="V7815" s="84">
        <v>0</v>
      </c>
    </row>
    <row r="7816" spans="22:22" x14ac:dyDescent="0.25">
      <c r="V7816" s="84">
        <v>0</v>
      </c>
    </row>
    <row r="7817" spans="22:22" x14ac:dyDescent="0.25">
      <c r="V7817" s="84">
        <v>0</v>
      </c>
    </row>
    <row r="7818" spans="22:22" x14ac:dyDescent="0.25">
      <c r="V7818" s="84">
        <v>0</v>
      </c>
    </row>
    <row r="7819" spans="22:22" x14ac:dyDescent="0.25">
      <c r="V7819" s="84">
        <v>0</v>
      </c>
    </row>
    <row r="7820" spans="22:22" x14ac:dyDescent="0.25">
      <c r="V7820" s="84">
        <v>0</v>
      </c>
    </row>
    <row r="7821" spans="22:22" x14ac:dyDescent="0.25">
      <c r="V7821" s="84">
        <v>0</v>
      </c>
    </row>
    <row r="7822" spans="22:22" x14ac:dyDescent="0.25">
      <c r="V7822" s="84">
        <v>0</v>
      </c>
    </row>
    <row r="7823" spans="22:22" x14ac:dyDescent="0.25">
      <c r="V7823" s="84">
        <v>0</v>
      </c>
    </row>
    <row r="7824" spans="22:22" x14ac:dyDescent="0.25">
      <c r="V7824" s="84">
        <v>0</v>
      </c>
    </row>
    <row r="7825" spans="22:22" x14ac:dyDescent="0.25">
      <c r="V7825" s="84">
        <v>0</v>
      </c>
    </row>
    <row r="7826" spans="22:22" x14ac:dyDescent="0.25">
      <c r="V7826" s="84">
        <v>0</v>
      </c>
    </row>
    <row r="7827" spans="22:22" x14ac:dyDescent="0.25">
      <c r="V7827" s="84">
        <v>0</v>
      </c>
    </row>
    <row r="7828" spans="22:22" x14ac:dyDescent="0.25">
      <c r="V7828" s="84">
        <v>0</v>
      </c>
    </row>
    <row r="7829" spans="22:22" x14ac:dyDescent="0.25">
      <c r="V7829" s="84">
        <v>0</v>
      </c>
    </row>
    <row r="7830" spans="22:22" x14ac:dyDescent="0.25">
      <c r="V7830" s="84">
        <v>0</v>
      </c>
    </row>
    <row r="7831" spans="22:22" x14ac:dyDescent="0.25">
      <c r="V7831" s="84">
        <v>0</v>
      </c>
    </row>
    <row r="7832" spans="22:22" x14ac:dyDescent="0.25">
      <c r="V7832" s="84">
        <v>0</v>
      </c>
    </row>
    <row r="7833" spans="22:22" x14ac:dyDescent="0.25">
      <c r="V7833" s="84">
        <v>0</v>
      </c>
    </row>
    <row r="7834" spans="22:22" x14ac:dyDescent="0.25">
      <c r="V7834" s="84">
        <v>0</v>
      </c>
    </row>
    <row r="7835" spans="22:22" x14ac:dyDescent="0.25">
      <c r="V7835" s="84">
        <v>0</v>
      </c>
    </row>
    <row r="7836" spans="22:22" x14ac:dyDescent="0.25">
      <c r="V7836" s="84">
        <v>0</v>
      </c>
    </row>
    <row r="7837" spans="22:22" x14ac:dyDescent="0.25">
      <c r="V7837" s="84">
        <v>0</v>
      </c>
    </row>
    <row r="7838" spans="22:22" x14ac:dyDescent="0.25">
      <c r="V7838" s="84">
        <v>0</v>
      </c>
    </row>
    <row r="7839" spans="22:22" x14ac:dyDescent="0.25">
      <c r="V7839" s="84">
        <v>0</v>
      </c>
    </row>
    <row r="7840" spans="22:22" x14ac:dyDescent="0.25">
      <c r="V7840" s="84">
        <v>0</v>
      </c>
    </row>
    <row r="7841" spans="22:22" x14ac:dyDescent="0.25">
      <c r="V7841" s="84">
        <v>0</v>
      </c>
    </row>
    <row r="7842" spans="22:22" x14ac:dyDescent="0.25">
      <c r="V7842" s="84">
        <v>0</v>
      </c>
    </row>
    <row r="7843" spans="22:22" x14ac:dyDescent="0.25">
      <c r="V7843" s="84">
        <v>0</v>
      </c>
    </row>
    <row r="7844" spans="22:22" x14ac:dyDescent="0.25">
      <c r="V7844" s="84">
        <v>0</v>
      </c>
    </row>
    <row r="7845" spans="22:22" x14ac:dyDescent="0.25">
      <c r="V7845" s="84">
        <v>0</v>
      </c>
    </row>
    <row r="7846" spans="22:22" x14ac:dyDescent="0.25">
      <c r="V7846" s="84">
        <v>0</v>
      </c>
    </row>
    <row r="7847" spans="22:22" x14ac:dyDescent="0.25">
      <c r="V7847" s="84">
        <v>0</v>
      </c>
    </row>
    <row r="7848" spans="22:22" x14ac:dyDescent="0.25">
      <c r="V7848" s="84">
        <v>0</v>
      </c>
    </row>
    <row r="7849" spans="22:22" x14ac:dyDescent="0.25">
      <c r="V7849" s="84">
        <v>0</v>
      </c>
    </row>
    <row r="7850" spans="22:22" x14ac:dyDescent="0.25">
      <c r="V7850" s="84">
        <v>0</v>
      </c>
    </row>
    <row r="7851" spans="22:22" x14ac:dyDescent="0.25">
      <c r="V7851" s="84">
        <v>0</v>
      </c>
    </row>
    <row r="7852" spans="22:22" x14ac:dyDescent="0.25">
      <c r="V7852" s="84">
        <v>0</v>
      </c>
    </row>
    <row r="7853" spans="22:22" x14ac:dyDescent="0.25">
      <c r="V7853" s="84">
        <v>0</v>
      </c>
    </row>
    <row r="7854" spans="22:22" x14ac:dyDescent="0.25">
      <c r="V7854" s="84">
        <v>0</v>
      </c>
    </row>
    <row r="7855" spans="22:22" x14ac:dyDescent="0.25">
      <c r="V7855" s="84">
        <v>0</v>
      </c>
    </row>
    <row r="7856" spans="22:22" x14ac:dyDescent="0.25">
      <c r="V7856" s="84">
        <v>0</v>
      </c>
    </row>
    <row r="7857" spans="22:22" x14ac:dyDescent="0.25">
      <c r="V7857" s="84">
        <v>0</v>
      </c>
    </row>
    <row r="7858" spans="22:22" x14ac:dyDescent="0.25">
      <c r="V7858" s="84">
        <v>0</v>
      </c>
    </row>
    <row r="7859" spans="22:22" x14ac:dyDescent="0.25">
      <c r="V7859" s="84">
        <v>0</v>
      </c>
    </row>
    <row r="7860" spans="22:22" x14ac:dyDescent="0.25">
      <c r="V7860" s="84">
        <v>0</v>
      </c>
    </row>
    <row r="7861" spans="22:22" x14ac:dyDescent="0.25">
      <c r="V7861" s="84">
        <v>0</v>
      </c>
    </row>
    <row r="7862" spans="22:22" x14ac:dyDescent="0.25">
      <c r="V7862" s="84">
        <v>0</v>
      </c>
    </row>
    <row r="7863" spans="22:22" x14ac:dyDescent="0.25">
      <c r="V7863" s="84">
        <v>0</v>
      </c>
    </row>
    <row r="7864" spans="22:22" x14ac:dyDescent="0.25">
      <c r="V7864" s="84">
        <v>0</v>
      </c>
    </row>
    <row r="7865" spans="22:22" x14ac:dyDescent="0.25">
      <c r="V7865" s="84">
        <v>0</v>
      </c>
    </row>
    <row r="7866" spans="22:22" x14ac:dyDescent="0.25">
      <c r="V7866" s="84">
        <v>0</v>
      </c>
    </row>
    <row r="7867" spans="22:22" x14ac:dyDescent="0.25">
      <c r="V7867" s="84">
        <v>0</v>
      </c>
    </row>
    <row r="7868" spans="22:22" x14ac:dyDescent="0.25">
      <c r="V7868" s="84">
        <v>0</v>
      </c>
    </row>
    <row r="7869" spans="22:22" x14ac:dyDescent="0.25">
      <c r="V7869" s="84">
        <v>0</v>
      </c>
    </row>
    <row r="7870" spans="22:22" x14ac:dyDescent="0.25">
      <c r="V7870" s="84">
        <v>0</v>
      </c>
    </row>
    <row r="7871" spans="22:22" x14ac:dyDescent="0.25">
      <c r="V7871" s="84">
        <v>0</v>
      </c>
    </row>
    <row r="7872" spans="22:22" x14ac:dyDescent="0.25">
      <c r="V7872" s="84">
        <v>0</v>
      </c>
    </row>
    <row r="7873" spans="22:22" x14ac:dyDescent="0.25">
      <c r="V7873" s="84">
        <v>0</v>
      </c>
    </row>
    <row r="7874" spans="22:22" x14ac:dyDescent="0.25">
      <c r="V7874" s="84">
        <v>0</v>
      </c>
    </row>
    <row r="7875" spans="22:22" x14ac:dyDescent="0.25">
      <c r="V7875" s="84">
        <v>0</v>
      </c>
    </row>
    <row r="7876" spans="22:22" x14ac:dyDescent="0.25">
      <c r="V7876" s="84">
        <v>0</v>
      </c>
    </row>
    <row r="7877" spans="22:22" x14ac:dyDescent="0.25">
      <c r="V7877" s="84">
        <v>0</v>
      </c>
    </row>
    <row r="7878" spans="22:22" x14ac:dyDescent="0.25">
      <c r="V7878" s="84">
        <v>0</v>
      </c>
    </row>
    <row r="7879" spans="22:22" x14ac:dyDescent="0.25">
      <c r="V7879" s="84">
        <v>0</v>
      </c>
    </row>
    <row r="7880" spans="22:22" x14ac:dyDescent="0.25">
      <c r="V7880" s="84">
        <v>0</v>
      </c>
    </row>
    <row r="7881" spans="22:22" x14ac:dyDescent="0.25">
      <c r="V7881" s="84">
        <v>0</v>
      </c>
    </row>
    <row r="7882" spans="22:22" x14ac:dyDescent="0.25">
      <c r="V7882" s="84">
        <v>0</v>
      </c>
    </row>
    <row r="7883" spans="22:22" x14ac:dyDescent="0.25">
      <c r="V7883" s="84">
        <v>0</v>
      </c>
    </row>
    <row r="7884" spans="22:22" x14ac:dyDescent="0.25">
      <c r="V7884" s="84">
        <v>0</v>
      </c>
    </row>
    <row r="7885" spans="22:22" x14ac:dyDescent="0.25">
      <c r="V7885" s="84">
        <v>0</v>
      </c>
    </row>
    <row r="7886" spans="22:22" x14ac:dyDescent="0.25">
      <c r="V7886" s="84">
        <v>0</v>
      </c>
    </row>
    <row r="7887" spans="22:22" x14ac:dyDescent="0.25">
      <c r="V7887" s="84">
        <v>0</v>
      </c>
    </row>
    <row r="7888" spans="22:22" x14ac:dyDescent="0.25">
      <c r="V7888" s="84">
        <v>0</v>
      </c>
    </row>
    <row r="7889" spans="22:22" x14ac:dyDescent="0.25">
      <c r="V7889" s="84">
        <v>0</v>
      </c>
    </row>
    <row r="7890" spans="22:22" x14ac:dyDescent="0.25">
      <c r="V7890" s="84">
        <v>0</v>
      </c>
    </row>
    <row r="7891" spans="22:22" x14ac:dyDescent="0.25">
      <c r="V7891" s="84">
        <v>0</v>
      </c>
    </row>
    <row r="7892" spans="22:22" x14ac:dyDescent="0.25">
      <c r="V7892" s="84">
        <v>0</v>
      </c>
    </row>
    <row r="7893" spans="22:22" x14ac:dyDescent="0.25">
      <c r="V7893" s="84">
        <v>0</v>
      </c>
    </row>
    <row r="7894" spans="22:22" x14ac:dyDescent="0.25">
      <c r="V7894" s="84">
        <v>0</v>
      </c>
    </row>
    <row r="7895" spans="22:22" x14ac:dyDescent="0.25">
      <c r="V7895" s="84">
        <v>0</v>
      </c>
    </row>
    <row r="7896" spans="22:22" x14ac:dyDescent="0.25">
      <c r="V7896" s="84">
        <v>0</v>
      </c>
    </row>
    <row r="7897" spans="22:22" x14ac:dyDescent="0.25">
      <c r="V7897" s="84">
        <v>0</v>
      </c>
    </row>
    <row r="7898" spans="22:22" x14ac:dyDescent="0.25">
      <c r="V7898" s="84">
        <v>0</v>
      </c>
    </row>
    <row r="7899" spans="22:22" x14ac:dyDescent="0.25">
      <c r="V7899" s="84">
        <v>0</v>
      </c>
    </row>
    <row r="7900" spans="22:22" x14ac:dyDescent="0.25">
      <c r="V7900" s="84">
        <v>0</v>
      </c>
    </row>
    <row r="7901" spans="22:22" x14ac:dyDescent="0.25">
      <c r="V7901" s="84">
        <v>0</v>
      </c>
    </row>
    <row r="7902" spans="22:22" x14ac:dyDescent="0.25">
      <c r="V7902" s="84">
        <v>0</v>
      </c>
    </row>
    <row r="7903" spans="22:22" x14ac:dyDescent="0.25">
      <c r="V7903" s="84">
        <v>0</v>
      </c>
    </row>
    <row r="7904" spans="22:22" x14ac:dyDescent="0.25">
      <c r="V7904" s="84">
        <v>0</v>
      </c>
    </row>
    <row r="7905" spans="22:22" x14ac:dyDescent="0.25">
      <c r="V7905" s="84">
        <v>0</v>
      </c>
    </row>
    <row r="7906" spans="22:22" x14ac:dyDescent="0.25">
      <c r="V7906" s="84">
        <v>0</v>
      </c>
    </row>
    <row r="7907" spans="22:22" x14ac:dyDescent="0.25">
      <c r="V7907" s="84">
        <v>0</v>
      </c>
    </row>
    <row r="7908" spans="22:22" x14ac:dyDescent="0.25">
      <c r="V7908" s="84">
        <v>0</v>
      </c>
    </row>
    <row r="7909" spans="22:22" x14ac:dyDescent="0.25">
      <c r="V7909" s="84">
        <v>0</v>
      </c>
    </row>
    <row r="7910" spans="22:22" x14ac:dyDescent="0.25">
      <c r="V7910" s="84">
        <v>0</v>
      </c>
    </row>
    <row r="7911" spans="22:22" x14ac:dyDescent="0.25">
      <c r="V7911" s="84">
        <v>0</v>
      </c>
    </row>
    <row r="7912" spans="22:22" x14ac:dyDescent="0.25">
      <c r="V7912" s="84">
        <v>0</v>
      </c>
    </row>
    <row r="7913" spans="22:22" x14ac:dyDescent="0.25">
      <c r="V7913" s="84">
        <v>0</v>
      </c>
    </row>
    <row r="7914" spans="22:22" x14ac:dyDescent="0.25">
      <c r="V7914" s="84">
        <v>0</v>
      </c>
    </row>
    <row r="7915" spans="22:22" x14ac:dyDescent="0.25">
      <c r="V7915" s="84">
        <v>0</v>
      </c>
    </row>
    <row r="7916" spans="22:22" x14ac:dyDescent="0.25">
      <c r="V7916" s="84">
        <v>0</v>
      </c>
    </row>
    <row r="7917" spans="22:22" x14ac:dyDescent="0.25">
      <c r="V7917" s="84">
        <v>0</v>
      </c>
    </row>
    <row r="7918" spans="22:22" x14ac:dyDescent="0.25">
      <c r="V7918" s="84">
        <v>0</v>
      </c>
    </row>
    <row r="7919" spans="22:22" x14ac:dyDescent="0.25">
      <c r="V7919" s="84">
        <v>0</v>
      </c>
    </row>
    <row r="7920" spans="22:22" x14ac:dyDescent="0.25">
      <c r="V7920" s="84">
        <v>0</v>
      </c>
    </row>
    <row r="7921" spans="22:22" x14ac:dyDescent="0.25">
      <c r="V7921" s="84">
        <v>0</v>
      </c>
    </row>
    <row r="7922" spans="22:22" x14ac:dyDescent="0.25">
      <c r="V7922" s="84">
        <v>0</v>
      </c>
    </row>
    <row r="7923" spans="22:22" x14ac:dyDescent="0.25">
      <c r="V7923" s="84">
        <v>0</v>
      </c>
    </row>
    <row r="7924" spans="22:22" x14ac:dyDescent="0.25">
      <c r="V7924" s="84">
        <v>0</v>
      </c>
    </row>
    <row r="7925" spans="22:22" x14ac:dyDescent="0.25">
      <c r="V7925" s="84">
        <v>0</v>
      </c>
    </row>
    <row r="7926" spans="22:22" x14ac:dyDescent="0.25">
      <c r="V7926" s="84">
        <v>0</v>
      </c>
    </row>
    <row r="7927" spans="22:22" x14ac:dyDescent="0.25">
      <c r="V7927" s="84">
        <v>0</v>
      </c>
    </row>
    <row r="7928" spans="22:22" x14ac:dyDescent="0.25">
      <c r="V7928" s="84">
        <v>0</v>
      </c>
    </row>
    <row r="7929" spans="22:22" x14ac:dyDescent="0.25">
      <c r="V7929" s="84">
        <v>0</v>
      </c>
    </row>
    <row r="7930" spans="22:22" x14ac:dyDescent="0.25">
      <c r="V7930" s="84">
        <v>0</v>
      </c>
    </row>
    <row r="7931" spans="22:22" x14ac:dyDescent="0.25">
      <c r="V7931" s="84">
        <v>0</v>
      </c>
    </row>
    <row r="7932" spans="22:22" x14ac:dyDescent="0.25">
      <c r="V7932" s="84">
        <v>0</v>
      </c>
    </row>
    <row r="7933" spans="22:22" x14ac:dyDescent="0.25">
      <c r="V7933" s="84">
        <v>0</v>
      </c>
    </row>
    <row r="7934" spans="22:22" x14ac:dyDescent="0.25">
      <c r="V7934" s="84">
        <v>0</v>
      </c>
    </row>
    <row r="7935" spans="22:22" x14ac:dyDescent="0.25">
      <c r="V7935" s="84">
        <v>0</v>
      </c>
    </row>
    <row r="7936" spans="22:22" x14ac:dyDescent="0.25">
      <c r="V7936" s="84">
        <v>0</v>
      </c>
    </row>
    <row r="7937" spans="22:22" x14ac:dyDescent="0.25">
      <c r="V7937" s="84">
        <v>0</v>
      </c>
    </row>
    <row r="7938" spans="22:22" x14ac:dyDescent="0.25">
      <c r="V7938" s="84">
        <v>0</v>
      </c>
    </row>
    <row r="7939" spans="22:22" x14ac:dyDescent="0.25">
      <c r="V7939" s="84">
        <v>0</v>
      </c>
    </row>
    <row r="7940" spans="22:22" x14ac:dyDescent="0.25">
      <c r="V7940" s="84">
        <v>0</v>
      </c>
    </row>
    <row r="7941" spans="22:22" x14ac:dyDescent="0.25">
      <c r="V7941" s="84">
        <v>0</v>
      </c>
    </row>
    <row r="7942" spans="22:22" x14ac:dyDescent="0.25">
      <c r="V7942" s="84">
        <v>0</v>
      </c>
    </row>
    <row r="7943" spans="22:22" x14ac:dyDescent="0.25">
      <c r="V7943" s="84">
        <v>0</v>
      </c>
    </row>
    <row r="7944" spans="22:22" x14ac:dyDescent="0.25">
      <c r="V7944" s="84">
        <v>0</v>
      </c>
    </row>
    <row r="7945" spans="22:22" x14ac:dyDescent="0.25">
      <c r="V7945" s="84">
        <v>0</v>
      </c>
    </row>
    <row r="7946" spans="22:22" x14ac:dyDescent="0.25">
      <c r="V7946" s="84">
        <v>0</v>
      </c>
    </row>
    <row r="7947" spans="22:22" x14ac:dyDescent="0.25">
      <c r="V7947" s="84">
        <v>0</v>
      </c>
    </row>
    <row r="7948" spans="22:22" x14ac:dyDescent="0.25">
      <c r="V7948" s="84">
        <v>0</v>
      </c>
    </row>
    <row r="7949" spans="22:22" x14ac:dyDescent="0.25">
      <c r="V7949" s="84">
        <v>0</v>
      </c>
    </row>
    <row r="7950" spans="22:22" x14ac:dyDescent="0.25">
      <c r="V7950" s="84">
        <v>0</v>
      </c>
    </row>
    <row r="7951" spans="22:22" x14ac:dyDescent="0.25">
      <c r="V7951" s="84">
        <v>0</v>
      </c>
    </row>
    <row r="7952" spans="22:22" x14ac:dyDescent="0.25">
      <c r="V7952" s="84">
        <v>0</v>
      </c>
    </row>
    <row r="7953" spans="22:22" x14ac:dyDescent="0.25">
      <c r="V7953" s="84">
        <v>0</v>
      </c>
    </row>
    <row r="7954" spans="22:22" x14ac:dyDescent="0.25">
      <c r="V7954" s="84">
        <v>0</v>
      </c>
    </row>
    <row r="7955" spans="22:22" x14ac:dyDescent="0.25">
      <c r="V7955" s="84">
        <v>0</v>
      </c>
    </row>
    <row r="7956" spans="22:22" x14ac:dyDescent="0.25">
      <c r="V7956" s="84">
        <v>0</v>
      </c>
    </row>
    <row r="7957" spans="22:22" x14ac:dyDescent="0.25">
      <c r="V7957" s="84">
        <v>0</v>
      </c>
    </row>
    <row r="7958" spans="22:22" x14ac:dyDescent="0.25">
      <c r="V7958" s="84">
        <v>0</v>
      </c>
    </row>
    <row r="7959" spans="22:22" x14ac:dyDescent="0.25">
      <c r="V7959" s="84">
        <v>0</v>
      </c>
    </row>
    <row r="7960" spans="22:22" x14ac:dyDescent="0.25">
      <c r="V7960" s="84">
        <v>0</v>
      </c>
    </row>
    <row r="7961" spans="22:22" x14ac:dyDescent="0.25">
      <c r="V7961" s="84">
        <v>0</v>
      </c>
    </row>
    <row r="7962" spans="22:22" x14ac:dyDescent="0.25">
      <c r="V7962" s="84">
        <v>0</v>
      </c>
    </row>
    <row r="7963" spans="22:22" x14ac:dyDescent="0.25">
      <c r="V7963" s="84">
        <v>0</v>
      </c>
    </row>
    <row r="7964" spans="22:22" x14ac:dyDescent="0.25">
      <c r="V7964" s="84">
        <v>0</v>
      </c>
    </row>
    <row r="7965" spans="22:22" x14ac:dyDescent="0.25">
      <c r="V7965" s="84">
        <v>0</v>
      </c>
    </row>
    <row r="7966" spans="22:22" x14ac:dyDescent="0.25">
      <c r="V7966" s="84">
        <v>0</v>
      </c>
    </row>
    <row r="7967" spans="22:22" x14ac:dyDescent="0.25">
      <c r="V7967" s="84">
        <v>0</v>
      </c>
    </row>
    <row r="7968" spans="22:22" x14ac:dyDescent="0.25">
      <c r="V7968" s="84">
        <v>0</v>
      </c>
    </row>
    <row r="7969" spans="22:22" x14ac:dyDescent="0.25">
      <c r="V7969" s="84">
        <v>0</v>
      </c>
    </row>
    <row r="7970" spans="22:22" x14ac:dyDescent="0.25">
      <c r="V7970" s="84">
        <v>0</v>
      </c>
    </row>
    <row r="7971" spans="22:22" x14ac:dyDescent="0.25">
      <c r="V7971" s="84">
        <v>0</v>
      </c>
    </row>
    <row r="7972" spans="22:22" x14ac:dyDescent="0.25">
      <c r="V7972" s="84">
        <v>0</v>
      </c>
    </row>
    <row r="7973" spans="22:22" x14ac:dyDescent="0.25">
      <c r="V7973" s="84">
        <v>0</v>
      </c>
    </row>
    <row r="7974" spans="22:22" x14ac:dyDescent="0.25">
      <c r="V7974" s="84">
        <v>0</v>
      </c>
    </row>
    <row r="7975" spans="22:22" x14ac:dyDescent="0.25">
      <c r="V7975" s="84">
        <v>0</v>
      </c>
    </row>
    <row r="7976" spans="22:22" x14ac:dyDescent="0.25">
      <c r="V7976" s="84">
        <v>0</v>
      </c>
    </row>
    <row r="7977" spans="22:22" x14ac:dyDescent="0.25">
      <c r="V7977" s="84">
        <v>0</v>
      </c>
    </row>
    <row r="7978" spans="22:22" x14ac:dyDescent="0.25">
      <c r="V7978" s="84">
        <v>0</v>
      </c>
    </row>
    <row r="7979" spans="22:22" x14ac:dyDescent="0.25">
      <c r="V7979" s="84">
        <v>0</v>
      </c>
    </row>
    <row r="7980" spans="22:22" x14ac:dyDescent="0.25">
      <c r="V7980" s="84">
        <v>0</v>
      </c>
    </row>
    <row r="7981" spans="22:22" x14ac:dyDescent="0.25">
      <c r="V7981" s="84">
        <v>0</v>
      </c>
    </row>
    <row r="7982" spans="22:22" x14ac:dyDescent="0.25">
      <c r="V7982" s="84">
        <v>0</v>
      </c>
    </row>
    <row r="7983" spans="22:22" x14ac:dyDescent="0.25">
      <c r="V7983" s="84">
        <v>0</v>
      </c>
    </row>
    <row r="7984" spans="22:22" x14ac:dyDescent="0.25">
      <c r="V7984" s="84">
        <v>0</v>
      </c>
    </row>
    <row r="7985" spans="22:22" x14ac:dyDescent="0.25">
      <c r="V7985" s="84">
        <v>0</v>
      </c>
    </row>
    <row r="7986" spans="22:22" x14ac:dyDescent="0.25">
      <c r="V7986" s="84">
        <v>0</v>
      </c>
    </row>
    <row r="7987" spans="22:22" x14ac:dyDescent="0.25">
      <c r="V7987" s="84">
        <v>0</v>
      </c>
    </row>
    <row r="7988" spans="22:22" x14ac:dyDescent="0.25">
      <c r="V7988" s="84">
        <v>0</v>
      </c>
    </row>
    <row r="7989" spans="22:22" x14ac:dyDescent="0.25">
      <c r="V7989" s="84">
        <v>0</v>
      </c>
    </row>
    <row r="7990" spans="22:22" x14ac:dyDescent="0.25">
      <c r="V7990" s="84">
        <v>0</v>
      </c>
    </row>
    <row r="7991" spans="22:22" x14ac:dyDescent="0.25">
      <c r="V7991" s="84">
        <v>0</v>
      </c>
    </row>
    <row r="7992" spans="22:22" x14ac:dyDescent="0.25">
      <c r="V7992" s="84">
        <v>0</v>
      </c>
    </row>
    <row r="7993" spans="22:22" x14ac:dyDescent="0.25">
      <c r="V7993" s="84">
        <v>0</v>
      </c>
    </row>
    <row r="7994" spans="22:22" x14ac:dyDescent="0.25">
      <c r="V7994" s="84">
        <v>0</v>
      </c>
    </row>
    <row r="7995" spans="22:22" x14ac:dyDescent="0.25">
      <c r="V7995" s="84">
        <v>0</v>
      </c>
    </row>
    <row r="7996" spans="22:22" x14ac:dyDescent="0.25">
      <c r="V7996" s="84">
        <v>0</v>
      </c>
    </row>
    <row r="7997" spans="22:22" x14ac:dyDescent="0.25">
      <c r="V7997" s="84">
        <v>0</v>
      </c>
    </row>
    <row r="7998" spans="22:22" x14ac:dyDescent="0.25">
      <c r="V7998" s="84">
        <v>0</v>
      </c>
    </row>
    <row r="7999" spans="22:22" x14ac:dyDescent="0.25">
      <c r="V7999" s="84">
        <v>0</v>
      </c>
    </row>
    <row r="8000" spans="22:22" x14ac:dyDescent="0.25">
      <c r="V8000" s="84">
        <v>0</v>
      </c>
    </row>
    <row r="8001" spans="22:22" x14ac:dyDescent="0.25">
      <c r="V8001" s="84">
        <v>0</v>
      </c>
    </row>
    <row r="8002" spans="22:22" x14ac:dyDescent="0.25">
      <c r="V8002" s="84">
        <v>0</v>
      </c>
    </row>
    <row r="8003" spans="22:22" x14ac:dyDescent="0.25">
      <c r="V8003" s="84">
        <v>0</v>
      </c>
    </row>
    <row r="8004" spans="22:22" x14ac:dyDescent="0.25">
      <c r="V8004" s="84">
        <v>0</v>
      </c>
    </row>
    <row r="8005" spans="22:22" x14ac:dyDescent="0.25">
      <c r="V8005" s="84">
        <v>0</v>
      </c>
    </row>
    <row r="8006" spans="22:22" x14ac:dyDescent="0.25">
      <c r="V8006" s="84">
        <v>0</v>
      </c>
    </row>
    <row r="8007" spans="22:22" x14ac:dyDescent="0.25">
      <c r="V8007" s="84">
        <v>0</v>
      </c>
    </row>
    <row r="8008" spans="22:22" x14ac:dyDescent="0.25">
      <c r="V8008" s="84">
        <v>0</v>
      </c>
    </row>
    <row r="8009" spans="22:22" x14ac:dyDescent="0.25">
      <c r="V8009" s="84">
        <v>0</v>
      </c>
    </row>
    <row r="8010" spans="22:22" x14ac:dyDescent="0.25">
      <c r="V8010" s="84">
        <v>0</v>
      </c>
    </row>
    <row r="8011" spans="22:22" x14ac:dyDescent="0.25">
      <c r="V8011" s="84">
        <v>0</v>
      </c>
    </row>
    <row r="8012" spans="22:22" x14ac:dyDescent="0.25">
      <c r="V8012" s="84">
        <v>0</v>
      </c>
    </row>
    <row r="8013" spans="22:22" x14ac:dyDescent="0.25">
      <c r="V8013" s="84">
        <v>0</v>
      </c>
    </row>
    <row r="8014" spans="22:22" x14ac:dyDescent="0.25">
      <c r="V8014" s="84">
        <v>0</v>
      </c>
    </row>
    <row r="8015" spans="22:22" x14ac:dyDescent="0.25">
      <c r="V8015" s="84">
        <v>0</v>
      </c>
    </row>
    <row r="8016" spans="22:22" x14ac:dyDescent="0.25">
      <c r="V8016" s="84">
        <v>0</v>
      </c>
    </row>
    <row r="8017" spans="22:22" x14ac:dyDescent="0.25">
      <c r="V8017" s="84">
        <v>0</v>
      </c>
    </row>
    <row r="8018" spans="22:22" x14ac:dyDescent="0.25">
      <c r="V8018" s="84">
        <v>0</v>
      </c>
    </row>
    <row r="8019" spans="22:22" x14ac:dyDescent="0.25">
      <c r="V8019" s="84">
        <v>0</v>
      </c>
    </row>
    <row r="8020" spans="22:22" x14ac:dyDescent="0.25">
      <c r="V8020" s="84">
        <v>0</v>
      </c>
    </row>
    <row r="8021" spans="22:22" x14ac:dyDescent="0.25">
      <c r="V8021" s="84">
        <v>0</v>
      </c>
    </row>
    <row r="8022" spans="22:22" x14ac:dyDescent="0.25">
      <c r="V8022" s="84">
        <v>0</v>
      </c>
    </row>
    <row r="8023" spans="22:22" x14ac:dyDescent="0.25">
      <c r="V8023" s="84">
        <v>0</v>
      </c>
    </row>
    <row r="8024" spans="22:22" x14ac:dyDescent="0.25">
      <c r="V8024" s="84">
        <v>0</v>
      </c>
    </row>
    <row r="8025" spans="22:22" x14ac:dyDescent="0.25">
      <c r="V8025" s="84">
        <v>0</v>
      </c>
    </row>
    <row r="8026" spans="22:22" x14ac:dyDescent="0.25">
      <c r="V8026" s="84">
        <v>0</v>
      </c>
    </row>
    <row r="8027" spans="22:22" x14ac:dyDescent="0.25">
      <c r="V8027" s="84">
        <v>0</v>
      </c>
    </row>
    <row r="8028" spans="22:22" x14ac:dyDescent="0.25">
      <c r="V8028" s="84">
        <v>0</v>
      </c>
    </row>
    <row r="8029" spans="22:22" x14ac:dyDescent="0.25">
      <c r="V8029" s="84">
        <v>0</v>
      </c>
    </row>
    <row r="8030" spans="22:22" x14ac:dyDescent="0.25">
      <c r="V8030" s="84">
        <v>0</v>
      </c>
    </row>
    <row r="8031" spans="22:22" x14ac:dyDescent="0.25">
      <c r="V8031" s="84">
        <v>0</v>
      </c>
    </row>
    <row r="8032" spans="22:22" x14ac:dyDescent="0.25">
      <c r="V8032" s="84">
        <v>0</v>
      </c>
    </row>
    <row r="8033" spans="22:22" x14ac:dyDescent="0.25">
      <c r="V8033" s="84">
        <v>0</v>
      </c>
    </row>
    <row r="8034" spans="22:22" x14ac:dyDescent="0.25">
      <c r="V8034" s="84">
        <v>0</v>
      </c>
    </row>
    <row r="8035" spans="22:22" x14ac:dyDescent="0.25">
      <c r="V8035" s="84">
        <v>0</v>
      </c>
    </row>
    <row r="8036" spans="22:22" x14ac:dyDescent="0.25">
      <c r="V8036" s="84">
        <v>0</v>
      </c>
    </row>
    <row r="8037" spans="22:22" x14ac:dyDescent="0.25">
      <c r="V8037" s="84">
        <v>0</v>
      </c>
    </row>
    <row r="8038" spans="22:22" x14ac:dyDescent="0.25">
      <c r="V8038" s="84">
        <v>0</v>
      </c>
    </row>
    <row r="8039" spans="22:22" x14ac:dyDescent="0.25">
      <c r="V8039" s="84">
        <v>0</v>
      </c>
    </row>
    <row r="8040" spans="22:22" x14ac:dyDescent="0.25">
      <c r="V8040" s="84">
        <v>0</v>
      </c>
    </row>
    <row r="8041" spans="22:22" x14ac:dyDescent="0.25">
      <c r="V8041" s="84">
        <v>0</v>
      </c>
    </row>
    <row r="8042" spans="22:22" x14ac:dyDescent="0.25">
      <c r="V8042" s="84">
        <v>0</v>
      </c>
    </row>
    <row r="8043" spans="22:22" x14ac:dyDescent="0.25">
      <c r="V8043" s="84">
        <v>0</v>
      </c>
    </row>
    <row r="8044" spans="22:22" x14ac:dyDescent="0.25">
      <c r="V8044" s="84">
        <v>0</v>
      </c>
    </row>
    <row r="8045" spans="22:22" x14ac:dyDescent="0.25">
      <c r="V8045" s="84">
        <v>0</v>
      </c>
    </row>
    <row r="8046" spans="22:22" x14ac:dyDescent="0.25">
      <c r="V8046" s="84">
        <v>0</v>
      </c>
    </row>
    <row r="8047" spans="22:22" x14ac:dyDescent="0.25">
      <c r="V8047" s="84">
        <v>0</v>
      </c>
    </row>
    <row r="8048" spans="22:22" x14ac:dyDescent="0.25">
      <c r="V8048" s="84">
        <v>0</v>
      </c>
    </row>
    <row r="8049" spans="22:22" x14ac:dyDescent="0.25">
      <c r="V8049" s="84">
        <v>0</v>
      </c>
    </row>
    <row r="8050" spans="22:22" x14ac:dyDescent="0.25">
      <c r="V8050" s="84">
        <v>0</v>
      </c>
    </row>
    <row r="8051" spans="22:22" x14ac:dyDescent="0.25">
      <c r="V8051" s="84">
        <v>0</v>
      </c>
    </row>
    <row r="8052" spans="22:22" x14ac:dyDescent="0.25">
      <c r="V8052" s="84">
        <v>0</v>
      </c>
    </row>
    <row r="8053" spans="22:22" x14ac:dyDescent="0.25">
      <c r="V8053" s="84">
        <v>0</v>
      </c>
    </row>
    <row r="8054" spans="22:22" x14ac:dyDescent="0.25">
      <c r="V8054" s="84">
        <v>0</v>
      </c>
    </row>
    <row r="8055" spans="22:22" x14ac:dyDescent="0.25">
      <c r="V8055" s="84">
        <v>0</v>
      </c>
    </row>
    <row r="8056" spans="22:22" x14ac:dyDescent="0.25">
      <c r="V8056" s="84">
        <v>0</v>
      </c>
    </row>
    <row r="8057" spans="22:22" x14ac:dyDescent="0.25">
      <c r="V8057" s="84">
        <v>0</v>
      </c>
    </row>
    <row r="8058" spans="22:22" x14ac:dyDescent="0.25">
      <c r="V8058" s="84">
        <v>0</v>
      </c>
    </row>
    <row r="8059" spans="22:22" x14ac:dyDescent="0.25">
      <c r="V8059" s="84">
        <v>0</v>
      </c>
    </row>
    <row r="8060" spans="22:22" x14ac:dyDescent="0.25">
      <c r="V8060" s="84">
        <v>0</v>
      </c>
    </row>
    <row r="8061" spans="22:22" x14ac:dyDescent="0.25">
      <c r="V8061" s="84">
        <v>0</v>
      </c>
    </row>
    <row r="8062" spans="22:22" x14ac:dyDescent="0.25">
      <c r="V8062" s="84">
        <v>0</v>
      </c>
    </row>
    <row r="8063" spans="22:22" x14ac:dyDescent="0.25">
      <c r="V8063" s="84">
        <v>0</v>
      </c>
    </row>
    <row r="8064" spans="22:22" x14ac:dyDescent="0.25">
      <c r="V8064" s="84">
        <v>0</v>
      </c>
    </row>
    <row r="8065" spans="22:22" x14ac:dyDescent="0.25">
      <c r="V8065" s="84">
        <v>0</v>
      </c>
    </row>
    <row r="8066" spans="22:22" x14ac:dyDescent="0.25">
      <c r="V8066" s="84">
        <v>0</v>
      </c>
    </row>
    <row r="8067" spans="22:22" x14ac:dyDescent="0.25">
      <c r="V8067" s="84">
        <v>0</v>
      </c>
    </row>
    <row r="8068" spans="22:22" x14ac:dyDescent="0.25">
      <c r="V8068" s="84">
        <v>0</v>
      </c>
    </row>
    <row r="8069" spans="22:22" x14ac:dyDescent="0.25">
      <c r="V8069" s="84">
        <v>0</v>
      </c>
    </row>
    <row r="8070" spans="22:22" x14ac:dyDescent="0.25">
      <c r="V8070" s="84">
        <v>0</v>
      </c>
    </row>
    <row r="8071" spans="22:22" x14ac:dyDescent="0.25">
      <c r="V8071" s="84">
        <v>0</v>
      </c>
    </row>
    <row r="8072" spans="22:22" x14ac:dyDescent="0.25">
      <c r="V8072" s="84">
        <v>0</v>
      </c>
    </row>
    <row r="8073" spans="22:22" x14ac:dyDescent="0.25">
      <c r="V8073" s="84">
        <v>0</v>
      </c>
    </row>
    <row r="8074" spans="22:22" x14ac:dyDescent="0.25">
      <c r="V8074" s="84">
        <v>0</v>
      </c>
    </row>
    <row r="8075" spans="22:22" x14ac:dyDescent="0.25">
      <c r="V8075" s="84">
        <v>0</v>
      </c>
    </row>
    <row r="8076" spans="22:22" x14ac:dyDescent="0.25">
      <c r="V8076" s="84">
        <v>0</v>
      </c>
    </row>
    <row r="8077" spans="22:22" x14ac:dyDescent="0.25">
      <c r="V8077" s="84">
        <v>0</v>
      </c>
    </row>
    <row r="8078" spans="22:22" x14ac:dyDescent="0.25">
      <c r="V8078" s="84">
        <v>0</v>
      </c>
    </row>
    <row r="8079" spans="22:22" x14ac:dyDescent="0.25">
      <c r="V8079" s="84">
        <v>0</v>
      </c>
    </row>
    <row r="8080" spans="22:22" x14ac:dyDescent="0.25">
      <c r="V8080" s="84">
        <v>0</v>
      </c>
    </row>
    <row r="8081" spans="22:22" x14ac:dyDescent="0.25">
      <c r="V8081" s="84">
        <v>0</v>
      </c>
    </row>
    <row r="8082" spans="22:22" x14ac:dyDescent="0.25">
      <c r="V8082" s="84">
        <v>0</v>
      </c>
    </row>
    <row r="8083" spans="22:22" x14ac:dyDescent="0.25">
      <c r="V8083" s="84">
        <v>0</v>
      </c>
    </row>
    <row r="8084" spans="22:22" x14ac:dyDescent="0.25">
      <c r="V8084" s="84">
        <v>0</v>
      </c>
    </row>
    <row r="8085" spans="22:22" x14ac:dyDescent="0.25">
      <c r="V8085" s="84">
        <v>0</v>
      </c>
    </row>
    <row r="8086" spans="22:22" x14ac:dyDescent="0.25">
      <c r="V8086" s="84">
        <v>0</v>
      </c>
    </row>
    <row r="8087" spans="22:22" x14ac:dyDescent="0.25">
      <c r="V8087" s="84">
        <v>0</v>
      </c>
    </row>
    <row r="8088" spans="22:22" x14ac:dyDescent="0.25">
      <c r="V8088" s="84">
        <v>0</v>
      </c>
    </row>
    <row r="8089" spans="22:22" x14ac:dyDescent="0.25">
      <c r="V8089" s="84">
        <v>0</v>
      </c>
    </row>
    <row r="8090" spans="22:22" x14ac:dyDescent="0.25">
      <c r="V8090" s="84">
        <v>0</v>
      </c>
    </row>
    <row r="8091" spans="22:22" x14ac:dyDescent="0.25">
      <c r="V8091" s="84">
        <v>0</v>
      </c>
    </row>
    <row r="8092" spans="22:22" x14ac:dyDescent="0.25">
      <c r="V8092" s="84">
        <v>0</v>
      </c>
    </row>
    <row r="8093" spans="22:22" x14ac:dyDescent="0.25">
      <c r="V8093" s="84">
        <v>0</v>
      </c>
    </row>
    <row r="8094" spans="22:22" x14ac:dyDescent="0.25">
      <c r="V8094" s="84">
        <v>0</v>
      </c>
    </row>
    <row r="8095" spans="22:22" x14ac:dyDescent="0.25">
      <c r="V8095" s="84">
        <v>0</v>
      </c>
    </row>
    <row r="8096" spans="22:22" x14ac:dyDescent="0.25">
      <c r="V8096" s="84">
        <v>0</v>
      </c>
    </row>
    <row r="8097" spans="22:22" x14ac:dyDescent="0.25">
      <c r="V8097" s="84">
        <v>0</v>
      </c>
    </row>
    <row r="8098" spans="22:22" x14ac:dyDescent="0.25">
      <c r="V8098" s="84">
        <v>0</v>
      </c>
    </row>
    <row r="8099" spans="22:22" x14ac:dyDescent="0.25">
      <c r="V8099" s="84">
        <v>0</v>
      </c>
    </row>
    <row r="8100" spans="22:22" x14ac:dyDescent="0.25">
      <c r="V8100" s="84">
        <v>0</v>
      </c>
    </row>
    <row r="8101" spans="22:22" x14ac:dyDescent="0.25">
      <c r="V8101" s="84">
        <v>0</v>
      </c>
    </row>
    <row r="8102" spans="22:22" x14ac:dyDescent="0.25">
      <c r="V8102" s="84">
        <v>0</v>
      </c>
    </row>
    <row r="8103" spans="22:22" x14ac:dyDescent="0.25">
      <c r="V8103" s="84">
        <v>0</v>
      </c>
    </row>
    <row r="8104" spans="22:22" x14ac:dyDescent="0.25">
      <c r="V8104" s="84">
        <v>0</v>
      </c>
    </row>
    <row r="8105" spans="22:22" x14ac:dyDescent="0.25">
      <c r="V8105" s="84">
        <v>0</v>
      </c>
    </row>
    <row r="8106" spans="22:22" x14ac:dyDescent="0.25">
      <c r="V8106" s="84">
        <v>0</v>
      </c>
    </row>
    <row r="8107" spans="22:22" x14ac:dyDescent="0.25">
      <c r="V8107" s="84">
        <v>0</v>
      </c>
    </row>
    <row r="8108" spans="22:22" x14ac:dyDescent="0.25">
      <c r="V8108" s="84">
        <v>0</v>
      </c>
    </row>
    <row r="8109" spans="22:22" x14ac:dyDescent="0.25">
      <c r="V8109" s="84">
        <v>0</v>
      </c>
    </row>
    <row r="8110" spans="22:22" x14ac:dyDescent="0.25">
      <c r="V8110" s="84">
        <v>0</v>
      </c>
    </row>
    <row r="8111" spans="22:22" x14ac:dyDescent="0.25">
      <c r="V8111" s="84">
        <v>0</v>
      </c>
    </row>
    <row r="8112" spans="22:22" x14ac:dyDescent="0.25">
      <c r="V8112" s="84">
        <v>0</v>
      </c>
    </row>
    <row r="8113" spans="22:22" x14ac:dyDescent="0.25">
      <c r="V8113" s="84">
        <v>0</v>
      </c>
    </row>
    <row r="8114" spans="22:22" x14ac:dyDescent="0.25">
      <c r="V8114" s="84">
        <v>0</v>
      </c>
    </row>
    <row r="8115" spans="22:22" x14ac:dyDescent="0.25">
      <c r="V8115" s="84">
        <v>0</v>
      </c>
    </row>
    <row r="8116" spans="22:22" x14ac:dyDescent="0.25">
      <c r="V8116" s="84">
        <v>0</v>
      </c>
    </row>
    <row r="8117" spans="22:22" x14ac:dyDescent="0.25">
      <c r="V8117" s="84">
        <v>0</v>
      </c>
    </row>
    <row r="8118" spans="22:22" x14ac:dyDescent="0.25">
      <c r="V8118" s="84">
        <v>0</v>
      </c>
    </row>
    <row r="8119" spans="22:22" x14ac:dyDescent="0.25">
      <c r="V8119" s="84">
        <v>0</v>
      </c>
    </row>
    <row r="8120" spans="22:22" x14ac:dyDescent="0.25">
      <c r="V8120" s="84">
        <v>0</v>
      </c>
    </row>
    <row r="8121" spans="22:22" x14ac:dyDescent="0.25">
      <c r="V8121" s="84">
        <v>0</v>
      </c>
    </row>
    <row r="8122" spans="22:22" x14ac:dyDescent="0.25">
      <c r="V8122" s="84">
        <v>0</v>
      </c>
    </row>
    <row r="8123" spans="22:22" x14ac:dyDescent="0.25">
      <c r="V8123" s="84">
        <v>0</v>
      </c>
    </row>
    <row r="8124" spans="22:22" x14ac:dyDescent="0.25">
      <c r="V8124" s="84">
        <v>0</v>
      </c>
    </row>
    <row r="8125" spans="22:22" x14ac:dyDescent="0.25">
      <c r="V8125" s="84">
        <v>0</v>
      </c>
    </row>
    <row r="8126" spans="22:22" x14ac:dyDescent="0.25">
      <c r="V8126" s="84">
        <v>0</v>
      </c>
    </row>
    <row r="8127" spans="22:22" x14ac:dyDescent="0.25">
      <c r="V8127" s="84">
        <v>0</v>
      </c>
    </row>
    <row r="8128" spans="22:22" x14ac:dyDescent="0.25">
      <c r="V8128" s="84">
        <v>0</v>
      </c>
    </row>
    <row r="8129" spans="22:22" x14ac:dyDescent="0.25">
      <c r="V8129" s="84">
        <v>0</v>
      </c>
    </row>
    <row r="8130" spans="22:22" x14ac:dyDescent="0.25">
      <c r="V8130" s="84">
        <v>0</v>
      </c>
    </row>
    <row r="8131" spans="22:22" x14ac:dyDescent="0.25">
      <c r="V8131" s="84">
        <v>0</v>
      </c>
    </row>
    <row r="8132" spans="22:22" x14ac:dyDescent="0.25">
      <c r="V8132" s="84">
        <v>0</v>
      </c>
    </row>
    <row r="8133" spans="22:22" x14ac:dyDescent="0.25">
      <c r="V8133" s="84">
        <v>0</v>
      </c>
    </row>
    <row r="8134" spans="22:22" x14ac:dyDescent="0.25">
      <c r="V8134" s="84">
        <v>0</v>
      </c>
    </row>
    <row r="8135" spans="22:22" x14ac:dyDescent="0.25">
      <c r="V8135" s="84">
        <v>0</v>
      </c>
    </row>
    <row r="8136" spans="22:22" x14ac:dyDescent="0.25">
      <c r="V8136" s="84">
        <v>0</v>
      </c>
    </row>
    <row r="8137" spans="22:22" x14ac:dyDescent="0.25">
      <c r="V8137" s="84">
        <v>0</v>
      </c>
    </row>
    <row r="8138" spans="22:22" x14ac:dyDescent="0.25">
      <c r="V8138" s="84">
        <v>0</v>
      </c>
    </row>
    <row r="8139" spans="22:22" x14ac:dyDescent="0.25">
      <c r="V8139" s="84">
        <v>0</v>
      </c>
    </row>
    <row r="8140" spans="22:22" x14ac:dyDescent="0.25">
      <c r="V8140" s="84">
        <v>0</v>
      </c>
    </row>
    <row r="8141" spans="22:22" x14ac:dyDescent="0.25">
      <c r="V8141" s="84">
        <v>0</v>
      </c>
    </row>
    <row r="8142" spans="22:22" x14ac:dyDescent="0.25">
      <c r="V8142" s="84">
        <v>0</v>
      </c>
    </row>
    <row r="8143" spans="22:22" x14ac:dyDescent="0.25">
      <c r="V8143" s="84">
        <v>0</v>
      </c>
    </row>
    <row r="8144" spans="22:22" x14ac:dyDescent="0.25">
      <c r="V8144" s="84">
        <v>0</v>
      </c>
    </row>
    <row r="8145" spans="22:22" x14ac:dyDescent="0.25">
      <c r="V8145" s="84">
        <v>0</v>
      </c>
    </row>
    <row r="8146" spans="22:22" x14ac:dyDescent="0.25">
      <c r="V8146" s="84">
        <v>0</v>
      </c>
    </row>
    <row r="8147" spans="22:22" x14ac:dyDescent="0.25">
      <c r="V8147" s="84">
        <v>0</v>
      </c>
    </row>
    <row r="8148" spans="22:22" x14ac:dyDescent="0.25">
      <c r="V8148" s="84">
        <v>0</v>
      </c>
    </row>
    <row r="8149" spans="22:22" x14ac:dyDescent="0.25">
      <c r="V8149" s="84">
        <v>0</v>
      </c>
    </row>
    <row r="8150" spans="22:22" x14ac:dyDescent="0.25">
      <c r="V8150" s="84">
        <v>0</v>
      </c>
    </row>
    <row r="8151" spans="22:22" x14ac:dyDescent="0.25">
      <c r="V8151" s="84">
        <v>0</v>
      </c>
    </row>
    <row r="8152" spans="22:22" x14ac:dyDescent="0.25">
      <c r="V8152" s="84">
        <v>0</v>
      </c>
    </row>
    <row r="8153" spans="22:22" x14ac:dyDescent="0.25">
      <c r="V8153" s="84">
        <v>0</v>
      </c>
    </row>
    <row r="8154" spans="22:22" x14ac:dyDescent="0.25">
      <c r="V8154" s="84">
        <v>0</v>
      </c>
    </row>
    <row r="8155" spans="22:22" x14ac:dyDescent="0.25">
      <c r="V8155" s="84">
        <v>0</v>
      </c>
    </row>
    <row r="8156" spans="22:22" x14ac:dyDescent="0.25">
      <c r="V8156" s="84">
        <v>0</v>
      </c>
    </row>
    <row r="8157" spans="22:22" x14ac:dyDescent="0.25">
      <c r="V8157" s="84">
        <v>0</v>
      </c>
    </row>
    <row r="8158" spans="22:22" x14ac:dyDescent="0.25">
      <c r="V8158" s="84">
        <v>0</v>
      </c>
    </row>
    <row r="8159" spans="22:22" x14ac:dyDescent="0.25">
      <c r="V8159" s="84">
        <v>0</v>
      </c>
    </row>
    <row r="8160" spans="22:22" x14ac:dyDescent="0.25">
      <c r="V8160" s="84">
        <v>0</v>
      </c>
    </row>
    <row r="8161" spans="22:22" x14ac:dyDescent="0.25">
      <c r="V8161" s="84">
        <v>0</v>
      </c>
    </row>
    <row r="8162" spans="22:22" x14ac:dyDescent="0.25">
      <c r="V8162" s="84">
        <v>0</v>
      </c>
    </row>
    <row r="8163" spans="22:22" x14ac:dyDescent="0.25">
      <c r="V8163" s="84">
        <v>0</v>
      </c>
    </row>
    <row r="8164" spans="22:22" x14ac:dyDescent="0.25">
      <c r="V8164" s="84">
        <v>0</v>
      </c>
    </row>
    <row r="8165" spans="22:22" x14ac:dyDescent="0.25">
      <c r="V8165" s="84">
        <v>0</v>
      </c>
    </row>
    <row r="8166" spans="22:22" x14ac:dyDescent="0.25">
      <c r="V8166" s="84">
        <v>0</v>
      </c>
    </row>
    <row r="8167" spans="22:22" x14ac:dyDescent="0.25">
      <c r="V8167" s="84">
        <v>0</v>
      </c>
    </row>
    <row r="8168" spans="22:22" x14ac:dyDescent="0.25">
      <c r="V8168" s="84">
        <v>0</v>
      </c>
    </row>
    <row r="8169" spans="22:22" x14ac:dyDescent="0.25">
      <c r="V8169" s="84">
        <v>0</v>
      </c>
    </row>
    <row r="8170" spans="22:22" x14ac:dyDescent="0.25">
      <c r="V8170" s="84">
        <v>0</v>
      </c>
    </row>
    <row r="8171" spans="22:22" x14ac:dyDescent="0.25">
      <c r="V8171" s="84">
        <v>0</v>
      </c>
    </row>
    <row r="8172" spans="22:22" x14ac:dyDescent="0.25">
      <c r="V8172" s="84">
        <v>0</v>
      </c>
    </row>
    <row r="8173" spans="22:22" x14ac:dyDescent="0.25">
      <c r="V8173" s="84">
        <v>0</v>
      </c>
    </row>
    <row r="8174" spans="22:22" x14ac:dyDescent="0.25">
      <c r="V8174" s="84">
        <v>0</v>
      </c>
    </row>
    <row r="8175" spans="22:22" x14ac:dyDescent="0.25">
      <c r="V8175" s="84">
        <v>0</v>
      </c>
    </row>
    <row r="8176" spans="22:22" x14ac:dyDescent="0.25">
      <c r="V8176" s="84">
        <v>0</v>
      </c>
    </row>
    <row r="8177" spans="22:22" x14ac:dyDescent="0.25">
      <c r="V8177" s="84">
        <v>0</v>
      </c>
    </row>
    <row r="8178" spans="22:22" x14ac:dyDescent="0.25">
      <c r="V8178" s="84">
        <v>0</v>
      </c>
    </row>
    <row r="8179" spans="22:22" x14ac:dyDescent="0.25">
      <c r="V8179" s="84">
        <v>0</v>
      </c>
    </row>
    <row r="8180" spans="22:22" x14ac:dyDescent="0.25">
      <c r="V8180" s="84">
        <v>0</v>
      </c>
    </row>
    <row r="8181" spans="22:22" x14ac:dyDescent="0.25">
      <c r="V8181" s="84">
        <v>0</v>
      </c>
    </row>
    <row r="8182" spans="22:22" x14ac:dyDescent="0.25">
      <c r="V8182" s="84">
        <v>0</v>
      </c>
    </row>
    <row r="8183" spans="22:22" x14ac:dyDescent="0.25">
      <c r="V8183" s="84">
        <v>0</v>
      </c>
    </row>
    <row r="8184" spans="22:22" x14ac:dyDescent="0.25">
      <c r="V8184" s="84">
        <v>0</v>
      </c>
    </row>
    <row r="8185" spans="22:22" x14ac:dyDescent="0.25">
      <c r="V8185" s="84">
        <v>0</v>
      </c>
    </row>
    <row r="8186" spans="22:22" x14ac:dyDescent="0.25">
      <c r="V8186" s="84">
        <v>0</v>
      </c>
    </row>
    <row r="8187" spans="22:22" x14ac:dyDescent="0.25">
      <c r="V8187" s="84">
        <v>0</v>
      </c>
    </row>
    <row r="8188" spans="22:22" x14ac:dyDescent="0.25">
      <c r="V8188" s="84">
        <v>0</v>
      </c>
    </row>
    <row r="8189" spans="22:22" x14ac:dyDescent="0.25">
      <c r="V8189" s="84">
        <v>0</v>
      </c>
    </row>
    <row r="8190" spans="22:22" x14ac:dyDescent="0.25">
      <c r="V8190" s="84">
        <v>0</v>
      </c>
    </row>
    <row r="8191" spans="22:22" x14ac:dyDescent="0.25">
      <c r="V8191" s="84">
        <v>0</v>
      </c>
    </row>
    <row r="8192" spans="22:22" x14ac:dyDescent="0.25">
      <c r="V8192" s="84">
        <v>0</v>
      </c>
    </row>
    <row r="8193" spans="22:22" x14ac:dyDescent="0.25">
      <c r="V8193" s="84">
        <v>0</v>
      </c>
    </row>
    <row r="8194" spans="22:22" x14ac:dyDescent="0.25">
      <c r="V8194" s="84">
        <v>0</v>
      </c>
    </row>
    <row r="8195" spans="22:22" x14ac:dyDescent="0.25">
      <c r="V8195" s="84">
        <v>0</v>
      </c>
    </row>
    <row r="8196" spans="22:22" x14ac:dyDescent="0.25">
      <c r="V8196" s="84">
        <v>0</v>
      </c>
    </row>
    <row r="8197" spans="22:22" x14ac:dyDescent="0.25">
      <c r="V8197" s="84">
        <v>0</v>
      </c>
    </row>
    <row r="8198" spans="22:22" x14ac:dyDescent="0.25">
      <c r="V8198" s="84">
        <v>0</v>
      </c>
    </row>
    <row r="8199" spans="22:22" x14ac:dyDescent="0.25">
      <c r="V8199" s="84">
        <v>0</v>
      </c>
    </row>
    <row r="8200" spans="22:22" x14ac:dyDescent="0.25">
      <c r="V8200" s="84">
        <v>0</v>
      </c>
    </row>
    <row r="8201" spans="22:22" x14ac:dyDescent="0.25">
      <c r="V8201" s="84">
        <v>0</v>
      </c>
    </row>
    <row r="8202" spans="22:22" x14ac:dyDescent="0.25">
      <c r="V8202" s="84">
        <v>0</v>
      </c>
    </row>
    <row r="8203" spans="22:22" x14ac:dyDescent="0.25">
      <c r="V8203" s="84">
        <v>0</v>
      </c>
    </row>
    <row r="8204" spans="22:22" x14ac:dyDescent="0.25">
      <c r="V8204" s="84">
        <v>0</v>
      </c>
    </row>
    <row r="8205" spans="22:22" x14ac:dyDescent="0.25">
      <c r="V8205" s="84">
        <v>0</v>
      </c>
    </row>
    <row r="8206" spans="22:22" x14ac:dyDescent="0.25">
      <c r="V8206" s="84">
        <v>0</v>
      </c>
    </row>
    <row r="8207" spans="22:22" x14ac:dyDescent="0.25">
      <c r="V8207" s="84">
        <v>0</v>
      </c>
    </row>
    <row r="8208" spans="22:22" x14ac:dyDescent="0.25">
      <c r="V8208" s="84">
        <v>0</v>
      </c>
    </row>
    <row r="8209" spans="22:22" x14ac:dyDescent="0.25">
      <c r="V8209" s="84">
        <v>0</v>
      </c>
    </row>
    <row r="8210" spans="22:22" x14ac:dyDescent="0.25">
      <c r="V8210" s="84">
        <v>0</v>
      </c>
    </row>
    <row r="8211" spans="22:22" x14ac:dyDescent="0.25">
      <c r="V8211" s="84">
        <v>0</v>
      </c>
    </row>
    <row r="8212" spans="22:22" x14ac:dyDescent="0.25">
      <c r="V8212" s="84">
        <v>0</v>
      </c>
    </row>
    <row r="8213" spans="22:22" x14ac:dyDescent="0.25">
      <c r="V8213" s="84">
        <v>0</v>
      </c>
    </row>
    <row r="8214" spans="22:22" x14ac:dyDescent="0.25">
      <c r="V8214" s="84">
        <v>0</v>
      </c>
    </row>
    <row r="8215" spans="22:22" x14ac:dyDescent="0.25">
      <c r="V8215" s="84">
        <v>0</v>
      </c>
    </row>
    <row r="8216" spans="22:22" x14ac:dyDescent="0.25">
      <c r="V8216" s="84">
        <v>0</v>
      </c>
    </row>
    <row r="8217" spans="22:22" x14ac:dyDescent="0.25">
      <c r="V8217" s="84">
        <v>0</v>
      </c>
    </row>
    <row r="8218" spans="22:22" x14ac:dyDescent="0.25">
      <c r="V8218" s="84">
        <v>0</v>
      </c>
    </row>
    <row r="8219" spans="22:22" x14ac:dyDescent="0.25">
      <c r="V8219" s="84">
        <v>0</v>
      </c>
    </row>
    <row r="8220" spans="22:22" x14ac:dyDescent="0.25">
      <c r="V8220" s="84">
        <v>0</v>
      </c>
    </row>
    <row r="8221" spans="22:22" x14ac:dyDescent="0.25">
      <c r="V8221" s="84">
        <v>0</v>
      </c>
    </row>
    <row r="8222" spans="22:22" x14ac:dyDescent="0.25">
      <c r="V8222" s="84">
        <v>0</v>
      </c>
    </row>
    <row r="8223" spans="22:22" x14ac:dyDescent="0.25">
      <c r="V8223" s="84">
        <v>0</v>
      </c>
    </row>
    <row r="8224" spans="22:22" x14ac:dyDescent="0.25">
      <c r="V8224" s="84">
        <v>0</v>
      </c>
    </row>
    <row r="8225" spans="22:22" x14ac:dyDescent="0.25">
      <c r="V8225" s="84">
        <v>0</v>
      </c>
    </row>
    <row r="8226" spans="22:22" x14ac:dyDescent="0.25">
      <c r="V8226" s="84">
        <v>0</v>
      </c>
    </row>
    <row r="8227" spans="22:22" x14ac:dyDescent="0.25">
      <c r="V8227" s="84">
        <v>0</v>
      </c>
    </row>
    <row r="8228" spans="22:22" x14ac:dyDescent="0.25">
      <c r="V8228" s="84">
        <v>0</v>
      </c>
    </row>
    <row r="8229" spans="22:22" x14ac:dyDescent="0.25">
      <c r="V8229" s="84">
        <v>0</v>
      </c>
    </row>
    <row r="8230" spans="22:22" x14ac:dyDescent="0.25">
      <c r="V8230" s="84">
        <v>0</v>
      </c>
    </row>
    <row r="8231" spans="22:22" x14ac:dyDescent="0.25">
      <c r="V8231" s="84">
        <v>0</v>
      </c>
    </row>
    <row r="8232" spans="22:22" x14ac:dyDescent="0.25">
      <c r="V8232" s="84">
        <v>0</v>
      </c>
    </row>
    <row r="8233" spans="22:22" x14ac:dyDescent="0.25">
      <c r="V8233" s="84">
        <v>0</v>
      </c>
    </row>
    <row r="8234" spans="22:22" x14ac:dyDescent="0.25">
      <c r="V8234" s="84">
        <v>0</v>
      </c>
    </row>
    <row r="8235" spans="22:22" x14ac:dyDescent="0.25">
      <c r="V8235" s="84">
        <v>0</v>
      </c>
    </row>
    <row r="8236" spans="22:22" x14ac:dyDescent="0.25">
      <c r="V8236" s="84">
        <v>0</v>
      </c>
    </row>
    <row r="8237" spans="22:22" x14ac:dyDescent="0.25">
      <c r="V8237" s="84">
        <v>0</v>
      </c>
    </row>
    <row r="8238" spans="22:22" x14ac:dyDescent="0.25">
      <c r="V8238" s="84">
        <v>0</v>
      </c>
    </row>
    <row r="8239" spans="22:22" x14ac:dyDescent="0.25">
      <c r="V8239" s="84">
        <v>0</v>
      </c>
    </row>
    <row r="8240" spans="22:22" x14ac:dyDescent="0.25">
      <c r="V8240" s="84">
        <v>0</v>
      </c>
    </row>
    <row r="8241" spans="22:22" x14ac:dyDescent="0.25">
      <c r="V8241" s="84">
        <v>0</v>
      </c>
    </row>
    <row r="8242" spans="22:22" x14ac:dyDescent="0.25">
      <c r="V8242" s="84">
        <v>0</v>
      </c>
    </row>
    <row r="8243" spans="22:22" x14ac:dyDescent="0.25">
      <c r="V8243" s="84">
        <v>0</v>
      </c>
    </row>
    <row r="8244" spans="22:22" x14ac:dyDescent="0.25">
      <c r="V8244" s="84">
        <v>0</v>
      </c>
    </row>
    <row r="8245" spans="22:22" x14ac:dyDescent="0.25">
      <c r="V8245" s="84">
        <v>0</v>
      </c>
    </row>
    <row r="8246" spans="22:22" x14ac:dyDescent="0.25">
      <c r="V8246" s="84">
        <v>0</v>
      </c>
    </row>
    <row r="8247" spans="22:22" x14ac:dyDescent="0.25">
      <c r="V8247" s="84">
        <v>0</v>
      </c>
    </row>
    <row r="8248" spans="22:22" x14ac:dyDescent="0.25">
      <c r="V8248" s="84">
        <v>0</v>
      </c>
    </row>
    <row r="8249" spans="22:22" x14ac:dyDescent="0.25">
      <c r="V8249" s="84">
        <v>0</v>
      </c>
    </row>
    <row r="8250" spans="22:22" x14ac:dyDescent="0.25">
      <c r="V8250" s="84">
        <v>0</v>
      </c>
    </row>
    <row r="8251" spans="22:22" x14ac:dyDescent="0.25">
      <c r="V8251" s="84">
        <v>0</v>
      </c>
    </row>
    <row r="8252" spans="22:22" x14ac:dyDescent="0.25">
      <c r="V8252" s="84">
        <v>0</v>
      </c>
    </row>
    <row r="8253" spans="22:22" x14ac:dyDescent="0.25">
      <c r="V8253" s="84">
        <v>0</v>
      </c>
    </row>
    <row r="8254" spans="22:22" x14ac:dyDescent="0.25">
      <c r="V8254" s="84">
        <v>0</v>
      </c>
    </row>
    <row r="8255" spans="22:22" x14ac:dyDescent="0.25">
      <c r="V8255" s="84">
        <v>0</v>
      </c>
    </row>
    <row r="8256" spans="22:22" x14ac:dyDescent="0.25">
      <c r="V8256" s="84">
        <v>0</v>
      </c>
    </row>
    <row r="8257" spans="22:22" x14ac:dyDescent="0.25">
      <c r="V8257" s="84">
        <v>0</v>
      </c>
    </row>
    <row r="8258" spans="22:22" x14ac:dyDescent="0.25">
      <c r="V8258" s="84">
        <v>0</v>
      </c>
    </row>
    <row r="8259" spans="22:22" x14ac:dyDescent="0.25">
      <c r="V8259" s="84">
        <v>0</v>
      </c>
    </row>
    <row r="8260" spans="22:22" x14ac:dyDescent="0.25">
      <c r="V8260" s="84">
        <v>0</v>
      </c>
    </row>
    <row r="8261" spans="22:22" x14ac:dyDescent="0.25">
      <c r="V8261" s="84">
        <v>0</v>
      </c>
    </row>
    <row r="8262" spans="22:22" x14ac:dyDescent="0.25">
      <c r="V8262" s="84">
        <v>0</v>
      </c>
    </row>
    <row r="8263" spans="22:22" x14ac:dyDescent="0.25">
      <c r="V8263" s="84">
        <v>0</v>
      </c>
    </row>
    <row r="8264" spans="22:22" x14ac:dyDescent="0.25">
      <c r="V8264" s="84">
        <v>0</v>
      </c>
    </row>
    <row r="8265" spans="22:22" x14ac:dyDescent="0.25">
      <c r="V8265" s="84">
        <v>0</v>
      </c>
    </row>
    <row r="8266" spans="22:22" x14ac:dyDescent="0.25">
      <c r="V8266" s="84">
        <v>0</v>
      </c>
    </row>
    <row r="8267" spans="22:22" x14ac:dyDescent="0.25">
      <c r="V8267" s="84">
        <v>0</v>
      </c>
    </row>
    <row r="8268" spans="22:22" x14ac:dyDescent="0.25">
      <c r="V8268" s="84">
        <v>0</v>
      </c>
    </row>
    <row r="8269" spans="22:22" x14ac:dyDescent="0.25">
      <c r="V8269" s="84">
        <v>0</v>
      </c>
    </row>
    <row r="8270" spans="22:22" x14ac:dyDescent="0.25">
      <c r="V8270" s="84">
        <v>0</v>
      </c>
    </row>
    <row r="8271" spans="22:22" x14ac:dyDescent="0.25">
      <c r="V8271" s="84">
        <v>0</v>
      </c>
    </row>
    <row r="8272" spans="22:22" x14ac:dyDescent="0.25">
      <c r="V8272" s="84">
        <v>0</v>
      </c>
    </row>
    <row r="8273" spans="22:22" x14ac:dyDescent="0.25">
      <c r="V8273" s="84">
        <v>0</v>
      </c>
    </row>
    <row r="8274" spans="22:22" x14ac:dyDescent="0.25">
      <c r="V8274" s="84">
        <v>0</v>
      </c>
    </row>
    <row r="8275" spans="22:22" x14ac:dyDescent="0.25">
      <c r="V8275" s="84">
        <v>0</v>
      </c>
    </row>
    <row r="8276" spans="22:22" x14ac:dyDescent="0.25">
      <c r="V8276" s="84">
        <v>0</v>
      </c>
    </row>
    <row r="8277" spans="22:22" x14ac:dyDescent="0.25">
      <c r="V8277" s="84">
        <v>0</v>
      </c>
    </row>
    <row r="8278" spans="22:22" x14ac:dyDescent="0.25">
      <c r="V8278" s="84">
        <v>0</v>
      </c>
    </row>
    <row r="8279" spans="22:22" x14ac:dyDescent="0.25">
      <c r="V8279" s="84">
        <v>0</v>
      </c>
    </row>
    <row r="8280" spans="22:22" x14ac:dyDescent="0.25">
      <c r="V8280" s="84">
        <v>0</v>
      </c>
    </row>
    <row r="8281" spans="22:22" x14ac:dyDescent="0.25">
      <c r="V8281" s="84">
        <v>0</v>
      </c>
    </row>
    <row r="8282" spans="22:22" x14ac:dyDescent="0.25">
      <c r="V8282" s="84">
        <v>0</v>
      </c>
    </row>
    <row r="8283" spans="22:22" x14ac:dyDescent="0.25">
      <c r="V8283" s="84">
        <v>0</v>
      </c>
    </row>
    <row r="8284" spans="22:22" x14ac:dyDescent="0.25">
      <c r="V8284" s="84">
        <v>0</v>
      </c>
    </row>
    <row r="8285" spans="22:22" x14ac:dyDescent="0.25">
      <c r="V8285" s="84">
        <v>0</v>
      </c>
    </row>
    <row r="8286" spans="22:22" x14ac:dyDescent="0.25">
      <c r="V8286" s="84">
        <v>0</v>
      </c>
    </row>
    <row r="8287" spans="22:22" x14ac:dyDescent="0.25">
      <c r="V8287" s="84">
        <v>0</v>
      </c>
    </row>
    <row r="8288" spans="22:22" x14ac:dyDescent="0.25">
      <c r="V8288" s="84">
        <v>0</v>
      </c>
    </row>
    <row r="8289" spans="22:22" x14ac:dyDescent="0.25">
      <c r="V8289" s="84">
        <v>0</v>
      </c>
    </row>
    <row r="8290" spans="22:22" x14ac:dyDescent="0.25">
      <c r="V8290" s="84">
        <v>0</v>
      </c>
    </row>
    <row r="8291" spans="22:22" x14ac:dyDescent="0.25">
      <c r="V8291" s="84">
        <v>0</v>
      </c>
    </row>
    <row r="8292" spans="22:22" x14ac:dyDescent="0.25">
      <c r="V8292" s="84">
        <v>0</v>
      </c>
    </row>
    <row r="8293" spans="22:22" x14ac:dyDescent="0.25">
      <c r="V8293" s="84">
        <v>0</v>
      </c>
    </row>
    <row r="8294" spans="22:22" x14ac:dyDescent="0.25">
      <c r="V8294" s="84">
        <v>0</v>
      </c>
    </row>
    <row r="8295" spans="22:22" x14ac:dyDescent="0.25">
      <c r="V8295" s="84">
        <v>0</v>
      </c>
    </row>
    <row r="8296" spans="22:22" x14ac:dyDescent="0.25">
      <c r="V8296" s="84">
        <v>0</v>
      </c>
    </row>
    <row r="8297" spans="22:22" x14ac:dyDescent="0.25">
      <c r="V8297" s="84">
        <v>0</v>
      </c>
    </row>
    <row r="8298" spans="22:22" x14ac:dyDescent="0.25">
      <c r="V8298" s="84">
        <v>0</v>
      </c>
    </row>
    <row r="8299" spans="22:22" x14ac:dyDescent="0.25">
      <c r="V8299" s="84">
        <v>0</v>
      </c>
    </row>
    <row r="8300" spans="22:22" x14ac:dyDescent="0.25">
      <c r="V8300" s="84">
        <v>0</v>
      </c>
    </row>
    <row r="8301" spans="22:22" x14ac:dyDescent="0.25">
      <c r="V8301" s="84">
        <v>0</v>
      </c>
    </row>
    <row r="8302" spans="22:22" x14ac:dyDescent="0.25">
      <c r="V8302" s="84">
        <v>0</v>
      </c>
    </row>
    <row r="8303" spans="22:22" x14ac:dyDescent="0.25">
      <c r="V8303" s="84">
        <v>0</v>
      </c>
    </row>
    <row r="8304" spans="22:22" x14ac:dyDescent="0.25">
      <c r="V8304" s="84">
        <v>0</v>
      </c>
    </row>
    <row r="8305" spans="22:22" x14ac:dyDescent="0.25">
      <c r="V8305" s="84">
        <v>0</v>
      </c>
    </row>
    <row r="8306" spans="22:22" x14ac:dyDescent="0.25">
      <c r="V8306" s="84">
        <v>0</v>
      </c>
    </row>
    <row r="8307" spans="22:22" x14ac:dyDescent="0.25">
      <c r="V8307" s="84">
        <v>0</v>
      </c>
    </row>
    <row r="8308" spans="22:22" x14ac:dyDescent="0.25">
      <c r="V8308" s="84">
        <v>0</v>
      </c>
    </row>
    <row r="8309" spans="22:22" x14ac:dyDescent="0.25">
      <c r="V8309" s="84">
        <v>0</v>
      </c>
    </row>
    <row r="8310" spans="22:22" x14ac:dyDescent="0.25">
      <c r="V8310" s="84">
        <v>0</v>
      </c>
    </row>
    <row r="8311" spans="22:22" x14ac:dyDescent="0.25">
      <c r="V8311" s="84">
        <v>0</v>
      </c>
    </row>
    <row r="8312" spans="22:22" x14ac:dyDescent="0.25">
      <c r="V8312" s="84">
        <v>0</v>
      </c>
    </row>
    <row r="8313" spans="22:22" x14ac:dyDescent="0.25">
      <c r="V8313" s="84">
        <v>0</v>
      </c>
    </row>
    <row r="8314" spans="22:22" x14ac:dyDescent="0.25">
      <c r="V8314" s="84">
        <v>0</v>
      </c>
    </row>
    <row r="8315" spans="22:22" x14ac:dyDescent="0.25">
      <c r="V8315" s="84">
        <v>0</v>
      </c>
    </row>
    <row r="8316" spans="22:22" x14ac:dyDescent="0.25">
      <c r="V8316" s="84">
        <v>0</v>
      </c>
    </row>
    <row r="8317" spans="22:22" x14ac:dyDescent="0.25">
      <c r="V8317" s="84">
        <v>0</v>
      </c>
    </row>
    <row r="8318" spans="22:22" x14ac:dyDescent="0.25">
      <c r="V8318" s="84">
        <v>0</v>
      </c>
    </row>
    <row r="8319" spans="22:22" x14ac:dyDescent="0.25">
      <c r="V8319" s="84">
        <v>0</v>
      </c>
    </row>
    <row r="8320" spans="22:22" x14ac:dyDescent="0.25">
      <c r="V8320" s="84">
        <v>0</v>
      </c>
    </row>
    <row r="8321" spans="22:22" x14ac:dyDescent="0.25">
      <c r="V8321" s="84">
        <v>0</v>
      </c>
    </row>
    <row r="8322" spans="22:22" x14ac:dyDescent="0.25">
      <c r="V8322" s="84">
        <v>0</v>
      </c>
    </row>
    <row r="8323" spans="22:22" x14ac:dyDescent="0.25">
      <c r="V8323" s="84">
        <v>0</v>
      </c>
    </row>
    <row r="8324" spans="22:22" x14ac:dyDescent="0.25">
      <c r="V8324" s="84">
        <v>0</v>
      </c>
    </row>
    <row r="8325" spans="22:22" x14ac:dyDescent="0.25">
      <c r="V8325" s="84">
        <v>0</v>
      </c>
    </row>
    <row r="8326" spans="22:22" x14ac:dyDescent="0.25">
      <c r="V8326" s="84">
        <v>0</v>
      </c>
    </row>
    <row r="8327" spans="22:22" x14ac:dyDescent="0.25">
      <c r="V8327" s="84">
        <v>0</v>
      </c>
    </row>
    <row r="8328" spans="22:22" x14ac:dyDescent="0.25">
      <c r="V8328" s="84">
        <v>0</v>
      </c>
    </row>
    <row r="8329" spans="22:22" x14ac:dyDescent="0.25">
      <c r="V8329" s="84">
        <v>0</v>
      </c>
    </row>
    <row r="8330" spans="22:22" x14ac:dyDescent="0.25">
      <c r="V8330" s="84">
        <v>0</v>
      </c>
    </row>
    <row r="8331" spans="22:22" x14ac:dyDescent="0.25">
      <c r="V8331" s="84">
        <v>0</v>
      </c>
    </row>
    <row r="8332" spans="22:22" x14ac:dyDescent="0.25">
      <c r="V8332" s="84">
        <v>0</v>
      </c>
    </row>
    <row r="8333" spans="22:22" x14ac:dyDescent="0.25">
      <c r="V8333" s="84">
        <v>0</v>
      </c>
    </row>
    <row r="8334" spans="22:22" x14ac:dyDescent="0.25">
      <c r="V8334" s="84">
        <v>0</v>
      </c>
    </row>
    <row r="8335" spans="22:22" x14ac:dyDescent="0.25">
      <c r="V8335" s="84">
        <v>0</v>
      </c>
    </row>
    <row r="8336" spans="22:22" x14ac:dyDescent="0.25">
      <c r="V8336" s="84">
        <v>0</v>
      </c>
    </row>
    <row r="8337" spans="22:22" x14ac:dyDescent="0.25">
      <c r="V8337" s="84">
        <v>0</v>
      </c>
    </row>
    <row r="8338" spans="22:22" x14ac:dyDescent="0.25">
      <c r="V8338" s="84">
        <v>0</v>
      </c>
    </row>
    <row r="8339" spans="22:22" x14ac:dyDescent="0.25">
      <c r="V8339" s="84">
        <v>0</v>
      </c>
    </row>
    <row r="8340" spans="22:22" x14ac:dyDescent="0.25">
      <c r="V8340" s="84">
        <v>0</v>
      </c>
    </row>
    <row r="8341" spans="22:22" x14ac:dyDescent="0.25">
      <c r="V8341" s="84">
        <v>0</v>
      </c>
    </row>
    <row r="8342" spans="22:22" x14ac:dyDescent="0.25">
      <c r="V8342" s="84">
        <v>0</v>
      </c>
    </row>
    <row r="8343" spans="22:22" x14ac:dyDescent="0.25">
      <c r="V8343" s="84">
        <v>0</v>
      </c>
    </row>
    <row r="8344" spans="22:22" x14ac:dyDescent="0.25">
      <c r="V8344" s="84">
        <v>0</v>
      </c>
    </row>
    <row r="8345" spans="22:22" x14ac:dyDescent="0.25">
      <c r="V8345" s="84">
        <v>0</v>
      </c>
    </row>
    <row r="8346" spans="22:22" x14ac:dyDescent="0.25">
      <c r="V8346" s="84">
        <v>0</v>
      </c>
    </row>
    <row r="8347" spans="22:22" x14ac:dyDescent="0.25">
      <c r="V8347" s="84">
        <v>0</v>
      </c>
    </row>
    <row r="8348" spans="22:22" x14ac:dyDescent="0.25">
      <c r="V8348" s="84">
        <v>0</v>
      </c>
    </row>
    <row r="8349" spans="22:22" x14ac:dyDescent="0.25">
      <c r="V8349" s="84">
        <v>0</v>
      </c>
    </row>
    <row r="8350" spans="22:22" x14ac:dyDescent="0.25">
      <c r="V8350" s="84">
        <v>0</v>
      </c>
    </row>
    <row r="8351" spans="22:22" x14ac:dyDescent="0.25">
      <c r="V8351" s="84">
        <v>0</v>
      </c>
    </row>
    <row r="8352" spans="22:22" x14ac:dyDescent="0.25">
      <c r="V8352" s="84">
        <v>0</v>
      </c>
    </row>
    <row r="8353" spans="22:22" x14ac:dyDescent="0.25">
      <c r="V8353" s="84">
        <v>0</v>
      </c>
    </row>
    <row r="8354" spans="22:22" x14ac:dyDescent="0.25">
      <c r="V8354" s="84">
        <v>0</v>
      </c>
    </row>
    <row r="8355" spans="22:22" x14ac:dyDescent="0.25">
      <c r="V8355" s="84">
        <v>0</v>
      </c>
    </row>
    <row r="8356" spans="22:22" x14ac:dyDescent="0.25">
      <c r="V8356" s="84">
        <v>0</v>
      </c>
    </row>
    <row r="8357" spans="22:22" x14ac:dyDescent="0.25">
      <c r="V8357" s="84">
        <v>0</v>
      </c>
    </row>
    <row r="8358" spans="22:22" x14ac:dyDescent="0.25">
      <c r="V8358" s="84">
        <v>0</v>
      </c>
    </row>
    <row r="8359" spans="22:22" x14ac:dyDescent="0.25">
      <c r="V8359" s="84">
        <v>0</v>
      </c>
    </row>
    <row r="8360" spans="22:22" x14ac:dyDescent="0.25">
      <c r="V8360" s="84">
        <v>0</v>
      </c>
    </row>
    <row r="8361" spans="22:22" x14ac:dyDescent="0.25">
      <c r="V8361" s="84">
        <v>0</v>
      </c>
    </row>
    <row r="8362" spans="22:22" x14ac:dyDescent="0.25">
      <c r="V8362" s="84">
        <v>0</v>
      </c>
    </row>
    <row r="8363" spans="22:22" x14ac:dyDescent="0.25">
      <c r="V8363" s="84">
        <v>0</v>
      </c>
    </row>
    <row r="8364" spans="22:22" x14ac:dyDescent="0.25">
      <c r="V8364" s="84">
        <v>0</v>
      </c>
    </row>
    <row r="8365" spans="22:22" x14ac:dyDescent="0.25">
      <c r="V8365" s="84">
        <v>0</v>
      </c>
    </row>
    <row r="8366" spans="22:22" x14ac:dyDescent="0.25">
      <c r="V8366" s="84">
        <v>0</v>
      </c>
    </row>
    <row r="8367" spans="22:22" x14ac:dyDescent="0.25">
      <c r="V8367" s="84">
        <v>0</v>
      </c>
    </row>
    <row r="8368" spans="22:22" x14ac:dyDescent="0.25">
      <c r="V8368" s="84">
        <v>0</v>
      </c>
    </row>
    <row r="8369" spans="22:22" x14ac:dyDescent="0.25">
      <c r="V8369" s="84">
        <v>0</v>
      </c>
    </row>
    <row r="8370" spans="22:22" x14ac:dyDescent="0.25">
      <c r="V8370" s="84">
        <v>0</v>
      </c>
    </row>
    <row r="8371" spans="22:22" x14ac:dyDescent="0.25">
      <c r="V8371" s="84">
        <v>0</v>
      </c>
    </row>
    <row r="8372" spans="22:22" x14ac:dyDescent="0.25">
      <c r="V8372" s="84">
        <v>0</v>
      </c>
    </row>
    <row r="8373" spans="22:22" x14ac:dyDescent="0.25">
      <c r="V8373" s="84">
        <v>0</v>
      </c>
    </row>
    <row r="8374" spans="22:22" x14ac:dyDescent="0.25">
      <c r="V8374" s="84">
        <v>0</v>
      </c>
    </row>
    <row r="8375" spans="22:22" x14ac:dyDescent="0.25">
      <c r="V8375" s="84">
        <v>0</v>
      </c>
    </row>
    <row r="8376" spans="22:22" x14ac:dyDescent="0.25">
      <c r="V8376" s="84">
        <v>0</v>
      </c>
    </row>
    <row r="8377" spans="22:22" x14ac:dyDescent="0.25">
      <c r="V8377" s="84">
        <v>0</v>
      </c>
    </row>
    <row r="8378" spans="22:22" x14ac:dyDescent="0.25">
      <c r="V8378" s="84">
        <v>0</v>
      </c>
    </row>
    <row r="8379" spans="22:22" x14ac:dyDescent="0.25">
      <c r="V8379" s="84">
        <v>0</v>
      </c>
    </row>
    <row r="8380" spans="22:22" x14ac:dyDescent="0.25">
      <c r="V8380" s="84">
        <v>0</v>
      </c>
    </row>
    <row r="8381" spans="22:22" x14ac:dyDescent="0.25">
      <c r="V8381" s="84">
        <v>0</v>
      </c>
    </row>
    <row r="8382" spans="22:22" x14ac:dyDescent="0.25">
      <c r="V8382" s="84">
        <v>0</v>
      </c>
    </row>
    <row r="8383" spans="22:22" x14ac:dyDescent="0.25">
      <c r="V8383" s="84">
        <v>0</v>
      </c>
    </row>
    <row r="8384" spans="22:22" x14ac:dyDescent="0.25">
      <c r="V8384" s="84">
        <v>0</v>
      </c>
    </row>
    <row r="8385" spans="22:22" x14ac:dyDescent="0.25">
      <c r="V8385" s="84">
        <v>0</v>
      </c>
    </row>
    <row r="8386" spans="22:22" x14ac:dyDescent="0.25">
      <c r="V8386" s="84">
        <v>0</v>
      </c>
    </row>
    <row r="8387" spans="22:22" x14ac:dyDescent="0.25">
      <c r="V8387" s="84">
        <v>0</v>
      </c>
    </row>
    <row r="8388" spans="22:22" x14ac:dyDescent="0.25">
      <c r="V8388" s="84">
        <v>0</v>
      </c>
    </row>
    <row r="8389" spans="22:22" x14ac:dyDescent="0.25">
      <c r="V8389" s="84">
        <v>0</v>
      </c>
    </row>
    <row r="8390" spans="22:22" x14ac:dyDescent="0.25">
      <c r="V8390" s="84">
        <v>0</v>
      </c>
    </row>
    <row r="8391" spans="22:22" x14ac:dyDescent="0.25">
      <c r="V8391" s="84">
        <v>0</v>
      </c>
    </row>
    <row r="8392" spans="22:22" x14ac:dyDescent="0.25">
      <c r="V8392" s="84">
        <v>0</v>
      </c>
    </row>
    <row r="8393" spans="22:22" x14ac:dyDescent="0.25">
      <c r="V8393" s="84">
        <v>0</v>
      </c>
    </row>
    <row r="8394" spans="22:22" x14ac:dyDescent="0.25">
      <c r="V8394" s="84">
        <v>0</v>
      </c>
    </row>
    <row r="8395" spans="22:22" x14ac:dyDescent="0.25">
      <c r="V8395" s="84">
        <v>0</v>
      </c>
    </row>
    <row r="8396" spans="22:22" x14ac:dyDescent="0.25">
      <c r="V8396" s="84">
        <v>0</v>
      </c>
    </row>
    <row r="8397" spans="22:22" x14ac:dyDescent="0.25">
      <c r="V8397" s="84">
        <v>0</v>
      </c>
    </row>
    <row r="8398" spans="22:22" x14ac:dyDescent="0.25">
      <c r="V8398" s="84">
        <v>0</v>
      </c>
    </row>
    <row r="8399" spans="22:22" x14ac:dyDescent="0.25">
      <c r="V8399" s="84">
        <v>0</v>
      </c>
    </row>
    <row r="8400" spans="22:22" x14ac:dyDescent="0.25">
      <c r="V8400" s="84">
        <v>0</v>
      </c>
    </row>
    <row r="8401" spans="22:22" x14ac:dyDescent="0.25">
      <c r="V8401" s="84">
        <v>0</v>
      </c>
    </row>
    <row r="8402" spans="22:22" x14ac:dyDescent="0.25">
      <c r="V8402" s="84">
        <v>0</v>
      </c>
    </row>
    <row r="8403" spans="22:22" x14ac:dyDescent="0.25">
      <c r="V8403" s="84">
        <v>0</v>
      </c>
    </row>
    <row r="8404" spans="22:22" x14ac:dyDescent="0.25">
      <c r="V8404" s="84">
        <v>0</v>
      </c>
    </row>
    <row r="8405" spans="22:22" x14ac:dyDescent="0.25">
      <c r="V8405" s="84">
        <v>0</v>
      </c>
    </row>
    <row r="8406" spans="22:22" x14ac:dyDescent="0.25">
      <c r="V8406" s="84">
        <v>0</v>
      </c>
    </row>
    <row r="8407" spans="22:22" x14ac:dyDescent="0.25">
      <c r="V8407" s="84">
        <v>0</v>
      </c>
    </row>
    <row r="8408" spans="22:22" x14ac:dyDescent="0.25">
      <c r="V8408" s="84">
        <v>0</v>
      </c>
    </row>
    <row r="8409" spans="22:22" x14ac:dyDescent="0.25">
      <c r="V8409" s="84">
        <v>0</v>
      </c>
    </row>
    <row r="8410" spans="22:22" x14ac:dyDescent="0.25">
      <c r="V8410" s="84">
        <v>0</v>
      </c>
    </row>
    <row r="8411" spans="22:22" x14ac:dyDescent="0.25">
      <c r="V8411" s="84">
        <v>0</v>
      </c>
    </row>
    <row r="8412" spans="22:22" x14ac:dyDescent="0.25">
      <c r="V8412" s="84">
        <v>0</v>
      </c>
    </row>
    <row r="8413" spans="22:22" x14ac:dyDescent="0.25">
      <c r="V8413" s="84">
        <v>0</v>
      </c>
    </row>
    <row r="8414" spans="22:22" x14ac:dyDescent="0.25">
      <c r="V8414" s="84">
        <v>0</v>
      </c>
    </row>
    <row r="8415" spans="22:22" x14ac:dyDescent="0.25">
      <c r="V8415" s="84">
        <v>0</v>
      </c>
    </row>
    <row r="8416" spans="22:22" x14ac:dyDescent="0.25">
      <c r="V8416" s="84">
        <v>0</v>
      </c>
    </row>
    <row r="8417" spans="22:22" x14ac:dyDescent="0.25">
      <c r="V8417" s="84">
        <v>0</v>
      </c>
    </row>
    <row r="8418" spans="22:22" x14ac:dyDescent="0.25">
      <c r="V8418" s="84">
        <v>0</v>
      </c>
    </row>
    <row r="8419" spans="22:22" x14ac:dyDescent="0.25">
      <c r="V8419" s="84">
        <v>0</v>
      </c>
    </row>
    <row r="8420" spans="22:22" x14ac:dyDescent="0.25">
      <c r="V8420" s="84">
        <v>0</v>
      </c>
    </row>
    <row r="8421" spans="22:22" x14ac:dyDescent="0.25">
      <c r="V8421" s="84">
        <v>0</v>
      </c>
    </row>
    <row r="8422" spans="22:22" x14ac:dyDescent="0.25">
      <c r="V8422" s="84">
        <v>0</v>
      </c>
    </row>
    <row r="8423" spans="22:22" x14ac:dyDescent="0.25">
      <c r="V8423" s="84">
        <v>0</v>
      </c>
    </row>
    <row r="8424" spans="22:22" x14ac:dyDescent="0.25">
      <c r="V8424" s="84">
        <v>0</v>
      </c>
    </row>
    <row r="8425" spans="22:22" x14ac:dyDescent="0.25">
      <c r="V8425" s="84">
        <v>0</v>
      </c>
    </row>
    <row r="8426" spans="22:22" x14ac:dyDescent="0.25">
      <c r="V8426" s="84">
        <v>0</v>
      </c>
    </row>
    <row r="8427" spans="22:22" x14ac:dyDescent="0.25">
      <c r="V8427" s="84">
        <v>0</v>
      </c>
    </row>
    <row r="8428" spans="22:22" x14ac:dyDescent="0.25">
      <c r="V8428" s="84">
        <v>0</v>
      </c>
    </row>
    <row r="8429" spans="22:22" x14ac:dyDescent="0.25">
      <c r="V8429" s="84">
        <v>0</v>
      </c>
    </row>
    <row r="8430" spans="22:22" x14ac:dyDescent="0.25">
      <c r="V8430" s="84">
        <v>0</v>
      </c>
    </row>
    <row r="8431" spans="22:22" x14ac:dyDescent="0.25">
      <c r="V8431" s="84">
        <v>0</v>
      </c>
    </row>
    <row r="8432" spans="22:22" x14ac:dyDescent="0.25">
      <c r="V8432" s="84">
        <v>0</v>
      </c>
    </row>
    <row r="8433" spans="22:22" x14ac:dyDescent="0.25">
      <c r="V8433" s="84">
        <v>0</v>
      </c>
    </row>
    <row r="8434" spans="22:22" x14ac:dyDescent="0.25">
      <c r="V8434" s="84">
        <v>0</v>
      </c>
    </row>
    <row r="8435" spans="22:22" x14ac:dyDescent="0.25">
      <c r="V8435" s="84">
        <v>0</v>
      </c>
    </row>
    <row r="8436" spans="22:22" x14ac:dyDescent="0.25">
      <c r="V8436" s="84">
        <v>0</v>
      </c>
    </row>
    <row r="8437" spans="22:22" x14ac:dyDescent="0.25">
      <c r="V8437" s="84">
        <v>0</v>
      </c>
    </row>
    <row r="8438" spans="22:22" x14ac:dyDescent="0.25">
      <c r="V8438" s="84">
        <v>0</v>
      </c>
    </row>
    <row r="8439" spans="22:22" x14ac:dyDescent="0.25">
      <c r="V8439" s="84">
        <v>0</v>
      </c>
    </row>
    <row r="8440" spans="22:22" x14ac:dyDescent="0.25">
      <c r="V8440" s="84">
        <v>0</v>
      </c>
    </row>
    <row r="8441" spans="22:22" x14ac:dyDescent="0.25">
      <c r="V8441" s="84">
        <v>0</v>
      </c>
    </row>
    <row r="8442" spans="22:22" x14ac:dyDescent="0.25">
      <c r="V8442" s="84">
        <v>0</v>
      </c>
    </row>
    <row r="8443" spans="22:22" x14ac:dyDescent="0.25">
      <c r="V8443" s="84">
        <v>0</v>
      </c>
    </row>
    <row r="8444" spans="22:22" x14ac:dyDescent="0.25">
      <c r="V8444" s="84">
        <v>0</v>
      </c>
    </row>
    <row r="8445" spans="22:22" x14ac:dyDescent="0.25">
      <c r="V8445" s="84">
        <v>0</v>
      </c>
    </row>
    <row r="8446" spans="22:22" x14ac:dyDescent="0.25">
      <c r="V8446" s="84">
        <v>0</v>
      </c>
    </row>
    <row r="8447" spans="22:22" x14ac:dyDescent="0.25">
      <c r="V8447" s="84">
        <v>0</v>
      </c>
    </row>
    <row r="8448" spans="22:22" x14ac:dyDescent="0.25">
      <c r="V8448" s="84">
        <v>0</v>
      </c>
    </row>
    <row r="8449" spans="22:22" x14ac:dyDescent="0.25">
      <c r="V8449" s="84">
        <v>0</v>
      </c>
    </row>
    <row r="8450" spans="22:22" x14ac:dyDescent="0.25">
      <c r="V8450" s="84">
        <v>0</v>
      </c>
    </row>
    <row r="8451" spans="22:22" x14ac:dyDescent="0.25">
      <c r="V8451" s="84">
        <v>0</v>
      </c>
    </row>
    <row r="8452" spans="22:22" x14ac:dyDescent="0.25">
      <c r="V8452" s="84">
        <v>0</v>
      </c>
    </row>
    <row r="8453" spans="22:22" x14ac:dyDescent="0.25">
      <c r="V8453" s="84">
        <v>0</v>
      </c>
    </row>
    <row r="8454" spans="22:22" x14ac:dyDescent="0.25">
      <c r="V8454" s="84">
        <v>0</v>
      </c>
    </row>
    <row r="8455" spans="22:22" x14ac:dyDescent="0.25">
      <c r="V8455" s="84">
        <v>0</v>
      </c>
    </row>
    <row r="8456" spans="22:22" x14ac:dyDescent="0.25">
      <c r="V8456" s="84">
        <v>0</v>
      </c>
    </row>
    <row r="8457" spans="22:22" x14ac:dyDescent="0.25">
      <c r="V8457" s="84">
        <v>0</v>
      </c>
    </row>
    <row r="8458" spans="22:22" x14ac:dyDescent="0.25">
      <c r="V8458" s="84">
        <v>0</v>
      </c>
    </row>
    <row r="8459" spans="22:22" x14ac:dyDescent="0.25">
      <c r="V8459" s="84">
        <v>0</v>
      </c>
    </row>
    <row r="8460" spans="22:22" x14ac:dyDescent="0.25">
      <c r="V8460" s="84">
        <v>0</v>
      </c>
    </row>
    <row r="8461" spans="22:22" x14ac:dyDescent="0.25">
      <c r="V8461" s="84">
        <v>0</v>
      </c>
    </row>
    <row r="8462" spans="22:22" x14ac:dyDescent="0.25">
      <c r="V8462" s="84">
        <v>0</v>
      </c>
    </row>
    <row r="8463" spans="22:22" x14ac:dyDescent="0.25">
      <c r="V8463" s="84">
        <v>0</v>
      </c>
    </row>
    <row r="8464" spans="22:22" x14ac:dyDescent="0.25">
      <c r="V8464" s="84">
        <v>0</v>
      </c>
    </row>
    <row r="8465" spans="22:22" x14ac:dyDescent="0.25">
      <c r="V8465" s="84">
        <v>0</v>
      </c>
    </row>
    <row r="8466" spans="22:22" x14ac:dyDescent="0.25">
      <c r="V8466" s="84">
        <v>0</v>
      </c>
    </row>
    <row r="8467" spans="22:22" x14ac:dyDescent="0.25">
      <c r="V8467" s="84">
        <v>0</v>
      </c>
    </row>
    <row r="8468" spans="22:22" x14ac:dyDescent="0.25">
      <c r="V8468" s="84">
        <v>0</v>
      </c>
    </row>
    <row r="8469" spans="22:22" x14ac:dyDescent="0.25">
      <c r="V8469" s="84">
        <v>0</v>
      </c>
    </row>
    <row r="8470" spans="22:22" x14ac:dyDescent="0.25">
      <c r="V8470" s="84">
        <v>0</v>
      </c>
    </row>
    <row r="8471" spans="22:22" x14ac:dyDescent="0.25">
      <c r="V8471" s="84">
        <v>0</v>
      </c>
    </row>
    <row r="8472" spans="22:22" x14ac:dyDescent="0.25">
      <c r="V8472" s="84">
        <v>0</v>
      </c>
    </row>
    <row r="8473" spans="22:22" x14ac:dyDescent="0.25">
      <c r="V8473" s="84">
        <v>0</v>
      </c>
    </row>
    <row r="8474" spans="22:22" x14ac:dyDescent="0.25">
      <c r="V8474" s="84">
        <v>0</v>
      </c>
    </row>
    <row r="8475" spans="22:22" x14ac:dyDescent="0.25">
      <c r="V8475" s="84">
        <v>0</v>
      </c>
    </row>
    <row r="8476" spans="22:22" x14ac:dyDescent="0.25">
      <c r="V8476" s="84">
        <v>0</v>
      </c>
    </row>
    <row r="8477" spans="22:22" x14ac:dyDescent="0.25">
      <c r="V8477" s="84">
        <v>0</v>
      </c>
    </row>
    <row r="8478" spans="22:22" x14ac:dyDescent="0.25">
      <c r="V8478" s="84">
        <v>0</v>
      </c>
    </row>
    <row r="8479" spans="22:22" x14ac:dyDescent="0.25">
      <c r="V8479" s="84">
        <v>0</v>
      </c>
    </row>
    <row r="8480" spans="22:22" x14ac:dyDescent="0.25">
      <c r="V8480" s="84">
        <v>0</v>
      </c>
    </row>
    <row r="8481" spans="22:22" x14ac:dyDescent="0.25">
      <c r="V8481" s="84">
        <v>0</v>
      </c>
    </row>
    <row r="8482" spans="22:22" x14ac:dyDescent="0.25">
      <c r="V8482" s="84">
        <v>0</v>
      </c>
    </row>
    <row r="8483" spans="22:22" x14ac:dyDescent="0.25">
      <c r="V8483" s="84">
        <v>0</v>
      </c>
    </row>
    <row r="8484" spans="22:22" x14ac:dyDescent="0.25">
      <c r="V8484" s="84">
        <v>0</v>
      </c>
    </row>
    <row r="8485" spans="22:22" x14ac:dyDescent="0.25">
      <c r="V8485" s="84">
        <v>0</v>
      </c>
    </row>
    <row r="8486" spans="22:22" x14ac:dyDescent="0.25">
      <c r="V8486" s="84">
        <v>0</v>
      </c>
    </row>
    <row r="8487" spans="22:22" x14ac:dyDescent="0.25">
      <c r="V8487" s="84">
        <v>0</v>
      </c>
    </row>
    <row r="8488" spans="22:22" x14ac:dyDescent="0.25">
      <c r="V8488" s="84">
        <v>0</v>
      </c>
    </row>
    <row r="8489" spans="22:22" x14ac:dyDescent="0.25">
      <c r="V8489" s="84">
        <v>0</v>
      </c>
    </row>
    <row r="8490" spans="22:22" x14ac:dyDescent="0.25">
      <c r="V8490" s="84">
        <v>0</v>
      </c>
    </row>
    <row r="8491" spans="22:22" x14ac:dyDescent="0.25">
      <c r="V8491" s="84">
        <v>0</v>
      </c>
    </row>
    <row r="8492" spans="22:22" x14ac:dyDescent="0.25">
      <c r="V8492" s="84">
        <v>0</v>
      </c>
    </row>
    <row r="8493" spans="22:22" x14ac:dyDescent="0.25">
      <c r="V8493" s="84">
        <v>0</v>
      </c>
    </row>
    <row r="8494" spans="22:22" x14ac:dyDescent="0.25">
      <c r="V8494" s="84">
        <v>0</v>
      </c>
    </row>
    <row r="8495" spans="22:22" x14ac:dyDescent="0.25">
      <c r="V8495" s="84">
        <v>0</v>
      </c>
    </row>
    <row r="8496" spans="22:22" x14ac:dyDescent="0.25">
      <c r="V8496" s="84">
        <v>0</v>
      </c>
    </row>
    <row r="8497" spans="22:22" x14ac:dyDescent="0.25">
      <c r="V8497" s="84">
        <v>0</v>
      </c>
    </row>
    <row r="8498" spans="22:22" x14ac:dyDescent="0.25">
      <c r="V8498" s="84">
        <v>0</v>
      </c>
    </row>
    <row r="8499" spans="22:22" x14ac:dyDescent="0.25">
      <c r="V8499" s="84">
        <v>0</v>
      </c>
    </row>
    <row r="8500" spans="22:22" x14ac:dyDescent="0.25">
      <c r="V8500" s="84">
        <v>0</v>
      </c>
    </row>
    <row r="8501" spans="22:22" x14ac:dyDescent="0.25">
      <c r="V8501" s="84">
        <v>0</v>
      </c>
    </row>
    <row r="8502" spans="22:22" x14ac:dyDescent="0.25">
      <c r="V8502" s="84">
        <v>0</v>
      </c>
    </row>
    <row r="8503" spans="22:22" x14ac:dyDescent="0.25">
      <c r="V8503" s="84">
        <v>0</v>
      </c>
    </row>
    <row r="8504" spans="22:22" x14ac:dyDescent="0.25">
      <c r="V8504" s="84">
        <v>0</v>
      </c>
    </row>
    <row r="8505" spans="22:22" x14ac:dyDescent="0.25">
      <c r="V8505" s="84">
        <v>0</v>
      </c>
    </row>
    <row r="8506" spans="22:22" x14ac:dyDescent="0.25">
      <c r="V8506" s="84">
        <v>0</v>
      </c>
    </row>
    <row r="8507" spans="22:22" x14ac:dyDescent="0.25">
      <c r="V8507" s="84">
        <v>0</v>
      </c>
    </row>
    <row r="8508" spans="22:22" x14ac:dyDescent="0.25">
      <c r="V8508" s="84">
        <v>0</v>
      </c>
    </row>
    <row r="8509" spans="22:22" x14ac:dyDescent="0.25">
      <c r="V8509" s="84">
        <v>0</v>
      </c>
    </row>
    <row r="8510" spans="22:22" x14ac:dyDescent="0.25">
      <c r="V8510" s="84">
        <v>0</v>
      </c>
    </row>
    <row r="8511" spans="22:22" x14ac:dyDescent="0.25">
      <c r="V8511" s="84">
        <v>0</v>
      </c>
    </row>
    <row r="8512" spans="22:22" x14ac:dyDescent="0.25">
      <c r="V8512" s="84">
        <v>0</v>
      </c>
    </row>
    <row r="8513" spans="22:22" x14ac:dyDescent="0.25">
      <c r="V8513" s="84">
        <v>0</v>
      </c>
    </row>
    <row r="8514" spans="22:22" x14ac:dyDescent="0.25">
      <c r="V8514" s="84">
        <v>0</v>
      </c>
    </row>
    <row r="8515" spans="22:22" x14ac:dyDescent="0.25">
      <c r="V8515" s="84">
        <v>0</v>
      </c>
    </row>
    <row r="8516" spans="22:22" x14ac:dyDescent="0.25">
      <c r="V8516" s="84">
        <v>0</v>
      </c>
    </row>
    <row r="8517" spans="22:22" x14ac:dyDescent="0.25">
      <c r="V8517" s="84">
        <v>0</v>
      </c>
    </row>
    <row r="8518" spans="22:22" x14ac:dyDescent="0.25">
      <c r="V8518" s="84">
        <v>0</v>
      </c>
    </row>
    <row r="8519" spans="22:22" x14ac:dyDescent="0.25">
      <c r="V8519" s="84">
        <v>0</v>
      </c>
    </row>
    <row r="8520" spans="22:22" x14ac:dyDescent="0.25">
      <c r="V8520" s="84">
        <v>0</v>
      </c>
    </row>
    <row r="8521" spans="22:22" x14ac:dyDescent="0.25">
      <c r="V8521" s="84">
        <v>0</v>
      </c>
    </row>
    <row r="8522" spans="22:22" x14ac:dyDescent="0.25">
      <c r="V8522" s="84">
        <v>0</v>
      </c>
    </row>
    <row r="8523" spans="22:22" x14ac:dyDescent="0.25">
      <c r="V8523" s="84">
        <v>0</v>
      </c>
    </row>
    <row r="8524" spans="22:22" x14ac:dyDescent="0.25">
      <c r="V8524" s="84">
        <v>0</v>
      </c>
    </row>
    <row r="8525" spans="22:22" x14ac:dyDescent="0.25">
      <c r="V8525" s="84">
        <v>0</v>
      </c>
    </row>
    <row r="8526" spans="22:22" x14ac:dyDescent="0.25">
      <c r="V8526" s="84">
        <v>0</v>
      </c>
    </row>
    <row r="8527" spans="22:22" x14ac:dyDescent="0.25">
      <c r="V8527" s="84">
        <v>0</v>
      </c>
    </row>
    <row r="8528" spans="22:22" x14ac:dyDescent="0.25">
      <c r="V8528" s="84">
        <v>0</v>
      </c>
    </row>
    <row r="8529" spans="22:22" x14ac:dyDescent="0.25">
      <c r="V8529" s="84">
        <v>0</v>
      </c>
    </row>
    <row r="8530" spans="22:22" x14ac:dyDescent="0.25">
      <c r="V8530" s="84">
        <v>0</v>
      </c>
    </row>
    <row r="8531" spans="22:22" x14ac:dyDescent="0.25">
      <c r="V8531" s="84">
        <v>0</v>
      </c>
    </row>
    <row r="8532" spans="22:22" x14ac:dyDescent="0.25">
      <c r="V8532" s="84">
        <v>0</v>
      </c>
    </row>
    <row r="8533" spans="22:22" x14ac:dyDescent="0.25">
      <c r="V8533" s="84">
        <v>0</v>
      </c>
    </row>
    <row r="8534" spans="22:22" x14ac:dyDescent="0.25">
      <c r="V8534" s="84">
        <v>0</v>
      </c>
    </row>
    <row r="8535" spans="22:22" x14ac:dyDescent="0.25">
      <c r="V8535" s="84">
        <v>0</v>
      </c>
    </row>
    <row r="8536" spans="22:22" x14ac:dyDescent="0.25">
      <c r="V8536" s="84">
        <v>0</v>
      </c>
    </row>
    <row r="8537" spans="22:22" x14ac:dyDescent="0.25">
      <c r="V8537" s="84">
        <v>0</v>
      </c>
    </row>
    <row r="8538" spans="22:22" x14ac:dyDescent="0.25">
      <c r="V8538" s="84">
        <v>0</v>
      </c>
    </row>
    <row r="8539" spans="22:22" x14ac:dyDescent="0.25">
      <c r="V8539" s="84">
        <v>0</v>
      </c>
    </row>
    <row r="8540" spans="22:22" x14ac:dyDescent="0.25">
      <c r="V8540" s="84">
        <v>0</v>
      </c>
    </row>
    <row r="8541" spans="22:22" x14ac:dyDescent="0.25">
      <c r="V8541" s="84">
        <v>0</v>
      </c>
    </row>
    <row r="8542" spans="22:22" x14ac:dyDescent="0.25">
      <c r="V8542" s="84">
        <v>0</v>
      </c>
    </row>
    <row r="8543" spans="22:22" x14ac:dyDescent="0.25">
      <c r="V8543" s="84">
        <v>0</v>
      </c>
    </row>
    <row r="8544" spans="22:22" x14ac:dyDescent="0.25">
      <c r="V8544" s="84">
        <v>0</v>
      </c>
    </row>
    <row r="8545" spans="22:22" x14ac:dyDescent="0.25">
      <c r="V8545" s="84">
        <v>0</v>
      </c>
    </row>
    <row r="8546" spans="22:22" x14ac:dyDescent="0.25">
      <c r="V8546" s="84">
        <v>0</v>
      </c>
    </row>
    <row r="8547" spans="22:22" x14ac:dyDescent="0.25">
      <c r="V8547" s="84">
        <v>0</v>
      </c>
    </row>
    <row r="8548" spans="22:22" x14ac:dyDescent="0.25">
      <c r="V8548" s="84">
        <v>0</v>
      </c>
    </row>
    <row r="8549" spans="22:22" x14ac:dyDescent="0.25">
      <c r="V8549" s="84">
        <v>0</v>
      </c>
    </row>
    <row r="8550" spans="22:22" x14ac:dyDescent="0.25">
      <c r="V8550" s="84">
        <v>0</v>
      </c>
    </row>
    <row r="8551" spans="22:22" x14ac:dyDescent="0.25">
      <c r="V8551" s="84">
        <v>0</v>
      </c>
    </row>
    <row r="8552" spans="22:22" x14ac:dyDescent="0.25">
      <c r="V8552" s="84">
        <v>0</v>
      </c>
    </row>
    <row r="8553" spans="22:22" x14ac:dyDescent="0.25">
      <c r="V8553" s="84">
        <v>0</v>
      </c>
    </row>
    <row r="8554" spans="22:22" x14ac:dyDescent="0.25">
      <c r="V8554" s="84">
        <v>0</v>
      </c>
    </row>
    <row r="8555" spans="22:22" x14ac:dyDescent="0.25">
      <c r="V8555" s="84">
        <v>0</v>
      </c>
    </row>
    <row r="8556" spans="22:22" x14ac:dyDescent="0.25">
      <c r="V8556" s="84">
        <v>0</v>
      </c>
    </row>
    <row r="8557" spans="22:22" x14ac:dyDescent="0.25">
      <c r="V8557" s="84">
        <v>0</v>
      </c>
    </row>
    <row r="8558" spans="22:22" x14ac:dyDescent="0.25">
      <c r="V8558" s="84">
        <v>0</v>
      </c>
    </row>
    <row r="8559" spans="22:22" x14ac:dyDescent="0.25">
      <c r="V8559" s="84">
        <v>0</v>
      </c>
    </row>
    <row r="8560" spans="22:22" x14ac:dyDescent="0.25">
      <c r="V8560" s="84">
        <v>0</v>
      </c>
    </row>
    <row r="8561" spans="22:22" x14ac:dyDescent="0.25">
      <c r="V8561" s="84">
        <v>0</v>
      </c>
    </row>
    <row r="8562" spans="22:22" x14ac:dyDescent="0.25">
      <c r="V8562" s="84">
        <v>0</v>
      </c>
    </row>
    <row r="8563" spans="22:22" x14ac:dyDescent="0.25">
      <c r="V8563" s="84">
        <v>0</v>
      </c>
    </row>
    <row r="8564" spans="22:22" x14ac:dyDescent="0.25">
      <c r="V8564" s="84">
        <v>0</v>
      </c>
    </row>
    <row r="8565" spans="22:22" x14ac:dyDescent="0.25">
      <c r="V8565" s="84">
        <v>0</v>
      </c>
    </row>
    <row r="8566" spans="22:22" x14ac:dyDescent="0.25">
      <c r="V8566" s="84">
        <v>0</v>
      </c>
    </row>
    <row r="8567" spans="22:22" x14ac:dyDescent="0.25">
      <c r="V8567" s="84">
        <v>0</v>
      </c>
    </row>
    <row r="8568" spans="22:22" x14ac:dyDescent="0.25">
      <c r="V8568" s="84">
        <v>0</v>
      </c>
    </row>
    <row r="8569" spans="22:22" x14ac:dyDescent="0.25">
      <c r="V8569" s="84">
        <v>0</v>
      </c>
    </row>
    <row r="8570" spans="22:22" x14ac:dyDescent="0.25">
      <c r="V8570" s="84">
        <v>0</v>
      </c>
    </row>
    <row r="8571" spans="22:22" x14ac:dyDescent="0.25">
      <c r="V8571" s="84">
        <v>0</v>
      </c>
    </row>
    <row r="8572" spans="22:22" x14ac:dyDescent="0.25">
      <c r="V8572" s="84">
        <v>0</v>
      </c>
    </row>
    <row r="8573" spans="22:22" x14ac:dyDescent="0.25">
      <c r="V8573" s="84">
        <v>0</v>
      </c>
    </row>
    <row r="8574" spans="22:22" x14ac:dyDescent="0.25">
      <c r="V8574" s="84">
        <v>0</v>
      </c>
    </row>
    <row r="8575" spans="22:22" x14ac:dyDescent="0.25">
      <c r="V8575" s="84">
        <v>0</v>
      </c>
    </row>
    <row r="8576" spans="22:22" x14ac:dyDescent="0.25">
      <c r="V8576" s="84">
        <v>0</v>
      </c>
    </row>
    <row r="8577" spans="22:22" x14ac:dyDescent="0.25">
      <c r="V8577" s="84">
        <v>0</v>
      </c>
    </row>
    <row r="8578" spans="22:22" x14ac:dyDescent="0.25">
      <c r="V8578" s="84">
        <v>0</v>
      </c>
    </row>
    <row r="8579" spans="22:22" x14ac:dyDescent="0.25">
      <c r="V8579" s="84">
        <v>0</v>
      </c>
    </row>
    <row r="8580" spans="22:22" x14ac:dyDescent="0.25">
      <c r="V8580" s="84">
        <v>0</v>
      </c>
    </row>
    <row r="8581" spans="22:22" x14ac:dyDescent="0.25">
      <c r="V8581" s="84">
        <v>0</v>
      </c>
    </row>
    <row r="8582" spans="22:22" x14ac:dyDescent="0.25">
      <c r="V8582" s="84">
        <v>0</v>
      </c>
    </row>
    <row r="8583" spans="22:22" x14ac:dyDescent="0.25">
      <c r="V8583" s="84">
        <v>0</v>
      </c>
    </row>
    <row r="8584" spans="22:22" x14ac:dyDescent="0.25">
      <c r="V8584" s="84">
        <v>0</v>
      </c>
    </row>
    <row r="8585" spans="22:22" x14ac:dyDescent="0.25">
      <c r="V8585" s="84">
        <v>0</v>
      </c>
    </row>
    <row r="8586" spans="22:22" x14ac:dyDescent="0.25">
      <c r="V8586" s="84">
        <v>0</v>
      </c>
    </row>
    <row r="8587" spans="22:22" x14ac:dyDescent="0.25">
      <c r="V8587" s="84">
        <v>0</v>
      </c>
    </row>
    <row r="8588" spans="22:22" x14ac:dyDescent="0.25">
      <c r="V8588" s="84">
        <v>0</v>
      </c>
    </row>
    <row r="8589" spans="22:22" x14ac:dyDescent="0.25">
      <c r="V8589" s="84">
        <v>0</v>
      </c>
    </row>
    <row r="8590" spans="22:22" x14ac:dyDescent="0.25">
      <c r="V8590" s="84">
        <v>0</v>
      </c>
    </row>
    <row r="8591" spans="22:22" x14ac:dyDescent="0.25">
      <c r="V8591" s="84">
        <v>0</v>
      </c>
    </row>
    <row r="8592" spans="22:22" x14ac:dyDescent="0.25">
      <c r="V8592" s="84">
        <v>0</v>
      </c>
    </row>
    <row r="8593" spans="22:22" x14ac:dyDescent="0.25">
      <c r="V8593" s="84">
        <v>0</v>
      </c>
    </row>
    <row r="8594" spans="22:22" x14ac:dyDescent="0.25">
      <c r="V8594" s="84">
        <v>0</v>
      </c>
    </row>
    <row r="8595" spans="22:22" x14ac:dyDescent="0.25">
      <c r="V8595" s="84">
        <v>0</v>
      </c>
    </row>
    <row r="8596" spans="22:22" x14ac:dyDescent="0.25">
      <c r="V8596" s="84">
        <v>0</v>
      </c>
    </row>
    <row r="8597" spans="22:22" x14ac:dyDescent="0.25">
      <c r="V8597" s="84">
        <v>0</v>
      </c>
    </row>
    <row r="8598" spans="22:22" x14ac:dyDescent="0.25">
      <c r="V8598" s="84">
        <v>0</v>
      </c>
    </row>
    <row r="8599" spans="22:22" x14ac:dyDescent="0.25">
      <c r="V8599" s="84">
        <v>0</v>
      </c>
    </row>
    <row r="8600" spans="22:22" x14ac:dyDescent="0.25">
      <c r="V8600" s="84">
        <v>0</v>
      </c>
    </row>
    <row r="8601" spans="22:22" x14ac:dyDescent="0.25">
      <c r="V8601" s="84">
        <v>0</v>
      </c>
    </row>
    <row r="8602" spans="22:22" x14ac:dyDescent="0.25">
      <c r="V8602" s="84">
        <v>0</v>
      </c>
    </row>
    <row r="8603" spans="22:22" x14ac:dyDescent="0.25">
      <c r="V8603" s="84">
        <v>0</v>
      </c>
    </row>
    <row r="8604" spans="22:22" x14ac:dyDescent="0.25">
      <c r="V8604" s="84">
        <v>0</v>
      </c>
    </row>
    <row r="8605" spans="22:22" x14ac:dyDescent="0.25">
      <c r="V8605" s="84">
        <v>0</v>
      </c>
    </row>
    <row r="8606" spans="22:22" x14ac:dyDescent="0.25">
      <c r="V8606" s="84">
        <v>0</v>
      </c>
    </row>
    <row r="8607" spans="22:22" x14ac:dyDescent="0.25">
      <c r="V8607" s="84">
        <v>0</v>
      </c>
    </row>
    <row r="8608" spans="22:22" x14ac:dyDescent="0.25">
      <c r="V8608" s="84">
        <v>0</v>
      </c>
    </row>
    <row r="8609" spans="22:22" x14ac:dyDescent="0.25">
      <c r="V8609" s="84">
        <v>0</v>
      </c>
    </row>
    <row r="8610" spans="22:22" x14ac:dyDescent="0.25">
      <c r="V8610" s="84">
        <v>0</v>
      </c>
    </row>
    <row r="8611" spans="22:22" x14ac:dyDescent="0.25">
      <c r="V8611" s="84">
        <v>0</v>
      </c>
    </row>
    <row r="8612" spans="22:22" x14ac:dyDescent="0.25">
      <c r="V8612" s="84">
        <v>0</v>
      </c>
    </row>
    <row r="8613" spans="22:22" x14ac:dyDescent="0.25">
      <c r="V8613" s="84">
        <v>0</v>
      </c>
    </row>
    <row r="8614" spans="22:22" x14ac:dyDescent="0.25">
      <c r="V8614" s="84">
        <v>0</v>
      </c>
    </row>
    <row r="8615" spans="22:22" x14ac:dyDescent="0.25">
      <c r="V8615" s="84">
        <v>0</v>
      </c>
    </row>
    <row r="8616" spans="22:22" x14ac:dyDescent="0.25">
      <c r="V8616" s="84">
        <v>0</v>
      </c>
    </row>
    <row r="8617" spans="22:22" x14ac:dyDescent="0.25">
      <c r="V8617" s="84">
        <v>0</v>
      </c>
    </row>
    <row r="8618" spans="22:22" x14ac:dyDescent="0.25">
      <c r="V8618" s="84">
        <v>0</v>
      </c>
    </row>
    <row r="8619" spans="22:22" x14ac:dyDescent="0.25">
      <c r="V8619" s="84">
        <v>0</v>
      </c>
    </row>
    <row r="8620" spans="22:22" x14ac:dyDescent="0.25">
      <c r="V8620" s="84">
        <v>0</v>
      </c>
    </row>
    <row r="8621" spans="22:22" x14ac:dyDescent="0.25">
      <c r="V8621" s="84">
        <v>0</v>
      </c>
    </row>
    <row r="8622" spans="22:22" x14ac:dyDescent="0.25">
      <c r="V8622" s="84">
        <v>0</v>
      </c>
    </row>
    <row r="8623" spans="22:22" x14ac:dyDescent="0.25">
      <c r="V8623" s="84">
        <v>0</v>
      </c>
    </row>
    <row r="8624" spans="22:22" x14ac:dyDescent="0.25">
      <c r="V8624" s="84">
        <v>0</v>
      </c>
    </row>
    <row r="8625" spans="22:22" x14ac:dyDescent="0.25">
      <c r="V8625" s="84">
        <v>0</v>
      </c>
    </row>
    <row r="8626" spans="22:22" x14ac:dyDescent="0.25">
      <c r="V8626" s="84">
        <v>0</v>
      </c>
    </row>
    <row r="8627" spans="22:22" x14ac:dyDescent="0.25">
      <c r="V8627" s="84">
        <v>0</v>
      </c>
    </row>
    <row r="8628" spans="22:22" x14ac:dyDescent="0.25">
      <c r="V8628" s="84">
        <v>0</v>
      </c>
    </row>
    <row r="8629" spans="22:22" x14ac:dyDescent="0.25">
      <c r="V8629" s="84">
        <v>0</v>
      </c>
    </row>
    <row r="8630" spans="22:22" x14ac:dyDescent="0.25">
      <c r="V8630" s="84">
        <v>0</v>
      </c>
    </row>
    <row r="8631" spans="22:22" x14ac:dyDescent="0.25">
      <c r="V8631" s="84">
        <v>0</v>
      </c>
    </row>
    <row r="8632" spans="22:22" x14ac:dyDescent="0.25">
      <c r="V8632" s="84">
        <v>0</v>
      </c>
    </row>
    <row r="8633" spans="22:22" x14ac:dyDescent="0.25">
      <c r="V8633" s="84">
        <v>0</v>
      </c>
    </row>
    <row r="8634" spans="22:22" x14ac:dyDescent="0.25">
      <c r="V8634" s="84">
        <v>0</v>
      </c>
    </row>
    <row r="8635" spans="22:22" x14ac:dyDescent="0.25">
      <c r="V8635" s="84">
        <v>0</v>
      </c>
    </row>
    <row r="8636" spans="22:22" x14ac:dyDescent="0.25">
      <c r="V8636" s="84">
        <v>0</v>
      </c>
    </row>
    <row r="8637" spans="22:22" x14ac:dyDescent="0.25">
      <c r="V8637" s="84">
        <v>0</v>
      </c>
    </row>
    <row r="8638" spans="22:22" x14ac:dyDescent="0.25">
      <c r="V8638" s="84">
        <v>0</v>
      </c>
    </row>
    <row r="8639" spans="22:22" x14ac:dyDescent="0.25">
      <c r="V8639" s="84">
        <v>0</v>
      </c>
    </row>
    <row r="8640" spans="22:22" x14ac:dyDescent="0.25">
      <c r="V8640" s="84">
        <v>0</v>
      </c>
    </row>
    <row r="8641" spans="22:22" x14ac:dyDescent="0.25">
      <c r="V8641" s="84">
        <v>0</v>
      </c>
    </row>
    <row r="8642" spans="22:22" x14ac:dyDescent="0.25">
      <c r="V8642" s="84">
        <v>0</v>
      </c>
    </row>
    <row r="8643" spans="22:22" x14ac:dyDescent="0.25">
      <c r="V8643" s="84">
        <v>0</v>
      </c>
    </row>
    <row r="8644" spans="22:22" x14ac:dyDescent="0.25">
      <c r="V8644" s="84">
        <v>0</v>
      </c>
    </row>
    <row r="8645" spans="22:22" x14ac:dyDescent="0.25">
      <c r="V8645" s="84">
        <v>0</v>
      </c>
    </row>
    <row r="8646" spans="22:22" x14ac:dyDescent="0.25">
      <c r="V8646" s="84">
        <v>0</v>
      </c>
    </row>
    <row r="8647" spans="22:22" x14ac:dyDescent="0.25">
      <c r="V8647" s="84">
        <v>0</v>
      </c>
    </row>
    <row r="8648" spans="22:22" x14ac:dyDescent="0.25">
      <c r="V8648" s="84">
        <v>0</v>
      </c>
    </row>
    <row r="8649" spans="22:22" x14ac:dyDescent="0.25">
      <c r="V8649" s="84">
        <v>0</v>
      </c>
    </row>
    <row r="8650" spans="22:22" x14ac:dyDescent="0.25">
      <c r="V8650" s="84">
        <v>0</v>
      </c>
    </row>
    <row r="8651" spans="22:22" x14ac:dyDescent="0.25">
      <c r="V8651" s="84">
        <v>0</v>
      </c>
    </row>
    <row r="8652" spans="22:22" x14ac:dyDescent="0.25">
      <c r="V8652" s="84">
        <v>0</v>
      </c>
    </row>
    <row r="8653" spans="22:22" x14ac:dyDescent="0.25">
      <c r="V8653" s="84">
        <v>0</v>
      </c>
    </row>
    <row r="8654" spans="22:22" x14ac:dyDescent="0.25">
      <c r="V8654" s="84">
        <v>0</v>
      </c>
    </row>
    <row r="8655" spans="22:22" x14ac:dyDescent="0.25">
      <c r="V8655" s="84">
        <v>0</v>
      </c>
    </row>
    <row r="8656" spans="22:22" x14ac:dyDescent="0.25">
      <c r="V8656" s="84">
        <v>0</v>
      </c>
    </row>
    <row r="8657" spans="22:22" x14ac:dyDescent="0.25">
      <c r="V8657" s="84">
        <v>0</v>
      </c>
    </row>
    <row r="8658" spans="22:22" x14ac:dyDescent="0.25">
      <c r="V8658" s="84">
        <v>0</v>
      </c>
    </row>
    <row r="8659" spans="22:22" x14ac:dyDescent="0.25">
      <c r="V8659" s="84">
        <v>0</v>
      </c>
    </row>
    <row r="8660" spans="22:22" x14ac:dyDescent="0.25">
      <c r="V8660" s="84">
        <v>0</v>
      </c>
    </row>
    <row r="8661" spans="22:22" x14ac:dyDescent="0.25">
      <c r="V8661" s="84">
        <v>0</v>
      </c>
    </row>
    <row r="8662" spans="22:22" x14ac:dyDescent="0.25">
      <c r="V8662" s="84">
        <v>0</v>
      </c>
    </row>
    <row r="8663" spans="22:22" x14ac:dyDescent="0.25">
      <c r="V8663" s="84">
        <v>0</v>
      </c>
    </row>
    <row r="8664" spans="22:22" x14ac:dyDescent="0.25">
      <c r="V8664" s="84">
        <v>0</v>
      </c>
    </row>
    <row r="8665" spans="22:22" x14ac:dyDescent="0.25">
      <c r="V8665" s="84">
        <v>0</v>
      </c>
    </row>
    <row r="8666" spans="22:22" x14ac:dyDescent="0.25">
      <c r="V8666" s="84">
        <v>0</v>
      </c>
    </row>
    <row r="8667" spans="22:22" x14ac:dyDescent="0.25">
      <c r="V8667" s="84">
        <v>0</v>
      </c>
    </row>
    <row r="8668" spans="22:22" x14ac:dyDescent="0.25">
      <c r="V8668" s="84">
        <v>0</v>
      </c>
    </row>
    <row r="8669" spans="22:22" x14ac:dyDescent="0.25">
      <c r="V8669" s="84">
        <v>0</v>
      </c>
    </row>
    <row r="8670" spans="22:22" x14ac:dyDescent="0.25">
      <c r="V8670" s="84">
        <v>0</v>
      </c>
    </row>
    <row r="8671" spans="22:22" x14ac:dyDescent="0.25">
      <c r="V8671" s="84">
        <v>0</v>
      </c>
    </row>
    <row r="8672" spans="22:22" x14ac:dyDescent="0.25">
      <c r="V8672" s="84">
        <v>0</v>
      </c>
    </row>
    <row r="8673" spans="22:22" x14ac:dyDescent="0.25">
      <c r="V8673" s="84">
        <v>0</v>
      </c>
    </row>
    <row r="8674" spans="22:22" x14ac:dyDescent="0.25">
      <c r="V8674" s="84">
        <v>0</v>
      </c>
    </row>
    <row r="8675" spans="22:22" x14ac:dyDescent="0.25">
      <c r="V8675" s="84">
        <v>0</v>
      </c>
    </row>
    <row r="8676" spans="22:22" x14ac:dyDescent="0.25">
      <c r="V8676" s="84">
        <v>0</v>
      </c>
    </row>
    <row r="8677" spans="22:22" x14ac:dyDescent="0.25">
      <c r="V8677" s="84">
        <v>0</v>
      </c>
    </row>
    <row r="8678" spans="22:22" x14ac:dyDescent="0.25">
      <c r="V8678" s="84">
        <v>0</v>
      </c>
    </row>
    <row r="8679" spans="22:22" x14ac:dyDescent="0.25">
      <c r="V8679" s="84">
        <v>0</v>
      </c>
    </row>
    <row r="8680" spans="22:22" x14ac:dyDescent="0.25">
      <c r="V8680" s="84">
        <v>0</v>
      </c>
    </row>
    <row r="8681" spans="22:22" x14ac:dyDescent="0.25">
      <c r="V8681" s="84">
        <v>0</v>
      </c>
    </row>
    <row r="8682" spans="22:22" x14ac:dyDescent="0.25">
      <c r="V8682" s="84">
        <v>0</v>
      </c>
    </row>
    <row r="8683" spans="22:22" x14ac:dyDescent="0.25">
      <c r="V8683" s="84">
        <v>0</v>
      </c>
    </row>
    <row r="8684" spans="22:22" x14ac:dyDescent="0.25">
      <c r="V8684" s="84">
        <v>0</v>
      </c>
    </row>
    <row r="8685" spans="22:22" x14ac:dyDescent="0.25">
      <c r="V8685" s="84">
        <v>0</v>
      </c>
    </row>
    <row r="8686" spans="22:22" x14ac:dyDescent="0.25">
      <c r="V8686" s="84">
        <v>0</v>
      </c>
    </row>
    <row r="8687" spans="22:22" x14ac:dyDescent="0.25">
      <c r="V8687" s="84">
        <v>0</v>
      </c>
    </row>
    <row r="8688" spans="22:22" x14ac:dyDescent="0.25">
      <c r="V8688" s="84">
        <v>0</v>
      </c>
    </row>
    <row r="8689" spans="22:22" x14ac:dyDescent="0.25">
      <c r="V8689" s="84">
        <v>0</v>
      </c>
    </row>
    <row r="8690" spans="22:22" x14ac:dyDescent="0.25">
      <c r="V8690" s="84">
        <v>0</v>
      </c>
    </row>
    <row r="8691" spans="22:22" x14ac:dyDescent="0.25">
      <c r="V8691" s="84">
        <v>0</v>
      </c>
    </row>
    <row r="8692" spans="22:22" x14ac:dyDescent="0.25">
      <c r="V8692" s="84">
        <v>0</v>
      </c>
    </row>
    <row r="8693" spans="22:22" x14ac:dyDescent="0.25">
      <c r="V8693" s="84">
        <v>0</v>
      </c>
    </row>
    <row r="8694" spans="22:22" x14ac:dyDescent="0.25">
      <c r="V8694" s="84">
        <v>0</v>
      </c>
    </row>
    <row r="8695" spans="22:22" x14ac:dyDescent="0.25">
      <c r="V8695" s="84">
        <v>0</v>
      </c>
    </row>
    <row r="8696" spans="22:22" x14ac:dyDescent="0.25">
      <c r="V8696" s="84">
        <v>0</v>
      </c>
    </row>
    <row r="8697" spans="22:22" x14ac:dyDescent="0.25">
      <c r="V8697" s="84">
        <v>0</v>
      </c>
    </row>
    <row r="8698" spans="22:22" x14ac:dyDescent="0.25">
      <c r="V8698" s="84">
        <v>0</v>
      </c>
    </row>
    <row r="8699" spans="22:22" x14ac:dyDescent="0.25">
      <c r="V8699" s="84">
        <v>0</v>
      </c>
    </row>
    <row r="8700" spans="22:22" x14ac:dyDescent="0.25">
      <c r="V8700" s="84">
        <v>0</v>
      </c>
    </row>
    <row r="8701" spans="22:22" x14ac:dyDescent="0.25">
      <c r="V8701" s="84">
        <v>0</v>
      </c>
    </row>
    <row r="8702" spans="22:22" x14ac:dyDescent="0.25">
      <c r="V8702" s="84">
        <v>0</v>
      </c>
    </row>
    <row r="8703" spans="22:22" x14ac:dyDescent="0.25">
      <c r="V8703" s="84">
        <v>0</v>
      </c>
    </row>
    <row r="8704" spans="22:22" x14ac:dyDescent="0.25">
      <c r="V8704" s="84">
        <v>0</v>
      </c>
    </row>
    <row r="8705" spans="22:22" x14ac:dyDescent="0.25">
      <c r="V8705" s="84">
        <v>0</v>
      </c>
    </row>
    <row r="8706" spans="22:22" x14ac:dyDescent="0.25">
      <c r="V8706" s="84">
        <v>0</v>
      </c>
    </row>
    <row r="8707" spans="22:22" x14ac:dyDescent="0.25">
      <c r="V8707" s="84">
        <v>0</v>
      </c>
    </row>
    <row r="8708" spans="22:22" x14ac:dyDescent="0.25">
      <c r="V8708" s="84">
        <v>0</v>
      </c>
    </row>
    <row r="8709" spans="22:22" x14ac:dyDescent="0.25">
      <c r="V8709" s="84">
        <v>0</v>
      </c>
    </row>
    <row r="8710" spans="22:22" x14ac:dyDescent="0.25">
      <c r="V8710" s="84">
        <v>0</v>
      </c>
    </row>
    <row r="8711" spans="22:22" x14ac:dyDescent="0.25">
      <c r="V8711" s="84">
        <v>0</v>
      </c>
    </row>
    <row r="8712" spans="22:22" x14ac:dyDescent="0.25">
      <c r="V8712" s="84">
        <v>0</v>
      </c>
    </row>
    <row r="8713" spans="22:22" x14ac:dyDescent="0.25">
      <c r="V8713" s="84">
        <v>0</v>
      </c>
    </row>
    <row r="8714" spans="22:22" x14ac:dyDescent="0.25">
      <c r="V8714" s="84">
        <v>0</v>
      </c>
    </row>
    <row r="8715" spans="22:22" x14ac:dyDescent="0.25">
      <c r="V8715" s="84">
        <v>0</v>
      </c>
    </row>
    <row r="8716" spans="22:22" x14ac:dyDescent="0.25">
      <c r="V8716" s="84">
        <v>0</v>
      </c>
    </row>
    <row r="8717" spans="22:22" x14ac:dyDescent="0.25">
      <c r="V8717" s="84">
        <v>0</v>
      </c>
    </row>
    <row r="8718" spans="22:22" x14ac:dyDescent="0.25">
      <c r="V8718" s="84">
        <v>0</v>
      </c>
    </row>
    <row r="8719" spans="22:22" x14ac:dyDescent="0.25">
      <c r="V8719" s="84">
        <v>0</v>
      </c>
    </row>
    <row r="8720" spans="22:22" x14ac:dyDescent="0.25">
      <c r="V8720" s="84">
        <v>0</v>
      </c>
    </row>
    <row r="8721" spans="22:22" x14ac:dyDescent="0.25">
      <c r="V8721" s="84">
        <v>0</v>
      </c>
    </row>
    <row r="8722" spans="22:22" x14ac:dyDescent="0.25">
      <c r="V8722" s="84">
        <v>0</v>
      </c>
    </row>
    <row r="8723" spans="22:22" x14ac:dyDescent="0.25">
      <c r="V8723" s="84">
        <v>0</v>
      </c>
    </row>
    <row r="8724" spans="22:22" x14ac:dyDescent="0.25">
      <c r="V8724" s="84">
        <v>0</v>
      </c>
    </row>
    <row r="8725" spans="22:22" x14ac:dyDescent="0.25">
      <c r="V8725" s="84">
        <v>0</v>
      </c>
    </row>
    <row r="8726" spans="22:22" x14ac:dyDescent="0.25">
      <c r="V8726" s="84">
        <v>0</v>
      </c>
    </row>
    <row r="8727" spans="22:22" x14ac:dyDescent="0.25">
      <c r="V8727" s="84">
        <v>0</v>
      </c>
    </row>
    <row r="8728" spans="22:22" x14ac:dyDescent="0.25">
      <c r="V8728" s="84">
        <v>0</v>
      </c>
    </row>
    <row r="8729" spans="22:22" x14ac:dyDescent="0.25">
      <c r="V8729" s="84">
        <v>0</v>
      </c>
    </row>
    <row r="8730" spans="22:22" x14ac:dyDescent="0.25">
      <c r="V8730" s="84">
        <v>0</v>
      </c>
    </row>
    <row r="8731" spans="22:22" x14ac:dyDescent="0.25">
      <c r="V8731" s="84">
        <v>0</v>
      </c>
    </row>
    <row r="8732" spans="22:22" x14ac:dyDescent="0.25">
      <c r="V8732" s="84">
        <v>0</v>
      </c>
    </row>
    <row r="8733" spans="22:22" x14ac:dyDescent="0.25">
      <c r="V8733" s="84">
        <v>0</v>
      </c>
    </row>
    <row r="8734" spans="22:22" x14ac:dyDescent="0.25">
      <c r="V8734" s="84">
        <v>0</v>
      </c>
    </row>
    <row r="8735" spans="22:22" x14ac:dyDescent="0.25">
      <c r="V8735" s="84">
        <v>0</v>
      </c>
    </row>
    <row r="8736" spans="22:22" x14ac:dyDescent="0.25">
      <c r="V8736" s="84">
        <v>0</v>
      </c>
    </row>
    <row r="8737" spans="22:22" x14ac:dyDescent="0.25">
      <c r="V8737" s="84">
        <v>0</v>
      </c>
    </row>
    <row r="8738" spans="22:22" x14ac:dyDescent="0.25">
      <c r="V8738" s="84">
        <v>0</v>
      </c>
    </row>
    <row r="8739" spans="22:22" x14ac:dyDescent="0.25">
      <c r="V8739" s="84">
        <v>0</v>
      </c>
    </row>
    <row r="8740" spans="22:22" x14ac:dyDescent="0.25">
      <c r="V8740" s="84">
        <v>0</v>
      </c>
    </row>
    <row r="8741" spans="22:22" x14ac:dyDescent="0.25">
      <c r="V8741" s="84">
        <v>0</v>
      </c>
    </row>
    <row r="8742" spans="22:22" x14ac:dyDescent="0.25">
      <c r="V8742" s="84">
        <v>0</v>
      </c>
    </row>
    <row r="8743" spans="22:22" x14ac:dyDescent="0.25">
      <c r="V8743" s="84">
        <v>0</v>
      </c>
    </row>
    <row r="8744" spans="22:22" x14ac:dyDescent="0.25">
      <c r="V8744" s="84">
        <v>0</v>
      </c>
    </row>
    <row r="8745" spans="22:22" x14ac:dyDescent="0.25">
      <c r="V8745" s="84">
        <v>0</v>
      </c>
    </row>
    <row r="8746" spans="22:22" x14ac:dyDescent="0.25">
      <c r="V8746" s="84">
        <v>0</v>
      </c>
    </row>
    <row r="8747" spans="22:22" x14ac:dyDescent="0.25">
      <c r="V8747" s="84">
        <v>0</v>
      </c>
    </row>
    <row r="8748" spans="22:22" x14ac:dyDescent="0.25">
      <c r="V8748" s="84">
        <v>0</v>
      </c>
    </row>
    <row r="8749" spans="22:22" x14ac:dyDescent="0.25">
      <c r="V8749" s="84">
        <v>0</v>
      </c>
    </row>
    <row r="8750" spans="22:22" x14ac:dyDescent="0.25">
      <c r="V8750" s="84">
        <v>0</v>
      </c>
    </row>
    <row r="8751" spans="22:22" x14ac:dyDescent="0.25">
      <c r="V8751" s="84">
        <v>0</v>
      </c>
    </row>
    <row r="8752" spans="22:22" x14ac:dyDescent="0.25">
      <c r="V8752" s="84">
        <v>0</v>
      </c>
    </row>
    <row r="8753" spans="22:22" x14ac:dyDescent="0.25">
      <c r="V8753" s="84">
        <v>0</v>
      </c>
    </row>
    <row r="8754" spans="22:22" x14ac:dyDescent="0.25">
      <c r="V8754" s="84">
        <v>0</v>
      </c>
    </row>
    <row r="8755" spans="22:22" x14ac:dyDescent="0.25">
      <c r="V8755" s="84">
        <v>0</v>
      </c>
    </row>
    <row r="8756" spans="22:22" x14ac:dyDescent="0.25">
      <c r="V8756" s="84">
        <v>0</v>
      </c>
    </row>
    <row r="8757" spans="22:22" x14ac:dyDescent="0.25">
      <c r="V8757" s="84">
        <v>0</v>
      </c>
    </row>
    <row r="8758" spans="22:22" x14ac:dyDescent="0.25">
      <c r="V8758" s="84">
        <v>0</v>
      </c>
    </row>
    <row r="8759" spans="22:22" x14ac:dyDescent="0.25">
      <c r="V8759" s="84">
        <v>0</v>
      </c>
    </row>
    <row r="8760" spans="22:22" x14ac:dyDescent="0.25">
      <c r="V8760" s="84">
        <v>0</v>
      </c>
    </row>
    <row r="8761" spans="22:22" x14ac:dyDescent="0.25">
      <c r="V8761" s="84">
        <v>0</v>
      </c>
    </row>
    <row r="8762" spans="22:22" x14ac:dyDescent="0.25">
      <c r="V8762" s="84">
        <v>0</v>
      </c>
    </row>
    <row r="8763" spans="22:22" x14ac:dyDescent="0.25">
      <c r="V8763" s="84">
        <v>0</v>
      </c>
    </row>
    <row r="8764" spans="22:22" x14ac:dyDescent="0.25">
      <c r="V8764" s="84">
        <v>0</v>
      </c>
    </row>
    <row r="8765" spans="22:22" x14ac:dyDescent="0.25">
      <c r="V8765" s="84">
        <v>0</v>
      </c>
    </row>
    <row r="8766" spans="22:22" x14ac:dyDescent="0.25">
      <c r="V8766" s="84">
        <v>0</v>
      </c>
    </row>
    <row r="8767" spans="22:22" x14ac:dyDescent="0.25">
      <c r="V8767" s="84">
        <v>0</v>
      </c>
    </row>
    <row r="8768" spans="22:22" x14ac:dyDescent="0.25">
      <c r="V8768" s="84">
        <v>0</v>
      </c>
    </row>
    <row r="8769" spans="22:22" x14ac:dyDescent="0.25">
      <c r="V8769" s="84">
        <v>0</v>
      </c>
    </row>
    <row r="8770" spans="22:22" x14ac:dyDescent="0.25">
      <c r="V8770" s="84">
        <v>0</v>
      </c>
    </row>
    <row r="8771" spans="22:22" x14ac:dyDescent="0.25">
      <c r="V8771" s="84">
        <v>0</v>
      </c>
    </row>
    <row r="8772" spans="22:22" x14ac:dyDescent="0.25">
      <c r="V8772" s="84">
        <v>0</v>
      </c>
    </row>
    <row r="8773" spans="22:22" x14ac:dyDescent="0.25">
      <c r="V8773" s="84">
        <v>0</v>
      </c>
    </row>
    <row r="8774" spans="22:22" x14ac:dyDescent="0.25">
      <c r="V8774" s="84">
        <v>0</v>
      </c>
    </row>
    <row r="8775" spans="22:22" x14ac:dyDescent="0.25">
      <c r="V8775" s="84">
        <v>0</v>
      </c>
    </row>
    <row r="8776" spans="22:22" x14ac:dyDescent="0.25">
      <c r="V8776" s="84">
        <v>0</v>
      </c>
    </row>
    <row r="8777" spans="22:22" x14ac:dyDescent="0.25">
      <c r="V8777" s="84">
        <v>0</v>
      </c>
    </row>
    <row r="8778" spans="22:22" x14ac:dyDescent="0.25">
      <c r="V8778" s="84">
        <v>0</v>
      </c>
    </row>
    <row r="8779" spans="22:22" x14ac:dyDescent="0.25">
      <c r="V8779" s="84">
        <v>0</v>
      </c>
    </row>
    <row r="8780" spans="22:22" x14ac:dyDescent="0.25">
      <c r="V8780" s="84">
        <v>0</v>
      </c>
    </row>
    <row r="8781" spans="22:22" x14ac:dyDescent="0.25">
      <c r="V8781" s="84">
        <v>0</v>
      </c>
    </row>
    <row r="8782" spans="22:22" x14ac:dyDescent="0.25">
      <c r="V8782" s="84">
        <v>0</v>
      </c>
    </row>
    <row r="8783" spans="22:22" x14ac:dyDescent="0.25">
      <c r="V8783" s="84">
        <v>0</v>
      </c>
    </row>
    <row r="8784" spans="22:22" x14ac:dyDescent="0.25">
      <c r="V8784" s="84">
        <v>0</v>
      </c>
    </row>
    <row r="8785" spans="22:22" x14ac:dyDescent="0.25">
      <c r="V8785" s="84">
        <v>0</v>
      </c>
    </row>
    <row r="8786" spans="22:22" x14ac:dyDescent="0.25">
      <c r="V8786" s="84">
        <v>0</v>
      </c>
    </row>
    <row r="8787" spans="22:22" x14ac:dyDescent="0.25">
      <c r="V8787" s="84">
        <v>0</v>
      </c>
    </row>
    <row r="8788" spans="22:22" x14ac:dyDescent="0.25">
      <c r="V8788" s="84">
        <v>0</v>
      </c>
    </row>
    <row r="8789" spans="22:22" x14ac:dyDescent="0.25">
      <c r="V8789" s="84">
        <v>0</v>
      </c>
    </row>
    <row r="8790" spans="22:22" x14ac:dyDescent="0.25">
      <c r="V8790" s="84">
        <v>0</v>
      </c>
    </row>
    <row r="8791" spans="22:22" x14ac:dyDescent="0.25">
      <c r="V8791" s="84">
        <v>0</v>
      </c>
    </row>
    <row r="8792" spans="22:22" x14ac:dyDescent="0.25">
      <c r="V8792" s="84">
        <v>0</v>
      </c>
    </row>
    <row r="8793" spans="22:22" x14ac:dyDescent="0.25">
      <c r="V8793" s="84">
        <v>0</v>
      </c>
    </row>
    <row r="8794" spans="22:22" x14ac:dyDescent="0.25">
      <c r="V8794" s="84">
        <v>0</v>
      </c>
    </row>
    <row r="8795" spans="22:22" x14ac:dyDescent="0.25">
      <c r="V8795" s="84">
        <v>0</v>
      </c>
    </row>
    <row r="8796" spans="22:22" x14ac:dyDescent="0.25">
      <c r="V8796" s="84">
        <v>0</v>
      </c>
    </row>
    <row r="8797" spans="22:22" x14ac:dyDescent="0.25">
      <c r="V8797" s="84">
        <v>0</v>
      </c>
    </row>
    <row r="8798" spans="22:22" x14ac:dyDescent="0.25">
      <c r="V8798" s="84">
        <v>0</v>
      </c>
    </row>
    <row r="8799" spans="22:22" x14ac:dyDescent="0.25">
      <c r="V8799" s="84">
        <v>0</v>
      </c>
    </row>
    <row r="8800" spans="22:22" x14ac:dyDescent="0.25">
      <c r="V8800" s="84">
        <v>0</v>
      </c>
    </row>
    <row r="8801" spans="22:22" x14ac:dyDescent="0.25">
      <c r="V8801" s="84">
        <v>0</v>
      </c>
    </row>
    <row r="8802" spans="22:22" x14ac:dyDescent="0.25">
      <c r="V8802" s="84">
        <v>0</v>
      </c>
    </row>
    <row r="8803" spans="22:22" x14ac:dyDescent="0.25">
      <c r="V8803" s="84">
        <v>0</v>
      </c>
    </row>
    <row r="8804" spans="22:22" x14ac:dyDescent="0.25">
      <c r="V8804" s="84">
        <v>0</v>
      </c>
    </row>
    <row r="8805" spans="22:22" x14ac:dyDescent="0.25">
      <c r="V8805" s="84">
        <v>0</v>
      </c>
    </row>
    <row r="8806" spans="22:22" x14ac:dyDescent="0.25">
      <c r="V8806" s="84">
        <v>0</v>
      </c>
    </row>
    <row r="8807" spans="22:22" x14ac:dyDescent="0.25">
      <c r="V8807" s="84">
        <v>0</v>
      </c>
    </row>
    <row r="8808" spans="22:22" x14ac:dyDescent="0.25">
      <c r="V8808" s="84">
        <v>0</v>
      </c>
    </row>
    <row r="8809" spans="22:22" x14ac:dyDescent="0.25">
      <c r="V8809" s="84">
        <v>0</v>
      </c>
    </row>
    <row r="8810" spans="22:22" x14ac:dyDescent="0.25">
      <c r="V8810" s="84">
        <v>0</v>
      </c>
    </row>
    <row r="8811" spans="22:22" x14ac:dyDescent="0.25">
      <c r="V8811" s="84">
        <v>0</v>
      </c>
    </row>
    <row r="8812" spans="22:22" x14ac:dyDescent="0.25">
      <c r="V8812" s="84">
        <v>0</v>
      </c>
    </row>
    <row r="8813" spans="22:22" x14ac:dyDescent="0.25">
      <c r="V8813" s="84">
        <v>0</v>
      </c>
    </row>
    <row r="8814" spans="22:22" x14ac:dyDescent="0.25">
      <c r="V8814" s="84">
        <v>0</v>
      </c>
    </row>
    <row r="8815" spans="22:22" x14ac:dyDescent="0.25">
      <c r="V8815" s="84">
        <v>0</v>
      </c>
    </row>
    <row r="8816" spans="22:22" x14ac:dyDescent="0.25">
      <c r="V8816" s="84">
        <v>0</v>
      </c>
    </row>
    <row r="8817" spans="22:22" x14ac:dyDescent="0.25">
      <c r="V8817" s="84">
        <v>0</v>
      </c>
    </row>
    <row r="8818" spans="22:22" x14ac:dyDescent="0.25">
      <c r="V8818" s="84">
        <v>0</v>
      </c>
    </row>
    <row r="8819" spans="22:22" x14ac:dyDescent="0.25">
      <c r="V8819" s="84">
        <v>0</v>
      </c>
    </row>
    <row r="8820" spans="22:22" x14ac:dyDescent="0.25">
      <c r="V8820" s="84">
        <v>0</v>
      </c>
    </row>
    <row r="8821" spans="22:22" x14ac:dyDescent="0.25">
      <c r="V8821" s="84">
        <v>0</v>
      </c>
    </row>
    <row r="8822" spans="22:22" x14ac:dyDescent="0.25">
      <c r="V8822" s="84">
        <v>0</v>
      </c>
    </row>
    <row r="8823" spans="22:22" x14ac:dyDescent="0.25">
      <c r="V8823" s="84">
        <v>0</v>
      </c>
    </row>
    <row r="8824" spans="22:22" x14ac:dyDescent="0.25">
      <c r="V8824" s="84">
        <v>0</v>
      </c>
    </row>
    <row r="8825" spans="22:22" x14ac:dyDescent="0.25">
      <c r="V8825" s="84">
        <v>0</v>
      </c>
    </row>
    <row r="8826" spans="22:22" x14ac:dyDescent="0.25">
      <c r="V8826" s="84">
        <v>0</v>
      </c>
    </row>
    <row r="8827" spans="22:22" x14ac:dyDescent="0.25">
      <c r="V8827" s="84">
        <v>0</v>
      </c>
    </row>
    <row r="8828" spans="22:22" x14ac:dyDescent="0.25">
      <c r="V8828" s="84">
        <v>0</v>
      </c>
    </row>
    <row r="8829" spans="22:22" x14ac:dyDescent="0.25">
      <c r="V8829" s="84">
        <v>0</v>
      </c>
    </row>
    <row r="8830" spans="22:22" x14ac:dyDescent="0.25">
      <c r="V8830" s="84">
        <v>0</v>
      </c>
    </row>
    <row r="8831" spans="22:22" x14ac:dyDescent="0.25">
      <c r="V8831" s="84">
        <v>0</v>
      </c>
    </row>
    <row r="8832" spans="22:22" x14ac:dyDescent="0.25">
      <c r="V8832" s="84">
        <v>0</v>
      </c>
    </row>
    <row r="8833" spans="22:22" x14ac:dyDescent="0.25">
      <c r="V8833" s="84">
        <v>0</v>
      </c>
    </row>
    <row r="8834" spans="22:22" x14ac:dyDescent="0.25">
      <c r="V8834" s="84">
        <v>0</v>
      </c>
    </row>
    <row r="8835" spans="22:22" x14ac:dyDescent="0.25">
      <c r="V8835" s="84">
        <v>0</v>
      </c>
    </row>
    <row r="8836" spans="22:22" x14ac:dyDescent="0.25">
      <c r="V8836" s="84">
        <v>0</v>
      </c>
    </row>
    <row r="8837" spans="22:22" x14ac:dyDescent="0.25">
      <c r="V8837" s="84">
        <v>0</v>
      </c>
    </row>
    <row r="8838" spans="22:22" x14ac:dyDescent="0.25">
      <c r="V8838" s="84">
        <v>0</v>
      </c>
    </row>
    <row r="8839" spans="22:22" x14ac:dyDescent="0.25">
      <c r="V8839" s="84">
        <v>0</v>
      </c>
    </row>
    <row r="8840" spans="22:22" x14ac:dyDescent="0.25">
      <c r="V8840" s="84">
        <v>0</v>
      </c>
    </row>
    <row r="8841" spans="22:22" x14ac:dyDescent="0.25">
      <c r="V8841" s="84">
        <v>0</v>
      </c>
    </row>
    <row r="8842" spans="22:22" x14ac:dyDescent="0.25">
      <c r="V8842" s="84">
        <v>0</v>
      </c>
    </row>
    <row r="8843" spans="22:22" x14ac:dyDescent="0.25">
      <c r="V8843" s="84">
        <v>0</v>
      </c>
    </row>
    <row r="8844" spans="22:22" x14ac:dyDescent="0.25">
      <c r="V8844" s="84">
        <v>0</v>
      </c>
    </row>
    <row r="8845" spans="22:22" x14ac:dyDescent="0.25">
      <c r="V8845" s="84">
        <v>0</v>
      </c>
    </row>
    <row r="8846" spans="22:22" x14ac:dyDescent="0.25">
      <c r="V8846" s="84">
        <v>0</v>
      </c>
    </row>
    <row r="8847" spans="22:22" x14ac:dyDescent="0.25">
      <c r="V8847" s="84">
        <v>0</v>
      </c>
    </row>
    <row r="8848" spans="22:22" x14ac:dyDescent="0.25">
      <c r="V8848" s="84">
        <v>0</v>
      </c>
    </row>
    <row r="8849" spans="22:22" x14ac:dyDescent="0.25">
      <c r="V8849" s="84">
        <v>0</v>
      </c>
    </row>
    <row r="8850" spans="22:22" x14ac:dyDescent="0.25">
      <c r="V8850" s="84">
        <v>0</v>
      </c>
    </row>
    <row r="8851" spans="22:22" x14ac:dyDescent="0.25">
      <c r="V8851" s="84">
        <v>0</v>
      </c>
    </row>
    <row r="8852" spans="22:22" x14ac:dyDescent="0.25">
      <c r="V8852" s="84">
        <v>0</v>
      </c>
    </row>
    <row r="8853" spans="22:22" x14ac:dyDescent="0.25">
      <c r="V8853" s="84">
        <v>0</v>
      </c>
    </row>
    <row r="8854" spans="22:22" x14ac:dyDescent="0.25">
      <c r="V8854" s="84">
        <v>0</v>
      </c>
    </row>
    <row r="8855" spans="22:22" x14ac:dyDescent="0.25">
      <c r="V8855" s="84">
        <v>0</v>
      </c>
    </row>
    <row r="8856" spans="22:22" x14ac:dyDescent="0.25">
      <c r="V8856" s="84">
        <v>0</v>
      </c>
    </row>
    <row r="8857" spans="22:22" x14ac:dyDescent="0.25">
      <c r="V8857" s="84">
        <v>0</v>
      </c>
    </row>
    <row r="8858" spans="22:22" x14ac:dyDescent="0.25">
      <c r="V8858" s="84">
        <v>0</v>
      </c>
    </row>
    <row r="8859" spans="22:22" x14ac:dyDescent="0.25">
      <c r="V8859" s="84">
        <v>0</v>
      </c>
    </row>
    <row r="8860" spans="22:22" x14ac:dyDescent="0.25">
      <c r="V8860" s="84">
        <v>0</v>
      </c>
    </row>
    <row r="8861" spans="22:22" x14ac:dyDescent="0.25">
      <c r="V8861" s="84">
        <v>0</v>
      </c>
    </row>
    <row r="8862" spans="22:22" x14ac:dyDescent="0.25">
      <c r="V8862" s="84">
        <v>0</v>
      </c>
    </row>
    <row r="8863" spans="22:22" x14ac:dyDescent="0.25">
      <c r="V8863" s="84">
        <v>0</v>
      </c>
    </row>
    <row r="8864" spans="22:22" x14ac:dyDescent="0.25">
      <c r="V8864" s="84">
        <v>0</v>
      </c>
    </row>
    <row r="8865" spans="22:22" x14ac:dyDescent="0.25">
      <c r="V8865" s="84">
        <v>0</v>
      </c>
    </row>
    <row r="8866" spans="22:22" x14ac:dyDescent="0.25">
      <c r="V8866" s="84">
        <v>0</v>
      </c>
    </row>
    <row r="8867" spans="22:22" x14ac:dyDescent="0.25">
      <c r="V8867" s="84">
        <v>0</v>
      </c>
    </row>
    <row r="8868" spans="22:22" x14ac:dyDescent="0.25">
      <c r="V8868" s="84">
        <v>0</v>
      </c>
    </row>
    <row r="8869" spans="22:22" x14ac:dyDescent="0.25">
      <c r="V8869" s="84">
        <v>0</v>
      </c>
    </row>
    <row r="8870" spans="22:22" x14ac:dyDescent="0.25">
      <c r="V8870" s="84">
        <v>0</v>
      </c>
    </row>
    <row r="8871" spans="22:22" x14ac:dyDescent="0.25">
      <c r="V8871" s="84">
        <v>0</v>
      </c>
    </row>
    <row r="8872" spans="22:22" x14ac:dyDescent="0.25">
      <c r="V8872" s="84">
        <v>0</v>
      </c>
    </row>
    <row r="8873" spans="22:22" x14ac:dyDescent="0.25">
      <c r="V8873" s="84">
        <v>0</v>
      </c>
    </row>
    <row r="8874" spans="22:22" x14ac:dyDescent="0.25">
      <c r="V8874" s="84">
        <v>0</v>
      </c>
    </row>
    <row r="8875" spans="22:22" x14ac:dyDescent="0.25">
      <c r="V8875" s="84">
        <v>0</v>
      </c>
    </row>
    <row r="8876" spans="22:22" x14ac:dyDescent="0.25">
      <c r="V8876" s="84">
        <v>0</v>
      </c>
    </row>
    <row r="8877" spans="22:22" x14ac:dyDescent="0.25">
      <c r="V8877" s="84">
        <v>0</v>
      </c>
    </row>
    <row r="8878" spans="22:22" x14ac:dyDescent="0.25">
      <c r="V8878" s="84">
        <v>0</v>
      </c>
    </row>
    <row r="8879" spans="22:22" x14ac:dyDescent="0.25">
      <c r="V8879" s="84">
        <v>0</v>
      </c>
    </row>
    <row r="8880" spans="22:22" x14ac:dyDescent="0.25">
      <c r="V8880" s="84">
        <v>0</v>
      </c>
    </row>
    <row r="8881" spans="22:22" x14ac:dyDescent="0.25">
      <c r="V8881" s="84">
        <v>0</v>
      </c>
    </row>
    <row r="8882" spans="22:22" x14ac:dyDescent="0.25">
      <c r="V8882" s="84">
        <v>0</v>
      </c>
    </row>
    <row r="8883" spans="22:22" x14ac:dyDescent="0.25">
      <c r="V8883" s="84">
        <v>0</v>
      </c>
    </row>
    <row r="8884" spans="22:22" x14ac:dyDescent="0.25">
      <c r="V8884" s="84">
        <v>0</v>
      </c>
    </row>
    <row r="8885" spans="22:22" x14ac:dyDescent="0.25">
      <c r="V8885" s="84">
        <v>0</v>
      </c>
    </row>
    <row r="8886" spans="22:22" x14ac:dyDescent="0.25">
      <c r="V8886" s="84">
        <v>0</v>
      </c>
    </row>
    <row r="8887" spans="22:22" x14ac:dyDescent="0.25">
      <c r="V8887" s="84">
        <v>0</v>
      </c>
    </row>
    <row r="8888" spans="22:22" x14ac:dyDescent="0.25">
      <c r="V8888" s="84">
        <v>0</v>
      </c>
    </row>
    <row r="8889" spans="22:22" x14ac:dyDescent="0.25">
      <c r="V8889" s="84">
        <v>0</v>
      </c>
    </row>
    <row r="8890" spans="22:22" x14ac:dyDescent="0.25">
      <c r="V8890" s="84">
        <v>0</v>
      </c>
    </row>
    <row r="8891" spans="22:22" x14ac:dyDescent="0.25">
      <c r="V8891" s="84">
        <v>0</v>
      </c>
    </row>
    <row r="8892" spans="22:22" x14ac:dyDescent="0.25">
      <c r="V8892" s="84">
        <v>0</v>
      </c>
    </row>
    <row r="8893" spans="22:22" x14ac:dyDescent="0.25">
      <c r="V8893" s="84">
        <v>0</v>
      </c>
    </row>
    <row r="8894" spans="22:22" x14ac:dyDescent="0.25">
      <c r="V8894" s="84">
        <v>0</v>
      </c>
    </row>
    <row r="8895" spans="22:22" x14ac:dyDescent="0.25">
      <c r="V8895" s="84">
        <v>0</v>
      </c>
    </row>
    <row r="8896" spans="22:22" x14ac:dyDescent="0.25">
      <c r="V8896" s="84">
        <v>0</v>
      </c>
    </row>
    <row r="8897" spans="22:22" x14ac:dyDescent="0.25">
      <c r="V8897" s="84">
        <v>0</v>
      </c>
    </row>
    <row r="8898" spans="22:22" x14ac:dyDescent="0.25">
      <c r="V8898" s="84">
        <v>0</v>
      </c>
    </row>
    <row r="8899" spans="22:22" x14ac:dyDescent="0.25">
      <c r="V8899" s="84">
        <v>0</v>
      </c>
    </row>
    <row r="8900" spans="22:22" x14ac:dyDescent="0.25">
      <c r="V8900" s="84">
        <v>0</v>
      </c>
    </row>
    <row r="8901" spans="22:22" x14ac:dyDescent="0.25">
      <c r="V8901" s="84">
        <v>0</v>
      </c>
    </row>
    <row r="8902" spans="22:22" x14ac:dyDescent="0.25">
      <c r="V8902" s="84">
        <v>0</v>
      </c>
    </row>
    <row r="8903" spans="22:22" x14ac:dyDescent="0.25">
      <c r="V8903" s="84">
        <v>0</v>
      </c>
    </row>
    <row r="8904" spans="22:22" x14ac:dyDescent="0.25">
      <c r="V8904" s="84">
        <v>0</v>
      </c>
    </row>
    <row r="8905" spans="22:22" x14ac:dyDescent="0.25">
      <c r="V8905" s="84">
        <v>0</v>
      </c>
    </row>
    <row r="8906" spans="22:22" x14ac:dyDescent="0.25">
      <c r="V8906" s="84">
        <v>0</v>
      </c>
    </row>
    <row r="8907" spans="22:22" x14ac:dyDescent="0.25">
      <c r="V8907" s="84">
        <v>0</v>
      </c>
    </row>
    <row r="8908" spans="22:22" x14ac:dyDescent="0.25">
      <c r="V8908" s="84">
        <v>0</v>
      </c>
    </row>
    <row r="8909" spans="22:22" x14ac:dyDescent="0.25">
      <c r="V8909" s="84">
        <v>0</v>
      </c>
    </row>
    <row r="8910" spans="22:22" x14ac:dyDescent="0.25">
      <c r="V8910" s="84">
        <v>0</v>
      </c>
    </row>
    <row r="8911" spans="22:22" x14ac:dyDescent="0.25">
      <c r="V8911" s="84">
        <v>0</v>
      </c>
    </row>
    <row r="8912" spans="22:22" x14ac:dyDescent="0.25">
      <c r="V8912" s="84">
        <v>0</v>
      </c>
    </row>
    <row r="8913" spans="22:22" x14ac:dyDescent="0.25">
      <c r="V8913" s="84">
        <v>0</v>
      </c>
    </row>
    <row r="8914" spans="22:22" x14ac:dyDescent="0.25">
      <c r="V8914" s="84">
        <v>0</v>
      </c>
    </row>
    <row r="8915" spans="22:22" x14ac:dyDescent="0.25">
      <c r="V8915" s="84">
        <v>0</v>
      </c>
    </row>
    <row r="8916" spans="22:22" x14ac:dyDescent="0.25">
      <c r="V8916" s="84">
        <v>0</v>
      </c>
    </row>
    <row r="8917" spans="22:22" x14ac:dyDescent="0.25">
      <c r="V8917" s="84">
        <v>0</v>
      </c>
    </row>
    <row r="8918" spans="22:22" x14ac:dyDescent="0.25">
      <c r="V8918" s="84">
        <v>0</v>
      </c>
    </row>
    <row r="8919" spans="22:22" x14ac:dyDescent="0.25">
      <c r="V8919" s="84">
        <v>0</v>
      </c>
    </row>
    <row r="8920" spans="22:22" x14ac:dyDescent="0.25">
      <c r="V8920" s="84">
        <v>0</v>
      </c>
    </row>
    <row r="8921" spans="22:22" x14ac:dyDescent="0.25">
      <c r="V8921" s="84">
        <v>0</v>
      </c>
    </row>
    <row r="8922" spans="22:22" x14ac:dyDescent="0.25">
      <c r="V8922" s="84">
        <v>0</v>
      </c>
    </row>
    <row r="8923" spans="22:22" x14ac:dyDescent="0.25">
      <c r="V8923" s="84">
        <v>0</v>
      </c>
    </row>
    <row r="8924" spans="22:22" x14ac:dyDescent="0.25">
      <c r="V8924" s="84">
        <v>0</v>
      </c>
    </row>
    <row r="8925" spans="22:22" x14ac:dyDescent="0.25">
      <c r="V8925" s="84">
        <v>0</v>
      </c>
    </row>
    <row r="8926" spans="22:22" x14ac:dyDescent="0.25">
      <c r="V8926" s="84">
        <v>0</v>
      </c>
    </row>
    <row r="8927" spans="22:22" x14ac:dyDescent="0.25">
      <c r="V8927" s="84">
        <v>0</v>
      </c>
    </row>
    <row r="8928" spans="22:22" x14ac:dyDescent="0.25">
      <c r="V8928" s="84">
        <v>0</v>
      </c>
    </row>
    <row r="8929" spans="22:22" x14ac:dyDescent="0.25">
      <c r="V8929" s="84">
        <v>0</v>
      </c>
    </row>
    <row r="8930" spans="22:22" x14ac:dyDescent="0.25">
      <c r="V8930" s="84">
        <v>0</v>
      </c>
    </row>
    <row r="8931" spans="22:22" x14ac:dyDescent="0.25">
      <c r="V8931" s="84">
        <v>0</v>
      </c>
    </row>
    <row r="8932" spans="22:22" x14ac:dyDescent="0.25">
      <c r="V8932" s="84">
        <v>0</v>
      </c>
    </row>
    <row r="8933" spans="22:22" x14ac:dyDescent="0.25">
      <c r="V8933" s="84">
        <v>0</v>
      </c>
    </row>
    <row r="8934" spans="22:22" x14ac:dyDescent="0.25">
      <c r="V8934" s="84">
        <v>0</v>
      </c>
    </row>
    <row r="8935" spans="22:22" x14ac:dyDescent="0.25">
      <c r="V8935" s="84">
        <v>0</v>
      </c>
    </row>
    <row r="8936" spans="22:22" x14ac:dyDescent="0.25">
      <c r="V8936" s="84">
        <v>0</v>
      </c>
    </row>
    <row r="8937" spans="22:22" x14ac:dyDescent="0.25">
      <c r="V8937" s="84">
        <v>0</v>
      </c>
    </row>
    <row r="8938" spans="22:22" x14ac:dyDescent="0.25">
      <c r="V8938" s="84">
        <v>0</v>
      </c>
    </row>
    <row r="8939" spans="22:22" x14ac:dyDescent="0.25">
      <c r="V8939" s="84">
        <v>0</v>
      </c>
    </row>
    <row r="8940" spans="22:22" x14ac:dyDescent="0.25">
      <c r="V8940" s="84">
        <v>0</v>
      </c>
    </row>
    <row r="8941" spans="22:22" x14ac:dyDescent="0.25">
      <c r="V8941" s="84">
        <v>0</v>
      </c>
    </row>
    <row r="8942" spans="22:22" x14ac:dyDescent="0.25">
      <c r="V8942" s="84">
        <v>0</v>
      </c>
    </row>
    <row r="8943" spans="22:22" x14ac:dyDescent="0.25">
      <c r="V8943" s="84">
        <v>0</v>
      </c>
    </row>
    <row r="8944" spans="22:22" x14ac:dyDescent="0.25">
      <c r="V8944" s="84">
        <v>0</v>
      </c>
    </row>
    <row r="8945" spans="22:22" x14ac:dyDescent="0.25">
      <c r="V8945" s="84">
        <v>0</v>
      </c>
    </row>
    <row r="8946" spans="22:22" x14ac:dyDescent="0.25">
      <c r="V8946" s="84">
        <v>0</v>
      </c>
    </row>
    <row r="8947" spans="22:22" x14ac:dyDescent="0.25">
      <c r="V8947" s="84">
        <v>0</v>
      </c>
    </row>
    <row r="8948" spans="22:22" x14ac:dyDescent="0.25">
      <c r="V8948" s="84">
        <v>0</v>
      </c>
    </row>
    <row r="8949" spans="22:22" x14ac:dyDescent="0.25">
      <c r="V8949" s="84">
        <v>0</v>
      </c>
    </row>
    <row r="8950" spans="22:22" x14ac:dyDescent="0.25">
      <c r="V8950" s="84">
        <v>0</v>
      </c>
    </row>
    <row r="8951" spans="22:22" x14ac:dyDescent="0.25">
      <c r="V8951" s="84">
        <v>0</v>
      </c>
    </row>
    <row r="8952" spans="22:22" x14ac:dyDescent="0.25">
      <c r="V8952" s="84">
        <v>0</v>
      </c>
    </row>
    <row r="8953" spans="22:22" x14ac:dyDescent="0.25">
      <c r="V8953" s="84">
        <v>0</v>
      </c>
    </row>
    <row r="8954" spans="22:22" x14ac:dyDescent="0.25">
      <c r="V8954" s="84">
        <v>0</v>
      </c>
    </row>
    <row r="8955" spans="22:22" x14ac:dyDescent="0.25">
      <c r="V8955" s="84">
        <v>0</v>
      </c>
    </row>
    <row r="8956" spans="22:22" x14ac:dyDescent="0.25">
      <c r="V8956" s="84">
        <v>0</v>
      </c>
    </row>
    <row r="8957" spans="22:22" x14ac:dyDescent="0.25">
      <c r="V8957" s="84">
        <v>0</v>
      </c>
    </row>
    <row r="8958" spans="22:22" x14ac:dyDescent="0.25">
      <c r="V8958" s="84">
        <v>0</v>
      </c>
    </row>
    <row r="8959" spans="22:22" x14ac:dyDescent="0.25">
      <c r="V8959" s="84">
        <v>0</v>
      </c>
    </row>
    <row r="8960" spans="22:22" x14ac:dyDescent="0.25">
      <c r="V8960" s="84">
        <v>0</v>
      </c>
    </row>
    <row r="8961" spans="22:22" x14ac:dyDescent="0.25">
      <c r="V8961" s="84">
        <v>0</v>
      </c>
    </row>
    <row r="8962" spans="22:22" x14ac:dyDescent="0.25">
      <c r="V8962" s="84">
        <v>0</v>
      </c>
    </row>
    <row r="8963" spans="22:22" x14ac:dyDescent="0.25">
      <c r="V8963" s="84">
        <v>0</v>
      </c>
    </row>
    <row r="8964" spans="22:22" x14ac:dyDescent="0.25">
      <c r="V8964" s="84">
        <v>0</v>
      </c>
    </row>
    <row r="8965" spans="22:22" x14ac:dyDescent="0.25">
      <c r="V8965" s="84">
        <v>0</v>
      </c>
    </row>
    <row r="8966" spans="22:22" x14ac:dyDescent="0.25">
      <c r="V8966" s="84">
        <v>0</v>
      </c>
    </row>
    <row r="8967" spans="22:22" x14ac:dyDescent="0.25">
      <c r="V8967" s="84">
        <v>0</v>
      </c>
    </row>
    <row r="8968" spans="22:22" x14ac:dyDescent="0.25">
      <c r="V8968" s="84">
        <v>0</v>
      </c>
    </row>
    <row r="8969" spans="22:22" x14ac:dyDescent="0.25">
      <c r="V8969" s="84">
        <v>0</v>
      </c>
    </row>
    <row r="8970" spans="22:22" x14ac:dyDescent="0.25">
      <c r="V8970" s="84">
        <v>0</v>
      </c>
    </row>
    <row r="8971" spans="22:22" x14ac:dyDescent="0.25">
      <c r="V8971" s="84">
        <v>0</v>
      </c>
    </row>
    <row r="8972" spans="22:22" x14ac:dyDescent="0.25">
      <c r="V8972" s="84">
        <v>0</v>
      </c>
    </row>
    <row r="8973" spans="22:22" x14ac:dyDescent="0.25">
      <c r="V8973" s="84">
        <v>0</v>
      </c>
    </row>
    <row r="8974" spans="22:22" x14ac:dyDescent="0.25">
      <c r="V8974" s="84">
        <v>0</v>
      </c>
    </row>
    <row r="8975" spans="22:22" x14ac:dyDescent="0.25">
      <c r="V8975" s="84">
        <v>0</v>
      </c>
    </row>
    <row r="8976" spans="22:22" x14ac:dyDescent="0.25">
      <c r="V8976" s="84">
        <v>0</v>
      </c>
    </row>
    <row r="8977" spans="22:22" x14ac:dyDescent="0.25">
      <c r="V8977" s="84">
        <v>0</v>
      </c>
    </row>
    <row r="8978" spans="22:22" x14ac:dyDescent="0.25">
      <c r="V8978" s="84">
        <v>0</v>
      </c>
    </row>
    <row r="8979" spans="22:22" x14ac:dyDescent="0.25">
      <c r="V8979" s="84">
        <v>0</v>
      </c>
    </row>
    <row r="8980" spans="22:22" x14ac:dyDescent="0.25">
      <c r="V8980" s="84">
        <v>0</v>
      </c>
    </row>
    <row r="8981" spans="22:22" x14ac:dyDescent="0.25">
      <c r="V8981" s="84">
        <v>0</v>
      </c>
    </row>
    <row r="8982" spans="22:22" x14ac:dyDescent="0.25">
      <c r="V8982" s="84">
        <v>0</v>
      </c>
    </row>
    <row r="8983" spans="22:22" x14ac:dyDescent="0.25">
      <c r="V8983" s="84">
        <v>0</v>
      </c>
    </row>
    <row r="8984" spans="22:22" x14ac:dyDescent="0.25">
      <c r="V8984" s="84">
        <v>0</v>
      </c>
    </row>
    <row r="8985" spans="22:22" x14ac:dyDescent="0.25">
      <c r="V8985" s="84">
        <v>0</v>
      </c>
    </row>
    <row r="8986" spans="22:22" x14ac:dyDescent="0.25">
      <c r="V8986" s="84">
        <v>0</v>
      </c>
    </row>
    <row r="8987" spans="22:22" x14ac:dyDescent="0.25">
      <c r="V8987" s="84">
        <v>0</v>
      </c>
    </row>
    <row r="8988" spans="22:22" x14ac:dyDescent="0.25">
      <c r="V8988" s="84">
        <v>0</v>
      </c>
    </row>
    <row r="8989" spans="22:22" x14ac:dyDescent="0.25">
      <c r="V8989" s="84">
        <v>0</v>
      </c>
    </row>
    <row r="8990" spans="22:22" x14ac:dyDescent="0.25">
      <c r="V8990" s="84">
        <v>0</v>
      </c>
    </row>
    <row r="8991" spans="22:22" x14ac:dyDescent="0.25">
      <c r="V8991" s="84">
        <v>0</v>
      </c>
    </row>
    <row r="8992" spans="22:22" x14ac:dyDescent="0.25">
      <c r="V8992" s="84">
        <v>0</v>
      </c>
    </row>
    <row r="8993" spans="22:22" x14ac:dyDescent="0.25">
      <c r="V8993" s="84">
        <v>0</v>
      </c>
    </row>
    <row r="8994" spans="22:22" x14ac:dyDescent="0.25">
      <c r="V8994" s="84">
        <v>0</v>
      </c>
    </row>
    <row r="8995" spans="22:22" x14ac:dyDescent="0.25">
      <c r="V8995" s="84">
        <v>0</v>
      </c>
    </row>
    <row r="8996" spans="22:22" x14ac:dyDescent="0.25">
      <c r="V8996" s="84">
        <v>0</v>
      </c>
    </row>
    <row r="8997" spans="22:22" x14ac:dyDescent="0.25">
      <c r="V8997" s="84">
        <v>0</v>
      </c>
    </row>
    <row r="8998" spans="22:22" x14ac:dyDescent="0.25">
      <c r="V8998" s="84">
        <v>0</v>
      </c>
    </row>
    <row r="8999" spans="22:22" x14ac:dyDescent="0.25">
      <c r="V8999" s="84">
        <v>0</v>
      </c>
    </row>
    <row r="9000" spans="22:22" x14ac:dyDescent="0.25">
      <c r="V9000" s="84">
        <v>0</v>
      </c>
    </row>
    <row r="9001" spans="22:22" x14ac:dyDescent="0.25">
      <c r="V9001" s="84">
        <v>0</v>
      </c>
    </row>
    <row r="9002" spans="22:22" x14ac:dyDescent="0.25">
      <c r="V9002" s="84">
        <v>0</v>
      </c>
    </row>
    <row r="9003" spans="22:22" x14ac:dyDescent="0.25">
      <c r="V9003" s="84">
        <v>0</v>
      </c>
    </row>
    <row r="9004" spans="22:22" x14ac:dyDescent="0.25">
      <c r="V9004" s="84">
        <v>0</v>
      </c>
    </row>
    <row r="9005" spans="22:22" x14ac:dyDescent="0.25">
      <c r="V9005" s="84">
        <v>0</v>
      </c>
    </row>
    <row r="9006" spans="22:22" x14ac:dyDescent="0.25">
      <c r="V9006" s="84">
        <v>0</v>
      </c>
    </row>
    <row r="9007" spans="22:22" x14ac:dyDescent="0.25">
      <c r="V9007" s="84">
        <v>0</v>
      </c>
    </row>
    <row r="9008" spans="22:22" x14ac:dyDescent="0.25">
      <c r="V9008" s="84">
        <v>0</v>
      </c>
    </row>
    <row r="9009" spans="22:22" x14ac:dyDescent="0.25">
      <c r="V9009" s="84">
        <v>0</v>
      </c>
    </row>
    <row r="9010" spans="22:22" x14ac:dyDescent="0.25">
      <c r="V9010" s="84">
        <v>0</v>
      </c>
    </row>
    <row r="9011" spans="22:22" x14ac:dyDescent="0.25">
      <c r="V9011" s="84">
        <v>0</v>
      </c>
    </row>
    <row r="9012" spans="22:22" x14ac:dyDescent="0.25">
      <c r="V9012" s="84">
        <v>0</v>
      </c>
    </row>
    <row r="9013" spans="22:22" x14ac:dyDescent="0.25">
      <c r="V9013" s="84">
        <v>0</v>
      </c>
    </row>
    <row r="9014" spans="22:22" x14ac:dyDescent="0.25">
      <c r="V9014" s="84">
        <v>0</v>
      </c>
    </row>
    <row r="9015" spans="22:22" x14ac:dyDescent="0.25">
      <c r="V9015" s="84">
        <v>0</v>
      </c>
    </row>
    <row r="9016" spans="22:22" x14ac:dyDescent="0.25">
      <c r="V9016" s="84">
        <v>0</v>
      </c>
    </row>
    <row r="9017" spans="22:22" x14ac:dyDescent="0.25">
      <c r="V9017" s="84">
        <v>0</v>
      </c>
    </row>
    <row r="9018" spans="22:22" x14ac:dyDescent="0.25">
      <c r="V9018" s="84">
        <v>0</v>
      </c>
    </row>
    <row r="9019" spans="22:22" x14ac:dyDescent="0.25">
      <c r="V9019" s="84">
        <v>0</v>
      </c>
    </row>
    <row r="9020" spans="22:22" x14ac:dyDescent="0.25">
      <c r="V9020" s="84">
        <v>0</v>
      </c>
    </row>
    <row r="9021" spans="22:22" x14ac:dyDescent="0.25">
      <c r="V9021" s="84">
        <v>0</v>
      </c>
    </row>
    <row r="9022" spans="22:22" x14ac:dyDescent="0.25">
      <c r="V9022" s="84">
        <v>0</v>
      </c>
    </row>
    <row r="9023" spans="22:22" x14ac:dyDescent="0.25">
      <c r="V9023" s="84">
        <v>0</v>
      </c>
    </row>
    <row r="9024" spans="22:22" x14ac:dyDescent="0.25">
      <c r="V9024" s="84">
        <v>0</v>
      </c>
    </row>
    <row r="9025" spans="22:22" x14ac:dyDescent="0.25">
      <c r="V9025" s="84">
        <v>0</v>
      </c>
    </row>
    <row r="9026" spans="22:22" x14ac:dyDescent="0.25">
      <c r="V9026" s="84">
        <v>0</v>
      </c>
    </row>
    <row r="9027" spans="22:22" x14ac:dyDescent="0.25">
      <c r="V9027" s="84">
        <v>0</v>
      </c>
    </row>
    <row r="9028" spans="22:22" x14ac:dyDescent="0.25">
      <c r="V9028" s="84">
        <v>0</v>
      </c>
    </row>
    <row r="9029" spans="22:22" x14ac:dyDescent="0.25">
      <c r="V9029" s="84">
        <v>0</v>
      </c>
    </row>
    <row r="9030" spans="22:22" x14ac:dyDescent="0.25">
      <c r="V9030" s="84">
        <v>0</v>
      </c>
    </row>
    <row r="9031" spans="22:22" x14ac:dyDescent="0.25">
      <c r="V9031" s="84">
        <v>0</v>
      </c>
    </row>
    <row r="9032" spans="22:22" x14ac:dyDescent="0.25">
      <c r="V9032" s="84">
        <v>0</v>
      </c>
    </row>
    <row r="9033" spans="22:22" x14ac:dyDescent="0.25">
      <c r="V9033" s="84">
        <v>0</v>
      </c>
    </row>
    <row r="9034" spans="22:22" x14ac:dyDescent="0.25">
      <c r="V9034" s="84">
        <v>0</v>
      </c>
    </row>
    <row r="9035" spans="22:22" x14ac:dyDescent="0.25">
      <c r="V9035" s="84">
        <v>0</v>
      </c>
    </row>
    <row r="9036" spans="22:22" x14ac:dyDescent="0.25">
      <c r="V9036" s="84">
        <v>0</v>
      </c>
    </row>
    <row r="9037" spans="22:22" x14ac:dyDescent="0.25">
      <c r="V9037" s="84">
        <v>0</v>
      </c>
    </row>
    <row r="9038" spans="22:22" x14ac:dyDescent="0.25">
      <c r="V9038" s="84">
        <v>0</v>
      </c>
    </row>
    <row r="9039" spans="22:22" x14ac:dyDescent="0.25">
      <c r="V9039" s="84">
        <v>0</v>
      </c>
    </row>
    <row r="9040" spans="22:22" x14ac:dyDescent="0.25">
      <c r="V9040" s="84">
        <v>0</v>
      </c>
    </row>
    <row r="9041" spans="22:22" x14ac:dyDescent="0.25">
      <c r="V9041" s="84">
        <v>0</v>
      </c>
    </row>
    <row r="9042" spans="22:22" x14ac:dyDescent="0.25">
      <c r="V9042" s="84">
        <v>0</v>
      </c>
    </row>
    <row r="9043" spans="22:22" x14ac:dyDescent="0.25">
      <c r="V9043" s="84">
        <v>0</v>
      </c>
    </row>
    <row r="9044" spans="22:22" x14ac:dyDescent="0.25">
      <c r="V9044" s="84">
        <v>0</v>
      </c>
    </row>
    <row r="9045" spans="22:22" x14ac:dyDescent="0.25">
      <c r="V9045" s="84">
        <v>0</v>
      </c>
    </row>
    <row r="9046" spans="22:22" x14ac:dyDescent="0.25">
      <c r="V9046" s="84">
        <v>0</v>
      </c>
    </row>
    <row r="9047" spans="22:22" x14ac:dyDescent="0.25">
      <c r="V9047" s="84">
        <v>0</v>
      </c>
    </row>
    <row r="9048" spans="22:22" x14ac:dyDescent="0.25">
      <c r="V9048" s="84">
        <v>0</v>
      </c>
    </row>
    <row r="9049" spans="22:22" x14ac:dyDescent="0.25">
      <c r="V9049" s="84">
        <v>0</v>
      </c>
    </row>
    <row r="9050" spans="22:22" x14ac:dyDescent="0.25">
      <c r="V9050" s="84">
        <v>0</v>
      </c>
    </row>
    <row r="9051" spans="22:22" x14ac:dyDescent="0.25">
      <c r="V9051" s="84">
        <v>0</v>
      </c>
    </row>
    <row r="9052" spans="22:22" x14ac:dyDescent="0.25">
      <c r="V9052" s="84">
        <v>0</v>
      </c>
    </row>
    <row r="9053" spans="22:22" x14ac:dyDescent="0.25">
      <c r="V9053" s="84">
        <v>0</v>
      </c>
    </row>
    <row r="9054" spans="22:22" x14ac:dyDescent="0.25">
      <c r="V9054" s="84">
        <v>0</v>
      </c>
    </row>
    <row r="9055" spans="22:22" x14ac:dyDescent="0.25">
      <c r="V9055" s="84">
        <v>0</v>
      </c>
    </row>
    <row r="9056" spans="22:22" x14ac:dyDescent="0.25">
      <c r="V9056" s="84">
        <v>0</v>
      </c>
    </row>
    <row r="9057" spans="22:22" x14ac:dyDescent="0.25">
      <c r="V9057" s="84">
        <v>0</v>
      </c>
    </row>
    <row r="9058" spans="22:22" x14ac:dyDescent="0.25">
      <c r="V9058" s="84">
        <v>0</v>
      </c>
    </row>
    <row r="9059" spans="22:22" x14ac:dyDescent="0.25">
      <c r="V9059" s="84">
        <v>0</v>
      </c>
    </row>
    <row r="9060" spans="22:22" x14ac:dyDescent="0.25">
      <c r="V9060" s="84">
        <v>0</v>
      </c>
    </row>
    <row r="9061" spans="22:22" x14ac:dyDescent="0.25">
      <c r="V9061" s="84">
        <v>0</v>
      </c>
    </row>
    <row r="9062" spans="22:22" x14ac:dyDescent="0.25">
      <c r="V9062" s="84">
        <v>0</v>
      </c>
    </row>
    <row r="9063" spans="22:22" x14ac:dyDescent="0.25">
      <c r="V9063" s="84">
        <v>0</v>
      </c>
    </row>
    <row r="9064" spans="22:22" x14ac:dyDescent="0.25">
      <c r="V9064" s="84">
        <v>0</v>
      </c>
    </row>
    <row r="9065" spans="22:22" x14ac:dyDescent="0.25">
      <c r="V9065" s="84">
        <v>0</v>
      </c>
    </row>
    <row r="9066" spans="22:22" x14ac:dyDescent="0.25">
      <c r="V9066" s="84">
        <v>0</v>
      </c>
    </row>
    <row r="9067" spans="22:22" x14ac:dyDescent="0.25">
      <c r="V9067" s="84">
        <v>0</v>
      </c>
    </row>
    <row r="9068" spans="22:22" x14ac:dyDescent="0.25">
      <c r="V9068" s="84">
        <v>0</v>
      </c>
    </row>
    <row r="9069" spans="22:22" x14ac:dyDescent="0.25">
      <c r="V9069" s="84">
        <v>0</v>
      </c>
    </row>
    <row r="9070" spans="22:22" x14ac:dyDescent="0.25">
      <c r="V9070" s="84">
        <v>0</v>
      </c>
    </row>
    <row r="9071" spans="22:22" x14ac:dyDescent="0.25">
      <c r="V9071" s="84">
        <v>0</v>
      </c>
    </row>
    <row r="9072" spans="22:22" x14ac:dyDescent="0.25">
      <c r="V9072" s="84">
        <v>0</v>
      </c>
    </row>
    <row r="9073" spans="22:22" x14ac:dyDescent="0.25">
      <c r="V9073" s="84">
        <v>0</v>
      </c>
    </row>
    <row r="9074" spans="22:22" x14ac:dyDescent="0.25">
      <c r="V9074" s="84">
        <v>0</v>
      </c>
    </row>
    <row r="9075" spans="22:22" x14ac:dyDescent="0.25">
      <c r="V9075" s="84">
        <v>0</v>
      </c>
    </row>
    <row r="9076" spans="22:22" x14ac:dyDescent="0.25">
      <c r="V9076" s="84">
        <v>0</v>
      </c>
    </row>
    <row r="9077" spans="22:22" x14ac:dyDescent="0.25">
      <c r="V9077" s="84">
        <v>0</v>
      </c>
    </row>
    <row r="9078" spans="22:22" x14ac:dyDescent="0.25">
      <c r="V9078" s="84">
        <v>0</v>
      </c>
    </row>
    <row r="9079" spans="22:22" x14ac:dyDescent="0.25">
      <c r="V9079" s="84">
        <v>0</v>
      </c>
    </row>
    <row r="9080" spans="22:22" x14ac:dyDescent="0.25">
      <c r="V9080" s="84">
        <v>0</v>
      </c>
    </row>
    <row r="9081" spans="22:22" x14ac:dyDescent="0.25">
      <c r="V9081" s="84">
        <v>0</v>
      </c>
    </row>
    <row r="9082" spans="22:22" x14ac:dyDescent="0.25">
      <c r="V9082" s="84">
        <v>0</v>
      </c>
    </row>
    <row r="9083" spans="22:22" x14ac:dyDescent="0.25">
      <c r="V9083" s="84">
        <v>0</v>
      </c>
    </row>
    <row r="9084" spans="22:22" x14ac:dyDescent="0.25">
      <c r="V9084" s="84">
        <v>0</v>
      </c>
    </row>
    <row r="9085" spans="22:22" x14ac:dyDescent="0.25">
      <c r="V9085" s="84">
        <v>0</v>
      </c>
    </row>
    <row r="9086" spans="22:22" x14ac:dyDescent="0.25">
      <c r="V9086" s="84">
        <v>0</v>
      </c>
    </row>
    <row r="9087" spans="22:22" x14ac:dyDescent="0.25">
      <c r="V9087" s="84">
        <v>0</v>
      </c>
    </row>
    <row r="9088" spans="22:22" x14ac:dyDescent="0.25">
      <c r="V9088" s="84">
        <v>0</v>
      </c>
    </row>
    <row r="9089" spans="22:22" x14ac:dyDescent="0.25">
      <c r="V9089" s="84">
        <v>0</v>
      </c>
    </row>
    <row r="9090" spans="22:22" x14ac:dyDescent="0.25">
      <c r="V9090" s="84">
        <v>0</v>
      </c>
    </row>
    <row r="9091" spans="22:22" x14ac:dyDescent="0.25">
      <c r="V9091" s="84">
        <v>0</v>
      </c>
    </row>
    <row r="9092" spans="22:22" x14ac:dyDescent="0.25">
      <c r="V9092" s="84">
        <v>0</v>
      </c>
    </row>
    <row r="9093" spans="22:22" x14ac:dyDescent="0.25">
      <c r="V9093" s="84">
        <v>0</v>
      </c>
    </row>
    <row r="9094" spans="22:22" x14ac:dyDescent="0.25">
      <c r="V9094" s="84">
        <v>0</v>
      </c>
    </row>
    <row r="9095" spans="22:22" x14ac:dyDescent="0.25">
      <c r="V9095" s="84">
        <v>0</v>
      </c>
    </row>
    <row r="9096" spans="22:22" x14ac:dyDescent="0.25">
      <c r="V9096" s="84">
        <v>0</v>
      </c>
    </row>
    <row r="9097" spans="22:22" x14ac:dyDescent="0.25">
      <c r="V9097" s="84">
        <v>0</v>
      </c>
    </row>
    <row r="9098" spans="22:22" x14ac:dyDescent="0.25">
      <c r="V9098" s="84">
        <v>0</v>
      </c>
    </row>
    <row r="9099" spans="22:22" x14ac:dyDescent="0.25">
      <c r="V9099" s="84">
        <v>0</v>
      </c>
    </row>
    <row r="9100" spans="22:22" x14ac:dyDescent="0.25">
      <c r="V9100" s="84">
        <v>0</v>
      </c>
    </row>
    <row r="9101" spans="22:22" x14ac:dyDescent="0.25">
      <c r="V9101" s="84">
        <v>0</v>
      </c>
    </row>
    <row r="9102" spans="22:22" x14ac:dyDescent="0.25">
      <c r="V9102" s="84">
        <v>0</v>
      </c>
    </row>
    <row r="9103" spans="22:22" x14ac:dyDescent="0.25">
      <c r="V9103" s="84">
        <v>0</v>
      </c>
    </row>
    <row r="9104" spans="22:22" x14ac:dyDescent="0.25">
      <c r="V9104" s="84">
        <v>0</v>
      </c>
    </row>
    <row r="9105" spans="22:22" x14ac:dyDescent="0.25">
      <c r="V9105" s="84">
        <v>0</v>
      </c>
    </row>
    <row r="9106" spans="22:22" x14ac:dyDescent="0.25">
      <c r="V9106" s="84">
        <v>0</v>
      </c>
    </row>
    <row r="9107" spans="22:22" x14ac:dyDescent="0.25">
      <c r="V9107" s="84">
        <v>0</v>
      </c>
    </row>
    <row r="9108" spans="22:22" x14ac:dyDescent="0.25">
      <c r="V9108" s="84">
        <v>0</v>
      </c>
    </row>
    <row r="9109" spans="22:22" x14ac:dyDescent="0.25">
      <c r="V9109" s="84">
        <v>0</v>
      </c>
    </row>
    <row r="9110" spans="22:22" x14ac:dyDescent="0.25">
      <c r="V9110" s="84">
        <v>0</v>
      </c>
    </row>
    <row r="9111" spans="22:22" x14ac:dyDescent="0.25">
      <c r="V9111" s="84">
        <v>0</v>
      </c>
    </row>
    <row r="9112" spans="22:22" x14ac:dyDescent="0.25">
      <c r="V9112" s="84">
        <v>0</v>
      </c>
    </row>
    <row r="9113" spans="22:22" x14ac:dyDescent="0.25">
      <c r="V9113" s="84">
        <v>0</v>
      </c>
    </row>
    <row r="9114" spans="22:22" x14ac:dyDescent="0.25">
      <c r="V9114" s="84">
        <v>0</v>
      </c>
    </row>
    <row r="9115" spans="22:22" x14ac:dyDescent="0.25">
      <c r="V9115" s="84">
        <v>0</v>
      </c>
    </row>
    <row r="9116" spans="22:22" x14ac:dyDescent="0.25">
      <c r="V9116" s="84">
        <v>0</v>
      </c>
    </row>
    <row r="9117" spans="22:22" x14ac:dyDescent="0.25">
      <c r="V9117" s="84">
        <v>0</v>
      </c>
    </row>
    <row r="9118" spans="22:22" x14ac:dyDescent="0.25">
      <c r="V9118" s="84">
        <v>0</v>
      </c>
    </row>
    <row r="9119" spans="22:22" x14ac:dyDescent="0.25">
      <c r="V9119" s="84">
        <v>0</v>
      </c>
    </row>
    <row r="9120" spans="22:22" x14ac:dyDescent="0.25">
      <c r="V9120" s="84">
        <v>0</v>
      </c>
    </row>
    <row r="9121" spans="22:22" x14ac:dyDescent="0.25">
      <c r="V9121" s="84">
        <v>0</v>
      </c>
    </row>
    <row r="9122" spans="22:22" x14ac:dyDescent="0.25">
      <c r="V9122" s="84">
        <v>0</v>
      </c>
    </row>
    <row r="9123" spans="22:22" x14ac:dyDescent="0.25">
      <c r="V9123" s="84">
        <v>0</v>
      </c>
    </row>
    <row r="9124" spans="22:22" x14ac:dyDescent="0.25">
      <c r="V9124" s="84">
        <v>0</v>
      </c>
    </row>
    <row r="9125" spans="22:22" x14ac:dyDescent="0.25">
      <c r="V9125" s="84">
        <v>0</v>
      </c>
    </row>
    <row r="9126" spans="22:22" x14ac:dyDescent="0.25">
      <c r="V9126" s="84">
        <v>0</v>
      </c>
    </row>
    <row r="9127" spans="22:22" x14ac:dyDescent="0.25">
      <c r="V9127" s="84">
        <v>0</v>
      </c>
    </row>
    <row r="9128" spans="22:22" x14ac:dyDescent="0.25">
      <c r="V9128" s="84">
        <v>0</v>
      </c>
    </row>
    <row r="9129" spans="22:22" x14ac:dyDescent="0.25">
      <c r="V9129" s="84">
        <v>0</v>
      </c>
    </row>
    <row r="9130" spans="22:22" x14ac:dyDescent="0.25">
      <c r="V9130" s="84">
        <v>0</v>
      </c>
    </row>
    <row r="9131" spans="22:22" x14ac:dyDescent="0.25">
      <c r="V9131" s="84">
        <v>0</v>
      </c>
    </row>
    <row r="9132" spans="22:22" x14ac:dyDescent="0.25">
      <c r="V9132" s="84">
        <v>0</v>
      </c>
    </row>
    <row r="9133" spans="22:22" x14ac:dyDescent="0.25">
      <c r="V9133" s="84">
        <v>0</v>
      </c>
    </row>
    <row r="9134" spans="22:22" x14ac:dyDescent="0.25">
      <c r="V9134" s="84">
        <v>0</v>
      </c>
    </row>
    <row r="9135" spans="22:22" x14ac:dyDescent="0.25">
      <c r="V9135" s="84">
        <v>0</v>
      </c>
    </row>
    <row r="9136" spans="22:22" x14ac:dyDescent="0.25">
      <c r="V9136" s="84">
        <v>0</v>
      </c>
    </row>
    <row r="9137" spans="22:22" x14ac:dyDescent="0.25">
      <c r="V9137" s="84">
        <v>0</v>
      </c>
    </row>
    <row r="9138" spans="22:22" x14ac:dyDescent="0.25">
      <c r="V9138" s="84">
        <v>0</v>
      </c>
    </row>
    <row r="9139" spans="22:22" x14ac:dyDescent="0.25">
      <c r="V9139" s="84">
        <v>0</v>
      </c>
    </row>
    <row r="9140" spans="22:22" x14ac:dyDescent="0.25">
      <c r="V9140" s="84">
        <v>0</v>
      </c>
    </row>
    <row r="9141" spans="22:22" x14ac:dyDescent="0.25">
      <c r="V9141" s="84">
        <v>0</v>
      </c>
    </row>
    <row r="9142" spans="22:22" x14ac:dyDescent="0.25">
      <c r="V9142" s="84">
        <v>0</v>
      </c>
    </row>
    <row r="9143" spans="22:22" x14ac:dyDescent="0.25">
      <c r="V9143" s="84">
        <v>0</v>
      </c>
    </row>
    <row r="9144" spans="22:22" x14ac:dyDescent="0.25">
      <c r="V9144" s="84">
        <v>0</v>
      </c>
    </row>
    <row r="9145" spans="22:22" x14ac:dyDescent="0.25">
      <c r="V9145" s="84">
        <v>0</v>
      </c>
    </row>
    <row r="9146" spans="22:22" x14ac:dyDescent="0.25">
      <c r="V9146" s="84">
        <v>0</v>
      </c>
    </row>
    <row r="9147" spans="22:22" x14ac:dyDescent="0.25">
      <c r="V9147" s="84">
        <v>0</v>
      </c>
    </row>
    <row r="9148" spans="22:22" x14ac:dyDescent="0.25">
      <c r="V9148" s="84">
        <v>0</v>
      </c>
    </row>
    <row r="9149" spans="22:22" x14ac:dyDescent="0.25">
      <c r="V9149" s="84">
        <v>0</v>
      </c>
    </row>
    <row r="9150" spans="22:22" x14ac:dyDescent="0.25">
      <c r="V9150" s="84">
        <v>0</v>
      </c>
    </row>
    <row r="9151" spans="22:22" x14ac:dyDescent="0.25">
      <c r="V9151" s="84">
        <v>0</v>
      </c>
    </row>
    <row r="9152" spans="22:22" x14ac:dyDescent="0.25">
      <c r="V9152" s="84">
        <v>0</v>
      </c>
    </row>
    <row r="9153" spans="22:22" x14ac:dyDescent="0.25">
      <c r="V9153" s="84">
        <v>0</v>
      </c>
    </row>
    <row r="9154" spans="22:22" x14ac:dyDescent="0.25">
      <c r="V9154" s="84">
        <v>0</v>
      </c>
    </row>
    <row r="9155" spans="22:22" x14ac:dyDescent="0.25">
      <c r="V9155" s="84">
        <v>0</v>
      </c>
    </row>
    <row r="9156" spans="22:22" x14ac:dyDescent="0.25">
      <c r="V9156" s="84">
        <v>0</v>
      </c>
    </row>
    <row r="9157" spans="22:22" x14ac:dyDescent="0.25">
      <c r="V9157" s="84">
        <v>0</v>
      </c>
    </row>
    <row r="9158" spans="22:22" x14ac:dyDescent="0.25">
      <c r="V9158" s="84">
        <v>0</v>
      </c>
    </row>
    <row r="9159" spans="22:22" x14ac:dyDescent="0.25">
      <c r="V9159" s="84">
        <v>0</v>
      </c>
    </row>
    <row r="9160" spans="22:22" x14ac:dyDescent="0.25">
      <c r="V9160" s="84">
        <v>0</v>
      </c>
    </row>
    <row r="9161" spans="22:22" x14ac:dyDescent="0.25">
      <c r="V9161" s="84">
        <v>0</v>
      </c>
    </row>
    <row r="9162" spans="22:22" x14ac:dyDescent="0.25">
      <c r="V9162" s="84">
        <v>0</v>
      </c>
    </row>
    <row r="9163" spans="22:22" x14ac:dyDescent="0.25">
      <c r="V9163" s="84">
        <v>0</v>
      </c>
    </row>
    <row r="9164" spans="22:22" x14ac:dyDescent="0.25">
      <c r="V9164" s="84">
        <v>0</v>
      </c>
    </row>
    <row r="9165" spans="22:22" x14ac:dyDescent="0.25">
      <c r="V9165" s="84">
        <v>0</v>
      </c>
    </row>
    <row r="9166" spans="22:22" x14ac:dyDescent="0.25">
      <c r="V9166" s="84">
        <v>0</v>
      </c>
    </row>
    <row r="9167" spans="22:22" x14ac:dyDescent="0.25">
      <c r="V9167" s="84">
        <v>0</v>
      </c>
    </row>
    <row r="9168" spans="22:22" x14ac:dyDescent="0.25">
      <c r="V9168" s="84">
        <v>0</v>
      </c>
    </row>
    <row r="9169" spans="22:22" x14ac:dyDescent="0.25">
      <c r="V9169" s="84">
        <v>0</v>
      </c>
    </row>
    <row r="9170" spans="22:22" x14ac:dyDescent="0.25">
      <c r="V9170" s="84">
        <v>0</v>
      </c>
    </row>
    <row r="9171" spans="22:22" x14ac:dyDescent="0.25">
      <c r="V9171" s="84">
        <v>0</v>
      </c>
    </row>
    <row r="9172" spans="22:22" x14ac:dyDescent="0.25">
      <c r="V9172" s="84">
        <v>0</v>
      </c>
    </row>
    <row r="9173" spans="22:22" x14ac:dyDescent="0.25">
      <c r="V9173" s="84">
        <v>0</v>
      </c>
    </row>
    <row r="9174" spans="22:22" x14ac:dyDescent="0.25">
      <c r="V9174" s="84">
        <v>0</v>
      </c>
    </row>
    <row r="9175" spans="22:22" x14ac:dyDescent="0.25">
      <c r="V9175" s="84">
        <v>0</v>
      </c>
    </row>
    <row r="9176" spans="22:22" x14ac:dyDescent="0.25">
      <c r="V9176" s="84">
        <v>0</v>
      </c>
    </row>
    <row r="9177" spans="22:22" x14ac:dyDescent="0.25">
      <c r="V9177" s="84">
        <v>0</v>
      </c>
    </row>
    <row r="9178" spans="22:22" x14ac:dyDescent="0.25">
      <c r="V9178" s="84">
        <v>0</v>
      </c>
    </row>
    <row r="9179" spans="22:22" x14ac:dyDescent="0.25">
      <c r="V9179" s="84">
        <v>0</v>
      </c>
    </row>
    <row r="9180" spans="22:22" x14ac:dyDescent="0.25">
      <c r="V9180" s="84">
        <v>0</v>
      </c>
    </row>
    <row r="9181" spans="22:22" x14ac:dyDescent="0.25">
      <c r="V9181" s="84">
        <v>0</v>
      </c>
    </row>
    <row r="9182" spans="22:22" x14ac:dyDescent="0.25">
      <c r="V9182" s="84">
        <v>0</v>
      </c>
    </row>
    <row r="9183" spans="22:22" x14ac:dyDescent="0.25">
      <c r="V9183" s="84">
        <v>0</v>
      </c>
    </row>
    <row r="9184" spans="22:22" x14ac:dyDescent="0.25">
      <c r="V9184" s="84">
        <v>0</v>
      </c>
    </row>
    <row r="9185" spans="22:22" x14ac:dyDescent="0.25">
      <c r="V9185" s="84">
        <v>0</v>
      </c>
    </row>
    <row r="9186" spans="22:22" x14ac:dyDescent="0.25">
      <c r="V9186" s="84">
        <v>0</v>
      </c>
    </row>
    <row r="9187" spans="22:22" x14ac:dyDescent="0.25">
      <c r="V9187" s="84">
        <v>0</v>
      </c>
    </row>
    <row r="9188" spans="22:22" x14ac:dyDescent="0.25">
      <c r="V9188" s="84">
        <v>0</v>
      </c>
    </row>
    <row r="9189" spans="22:22" x14ac:dyDescent="0.25">
      <c r="V9189" s="84">
        <v>0</v>
      </c>
    </row>
    <row r="9190" spans="22:22" x14ac:dyDescent="0.25">
      <c r="V9190" s="84">
        <v>0</v>
      </c>
    </row>
    <row r="9191" spans="22:22" x14ac:dyDescent="0.25">
      <c r="V9191" s="84">
        <v>0</v>
      </c>
    </row>
    <row r="9192" spans="22:22" x14ac:dyDescent="0.25">
      <c r="V9192" s="84">
        <v>0</v>
      </c>
    </row>
    <row r="9193" spans="22:22" x14ac:dyDescent="0.25">
      <c r="V9193" s="84">
        <v>0</v>
      </c>
    </row>
    <row r="9194" spans="22:22" x14ac:dyDescent="0.25">
      <c r="V9194" s="84">
        <v>0</v>
      </c>
    </row>
    <row r="9195" spans="22:22" x14ac:dyDescent="0.25">
      <c r="V9195" s="84">
        <v>0</v>
      </c>
    </row>
    <row r="9196" spans="22:22" x14ac:dyDescent="0.25">
      <c r="V9196" s="84">
        <v>0</v>
      </c>
    </row>
    <row r="9197" spans="22:22" x14ac:dyDescent="0.25">
      <c r="V9197" s="84">
        <v>0</v>
      </c>
    </row>
    <row r="9198" spans="22:22" x14ac:dyDescent="0.25">
      <c r="V9198" s="84">
        <v>0</v>
      </c>
    </row>
    <row r="9199" spans="22:22" x14ac:dyDescent="0.25">
      <c r="V9199" s="84">
        <v>0</v>
      </c>
    </row>
    <row r="9200" spans="22:22" x14ac:dyDescent="0.25">
      <c r="V9200" s="84">
        <v>0</v>
      </c>
    </row>
    <row r="9201" spans="22:22" x14ac:dyDescent="0.25">
      <c r="V9201" s="84">
        <v>0</v>
      </c>
    </row>
    <row r="9202" spans="22:22" x14ac:dyDescent="0.25">
      <c r="V9202" s="84">
        <v>0</v>
      </c>
    </row>
    <row r="9203" spans="22:22" x14ac:dyDescent="0.25">
      <c r="V9203" s="84">
        <v>0</v>
      </c>
    </row>
    <row r="9204" spans="22:22" x14ac:dyDescent="0.25">
      <c r="V9204" s="84">
        <v>0</v>
      </c>
    </row>
    <row r="9205" spans="22:22" x14ac:dyDescent="0.25">
      <c r="V9205" s="84">
        <v>0</v>
      </c>
    </row>
    <row r="9206" spans="22:22" x14ac:dyDescent="0.25">
      <c r="V9206" s="84">
        <v>0</v>
      </c>
    </row>
    <row r="9207" spans="22:22" x14ac:dyDescent="0.25">
      <c r="V9207" s="84">
        <v>0</v>
      </c>
    </row>
    <row r="9208" spans="22:22" x14ac:dyDescent="0.25">
      <c r="V9208" s="84">
        <v>0</v>
      </c>
    </row>
    <row r="9209" spans="22:22" x14ac:dyDescent="0.25">
      <c r="V9209" s="84">
        <v>0</v>
      </c>
    </row>
    <row r="9210" spans="22:22" x14ac:dyDescent="0.25">
      <c r="V9210" s="84">
        <v>0</v>
      </c>
    </row>
    <row r="9211" spans="22:22" x14ac:dyDescent="0.25">
      <c r="V9211" s="84">
        <v>0</v>
      </c>
    </row>
    <row r="9212" spans="22:22" x14ac:dyDescent="0.25">
      <c r="V9212" s="84">
        <v>0</v>
      </c>
    </row>
    <row r="9213" spans="22:22" x14ac:dyDescent="0.25">
      <c r="V9213" s="84">
        <v>0</v>
      </c>
    </row>
    <row r="9214" spans="22:22" x14ac:dyDescent="0.25">
      <c r="V9214" s="84">
        <v>0</v>
      </c>
    </row>
    <row r="9215" spans="22:22" x14ac:dyDescent="0.25">
      <c r="V9215" s="84">
        <v>0</v>
      </c>
    </row>
    <row r="9216" spans="22:22" x14ac:dyDescent="0.25">
      <c r="V9216" s="84">
        <v>0</v>
      </c>
    </row>
    <row r="9217" spans="22:22" x14ac:dyDescent="0.25">
      <c r="V9217" s="84">
        <v>0</v>
      </c>
    </row>
    <row r="9218" spans="22:22" x14ac:dyDescent="0.25">
      <c r="V9218" s="84">
        <v>0</v>
      </c>
    </row>
    <row r="9219" spans="22:22" x14ac:dyDescent="0.25">
      <c r="V9219" s="84">
        <v>0</v>
      </c>
    </row>
    <row r="9220" spans="22:22" x14ac:dyDescent="0.25">
      <c r="V9220" s="84">
        <v>0</v>
      </c>
    </row>
    <row r="9221" spans="22:22" x14ac:dyDescent="0.25">
      <c r="V9221" s="84">
        <v>0</v>
      </c>
    </row>
    <row r="9222" spans="22:22" x14ac:dyDescent="0.25">
      <c r="V9222" s="84">
        <v>0</v>
      </c>
    </row>
    <row r="9223" spans="22:22" x14ac:dyDescent="0.25">
      <c r="V9223" s="84">
        <v>0</v>
      </c>
    </row>
    <row r="9224" spans="22:22" x14ac:dyDescent="0.25">
      <c r="V9224" s="84">
        <v>0</v>
      </c>
    </row>
    <row r="9225" spans="22:22" x14ac:dyDescent="0.25">
      <c r="V9225" s="84">
        <v>0</v>
      </c>
    </row>
    <row r="9226" spans="22:22" x14ac:dyDescent="0.25">
      <c r="V9226" s="84">
        <v>0</v>
      </c>
    </row>
    <row r="9227" spans="22:22" x14ac:dyDescent="0.25">
      <c r="V9227" s="84">
        <v>0</v>
      </c>
    </row>
    <row r="9228" spans="22:22" x14ac:dyDescent="0.25">
      <c r="V9228" s="84">
        <v>0</v>
      </c>
    </row>
    <row r="9229" spans="22:22" x14ac:dyDescent="0.25">
      <c r="V9229" s="84">
        <v>0</v>
      </c>
    </row>
    <row r="9230" spans="22:22" x14ac:dyDescent="0.25">
      <c r="V9230" s="84">
        <v>0</v>
      </c>
    </row>
    <row r="9231" spans="22:22" x14ac:dyDescent="0.25">
      <c r="V9231" s="84">
        <v>0</v>
      </c>
    </row>
    <row r="9232" spans="22:22" x14ac:dyDescent="0.25">
      <c r="V9232" s="84">
        <v>0</v>
      </c>
    </row>
    <row r="9233" spans="22:22" x14ac:dyDescent="0.25">
      <c r="V9233" s="84">
        <v>0</v>
      </c>
    </row>
    <row r="9234" spans="22:22" x14ac:dyDescent="0.25">
      <c r="V9234" s="84">
        <v>0</v>
      </c>
    </row>
    <row r="9235" spans="22:22" x14ac:dyDescent="0.25">
      <c r="V9235" s="84">
        <v>0</v>
      </c>
    </row>
    <row r="9236" spans="22:22" x14ac:dyDescent="0.25">
      <c r="V9236" s="84">
        <v>0</v>
      </c>
    </row>
    <row r="9237" spans="22:22" x14ac:dyDescent="0.25">
      <c r="V9237" s="84">
        <v>0</v>
      </c>
    </row>
    <row r="9238" spans="22:22" x14ac:dyDescent="0.25">
      <c r="V9238" s="84">
        <v>0</v>
      </c>
    </row>
    <row r="9239" spans="22:22" x14ac:dyDescent="0.25">
      <c r="V9239" s="84">
        <v>0</v>
      </c>
    </row>
    <row r="9240" spans="22:22" x14ac:dyDescent="0.25">
      <c r="V9240" s="84">
        <v>0</v>
      </c>
    </row>
    <row r="9241" spans="22:22" x14ac:dyDescent="0.25">
      <c r="V9241" s="84">
        <v>0</v>
      </c>
    </row>
    <row r="9242" spans="22:22" x14ac:dyDescent="0.25">
      <c r="V9242" s="84">
        <v>0</v>
      </c>
    </row>
    <row r="9243" spans="22:22" x14ac:dyDescent="0.25">
      <c r="V9243" s="84">
        <v>0</v>
      </c>
    </row>
    <row r="9244" spans="22:22" x14ac:dyDescent="0.25">
      <c r="V9244" s="84">
        <v>0</v>
      </c>
    </row>
    <row r="9245" spans="22:22" x14ac:dyDescent="0.25">
      <c r="V9245" s="84">
        <v>0</v>
      </c>
    </row>
    <row r="9246" spans="22:22" x14ac:dyDescent="0.25">
      <c r="V9246" s="84">
        <v>0</v>
      </c>
    </row>
    <row r="9247" spans="22:22" x14ac:dyDescent="0.25">
      <c r="V9247" s="84">
        <v>0</v>
      </c>
    </row>
    <row r="9248" spans="22:22" x14ac:dyDescent="0.25">
      <c r="V9248" s="84">
        <v>0</v>
      </c>
    </row>
    <row r="9249" spans="22:22" x14ac:dyDescent="0.25">
      <c r="V9249" s="84">
        <v>0</v>
      </c>
    </row>
    <row r="9250" spans="22:22" x14ac:dyDescent="0.25">
      <c r="V9250" s="84">
        <v>0</v>
      </c>
    </row>
    <row r="9251" spans="22:22" x14ac:dyDescent="0.25">
      <c r="V9251" s="84">
        <v>0</v>
      </c>
    </row>
    <row r="9252" spans="22:22" x14ac:dyDescent="0.25">
      <c r="V9252" s="84">
        <v>0</v>
      </c>
    </row>
    <row r="9253" spans="22:22" x14ac:dyDescent="0.25">
      <c r="V9253" s="84">
        <v>0</v>
      </c>
    </row>
    <row r="9254" spans="22:22" x14ac:dyDescent="0.25">
      <c r="V9254" s="84">
        <v>0</v>
      </c>
    </row>
    <row r="9255" spans="22:22" x14ac:dyDescent="0.25">
      <c r="V9255" s="84">
        <v>0</v>
      </c>
    </row>
    <row r="9256" spans="22:22" x14ac:dyDescent="0.25">
      <c r="V9256" s="84">
        <v>0</v>
      </c>
    </row>
    <row r="9257" spans="22:22" x14ac:dyDescent="0.25">
      <c r="V9257" s="84">
        <v>0</v>
      </c>
    </row>
    <row r="9258" spans="22:22" x14ac:dyDescent="0.25">
      <c r="V9258" s="84">
        <v>0</v>
      </c>
    </row>
    <row r="9259" spans="22:22" x14ac:dyDescent="0.25">
      <c r="V9259" s="84">
        <v>0</v>
      </c>
    </row>
    <row r="9260" spans="22:22" x14ac:dyDescent="0.25">
      <c r="V9260" s="84">
        <v>0</v>
      </c>
    </row>
    <row r="9261" spans="22:22" x14ac:dyDescent="0.25">
      <c r="V9261" s="84">
        <v>0</v>
      </c>
    </row>
    <row r="9262" spans="22:22" x14ac:dyDescent="0.25">
      <c r="V9262" s="84">
        <v>0</v>
      </c>
    </row>
    <row r="9263" spans="22:22" x14ac:dyDescent="0.25">
      <c r="V9263" s="84">
        <v>0</v>
      </c>
    </row>
    <row r="9264" spans="22:22" x14ac:dyDescent="0.25">
      <c r="V9264" s="84">
        <v>0</v>
      </c>
    </row>
    <row r="9265" spans="22:22" x14ac:dyDescent="0.25">
      <c r="V9265" s="84">
        <v>0</v>
      </c>
    </row>
    <row r="9266" spans="22:22" x14ac:dyDescent="0.25">
      <c r="V9266" s="84">
        <v>0</v>
      </c>
    </row>
    <row r="9267" spans="22:22" x14ac:dyDescent="0.25">
      <c r="V9267" s="84">
        <v>0</v>
      </c>
    </row>
    <row r="9268" spans="22:22" x14ac:dyDescent="0.25">
      <c r="V9268" s="84">
        <v>0</v>
      </c>
    </row>
    <row r="9269" spans="22:22" x14ac:dyDescent="0.25">
      <c r="V9269" s="84">
        <v>0</v>
      </c>
    </row>
    <row r="9270" spans="22:22" x14ac:dyDescent="0.25">
      <c r="V9270" s="84">
        <v>0</v>
      </c>
    </row>
    <row r="9271" spans="22:22" x14ac:dyDescent="0.25">
      <c r="V9271" s="84">
        <v>0</v>
      </c>
    </row>
    <row r="9272" spans="22:22" x14ac:dyDescent="0.25">
      <c r="V9272" s="84">
        <v>0</v>
      </c>
    </row>
    <row r="9273" spans="22:22" x14ac:dyDescent="0.25">
      <c r="V9273" s="84">
        <v>0</v>
      </c>
    </row>
    <row r="9274" spans="22:22" x14ac:dyDescent="0.25">
      <c r="V9274" s="84">
        <v>0</v>
      </c>
    </row>
    <row r="9275" spans="22:22" x14ac:dyDescent="0.25">
      <c r="V9275" s="84">
        <v>0</v>
      </c>
    </row>
    <row r="9276" spans="22:22" x14ac:dyDescent="0.25">
      <c r="V9276" s="84">
        <v>0</v>
      </c>
    </row>
    <row r="9277" spans="22:22" x14ac:dyDescent="0.25">
      <c r="V9277" s="84">
        <v>0</v>
      </c>
    </row>
    <row r="9278" spans="22:22" x14ac:dyDescent="0.25">
      <c r="V9278" s="84">
        <v>0</v>
      </c>
    </row>
    <row r="9279" spans="22:22" x14ac:dyDescent="0.25">
      <c r="V9279" s="84">
        <v>0</v>
      </c>
    </row>
    <row r="9280" spans="22:22" x14ac:dyDescent="0.25">
      <c r="V9280" s="84">
        <v>0</v>
      </c>
    </row>
    <row r="9281" spans="22:22" x14ac:dyDescent="0.25">
      <c r="V9281" s="84">
        <v>0</v>
      </c>
    </row>
    <row r="9282" spans="22:22" x14ac:dyDescent="0.25">
      <c r="V9282" s="84">
        <v>0</v>
      </c>
    </row>
    <row r="9283" spans="22:22" x14ac:dyDescent="0.25">
      <c r="V9283" s="84">
        <v>0</v>
      </c>
    </row>
    <row r="9284" spans="22:22" x14ac:dyDescent="0.25">
      <c r="V9284" s="84">
        <v>0</v>
      </c>
    </row>
    <row r="9285" spans="22:22" x14ac:dyDescent="0.25">
      <c r="V9285" s="84">
        <v>0</v>
      </c>
    </row>
    <row r="9286" spans="22:22" x14ac:dyDescent="0.25">
      <c r="V9286" s="84">
        <v>0</v>
      </c>
    </row>
    <row r="9287" spans="22:22" x14ac:dyDescent="0.25">
      <c r="V9287" s="84">
        <v>0</v>
      </c>
    </row>
    <row r="9288" spans="22:22" x14ac:dyDescent="0.25">
      <c r="V9288" s="84">
        <v>0</v>
      </c>
    </row>
    <row r="9289" spans="22:22" x14ac:dyDescent="0.25">
      <c r="V9289" s="84">
        <v>0</v>
      </c>
    </row>
    <row r="9290" spans="22:22" x14ac:dyDescent="0.25">
      <c r="V9290" s="84">
        <v>0</v>
      </c>
    </row>
    <row r="9291" spans="22:22" x14ac:dyDescent="0.25">
      <c r="V9291" s="84">
        <v>0</v>
      </c>
    </row>
    <row r="9292" spans="22:22" x14ac:dyDescent="0.25">
      <c r="V9292" s="84">
        <v>0</v>
      </c>
    </row>
    <row r="9293" spans="22:22" x14ac:dyDescent="0.25">
      <c r="V9293" s="84">
        <v>0</v>
      </c>
    </row>
    <row r="9294" spans="22:22" x14ac:dyDescent="0.25">
      <c r="V9294" s="84">
        <v>0</v>
      </c>
    </row>
    <row r="9295" spans="22:22" x14ac:dyDescent="0.25">
      <c r="V9295" s="84">
        <v>0</v>
      </c>
    </row>
    <row r="9296" spans="22:22" x14ac:dyDescent="0.25">
      <c r="V9296" s="84">
        <v>0</v>
      </c>
    </row>
    <row r="9297" spans="22:22" x14ac:dyDescent="0.25">
      <c r="V9297" s="84">
        <v>0</v>
      </c>
    </row>
    <row r="9298" spans="22:22" x14ac:dyDescent="0.25">
      <c r="V9298" s="84">
        <v>0</v>
      </c>
    </row>
    <row r="9299" spans="22:22" x14ac:dyDescent="0.25">
      <c r="V9299" s="84">
        <v>0</v>
      </c>
    </row>
    <row r="9300" spans="22:22" x14ac:dyDescent="0.25">
      <c r="V9300" s="84">
        <v>0</v>
      </c>
    </row>
    <row r="9301" spans="22:22" x14ac:dyDescent="0.25">
      <c r="V9301" s="84">
        <v>0</v>
      </c>
    </row>
    <row r="9302" spans="22:22" x14ac:dyDescent="0.25">
      <c r="V9302" s="84">
        <v>0</v>
      </c>
    </row>
    <row r="9303" spans="22:22" x14ac:dyDescent="0.25">
      <c r="V9303" s="84">
        <v>0</v>
      </c>
    </row>
    <row r="9304" spans="22:22" x14ac:dyDescent="0.25">
      <c r="V9304" s="84">
        <v>0</v>
      </c>
    </row>
    <row r="9305" spans="22:22" x14ac:dyDescent="0.25">
      <c r="V9305" s="84">
        <v>0</v>
      </c>
    </row>
    <row r="9306" spans="22:22" x14ac:dyDescent="0.25">
      <c r="V9306" s="84">
        <v>0</v>
      </c>
    </row>
    <row r="9307" spans="22:22" x14ac:dyDescent="0.25">
      <c r="V9307" s="84">
        <v>0</v>
      </c>
    </row>
    <row r="9308" spans="22:22" x14ac:dyDescent="0.25">
      <c r="V9308" s="84">
        <v>0</v>
      </c>
    </row>
    <row r="9309" spans="22:22" x14ac:dyDescent="0.25">
      <c r="V9309" s="84">
        <v>0</v>
      </c>
    </row>
    <row r="9310" spans="22:22" x14ac:dyDescent="0.25">
      <c r="V9310" s="84">
        <v>0</v>
      </c>
    </row>
    <row r="9311" spans="22:22" x14ac:dyDescent="0.25">
      <c r="V9311" s="84">
        <v>0</v>
      </c>
    </row>
    <row r="9312" spans="22:22" x14ac:dyDescent="0.25">
      <c r="V9312" s="84">
        <v>0</v>
      </c>
    </row>
    <row r="9313" spans="22:22" x14ac:dyDescent="0.25">
      <c r="V9313" s="84">
        <v>0</v>
      </c>
    </row>
    <row r="9314" spans="22:22" x14ac:dyDescent="0.25">
      <c r="V9314" s="84">
        <v>0</v>
      </c>
    </row>
    <row r="9315" spans="22:22" x14ac:dyDescent="0.25">
      <c r="V9315" s="84">
        <v>0</v>
      </c>
    </row>
    <row r="9316" spans="22:22" x14ac:dyDescent="0.25">
      <c r="V9316" s="84">
        <v>0</v>
      </c>
    </row>
    <row r="9317" spans="22:22" x14ac:dyDescent="0.25">
      <c r="V9317" s="84">
        <v>0</v>
      </c>
    </row>
    <row r="9318" spans="22:22" x14ac:dyDescent="0.25">
      <c r="V9318" s="84">
        <v>0</v>
      </c>
    </row>
    <row r="9319" spans="22:22" x14ac:dyDescent="0.25">
      <c r="V9319" s="84">
        <v>0</v>
      </c>
    </row>
    <row r="9320" spans="22:22" x14ac:dyDescent="0.25">
      <c r="V9320" s="84">
        <v>0</v>
      </c>
    </row>
    <row r="9321" spans="22:22" x14ac:dyDescent="0.25">
      <c r="V9321" s="84">
        <v>0</v>
      </c>
    </row>
    <row r="9322" spans="22:22" x14ac:dyDescent="0.25">
      <c r="V9322" s="84">
        <v>0</v>
      </c>
    </row>
    <row r="9323" spans="22:22" x14ac:dyDescent="0.25">
      <c r="V9323" s="84">
        <v>0</v>
      </c>
    </row>
    <row r="9324" spans="22:22" x14ac:dyDescent="0.25">
      <c r="V9324" s="84">
        <v>0</v>
      </c>
    </row>
    <row r="9325" spans="22:22" x14ac:dyDescent="0.25">
      <c r="V9325" s="84">
        <v>0</v>
      </c>
    </row>
    <row r="9326" spans="22:22" x14ac:dyDescent="0.25">
      <c r="V9326" s="84">
        <v>0</v>
      </c>
    </row>
    <row r="9327" spans="22:22" x14ac:dyDescent="0.25">
      <c r="V9327" s="84">
        <v>0</v>
      </c>
    </row>
    <row r="9328" spans="22:22" x14ac:dyDescent="0.25">
      <c r="V9328" s="84">
        <v>0</v>
      </c>
    </row>
    <row r="9329" spans="22:22" x14ac:dyDescent="0.25">
      <c r="V9329" s="84">
        <v>0</v>
      </c>
    </row>
    <row r="9330" spans="22:22" x14ac:dyDescent="0.25">
      <c r="V9330" s="84">
        <v>0</v>
      </c>
    </row>
    <row r="9331" spans="22:22" x14ac:dyDescent="0.25">
      <c r="V9331" s="84">
        <v>0</v>
      </c>
    </row>
    <row r="9332" spans="22:22" x14ac:dyDescent="0.25">
      <c r="V9332" s="84">
        <v>0</v>
      </c>
    </row>
    <row r="9333" spans="22:22" x14ac:dyDescent="0.25">
      <c r="V9333" s="84">
        <v>0</v>
      </c>
    </row>
    <row r="9334" spans="22:22" x14ac:dyDescent="0.25">
      <c r="V9334" s="84">
        <v>0</v>
      </c>
    </row>
    <row r="9335" spans="22:22" x14ac:dyDescent="0.25">
      <c r="V9335" s="84">
        <v>0</v>
      </c>
    </row>
    <row r="9336" spans="22:22" x14ac:dyDescent="0.25">
      <c r="V9336" s="84">
        <v>0</v>
      </c>
    </row>
    <row r="9337" spans="22:22" x14ac:dyDescent="0.25">
      <c r="V9337" s="84">
        <v>0</v>
      </c>
    </row>
    <row r="9338" spans="22:22" x14ac:dyDescent="0.25">
      <c r="V9338" s="84">
        <v>0</v>
      </c>
    </row>
    <row r="9339" spans="22:22" x14ac:dyDescent="0.25">
      <c r="V9339" s="84">
        <v>0</v>
      </c>
    </row>
    <row r="9340" spans="22:22" x14ac:dyDescent="0.25">
      <c r="V9340" s="84">
        <v>0</v>
      </c>
    </row>
    <row r="9341" spans="22:22" x14ac:dyDescent="0.25">
      <c r="V9341" s="84">
        <v>0</v>
      </c>
    </row>
    <row r="9342" spans="22:22" x14ac:dyDescent="0.25">
      <c r="V9342" s="84">
        <v>0</v>
      </c>
    </row>
    <row r="9343" spans="22:22" x14ac:dyDescent="0.25">
      <c r="V9343" s="84">
        <v>0</v>
      </c>
    </row>
    <row r="9344" spans="22:22" x14ac:dyDescent="0.25">
      <c r="V9344" s="84">
        <v>0</v>
      </c>
    </row>
    <row r="9345" spans="22:22" x14ac:dyDescent="0.25">
      <c r="V9345" s="84">
        <v>0</v>
      </c>
    </row>
    <row r="9346" spans="22:22" x14ac:dyDescent="0.25">
      <c r="V9346" s="84">
        <v>0</v>
      </c>
    </row>
    <row r="9347" spans="22:22" x14ac:dyDescent="0.25">
      <c r="V9347" s="84">
        <v>0</v>
      </c>
    </row>
    <row r="9348" spans="22:22" x14ac:dyDescent="0.25">
      <c r="V9348" s="84">
        <v>0</v>
      </c>
    </row>
    <row r="9349" spans="22:22" x14ac:dyDescent="0.25">
      <c r="V9349" s="84">
        <v>0</v>
      </c>
    </row>
    <row r="9350" spans="22:22" x14ac:dyDescent="0.25">
      <c r="V9350" s="84">
        <v>0</v>
      </c>
    </row>
    <row r="9351" spans="22:22" x14ac:dyDescent="0.25">
      <c r="V9351" s="84">
        <v>0</v>
      </c>
    </row>
    <row r="9352" spans="22:22" x14ac:dyDescent="0.25">
      <c r="V9352" s="84">
        <v>0</v>
      </c>
    </row>
    <row r="9353" spans="22:22" x14ac:dyDescent="0.25">
      <c r="V9353" s="84">
        <v>0</v>
      </c>
    </row>
    <row r="9354" spans="22:22" x14ac:dyDescent="0.25">
      <c r="V9354" s="84">
        <v>0</v>
      </c>
    </row>
    <row r="9355" spans="22:22" x14ac:dyDescent="0.25">
      <c r="V9355" s="84">
        <v>0</v>
      </c>
    </row>
    <row r="9356" spans="22:22" x14ac:dyDescent="0.25">
      <c r="V9356" s="84">
        <v>0</v>
      </c>
    </row>
    <row r="9357" spans="22:22" x14ac:dyDescent="0.25">
      <c r="V9357" s="84">
        <v>0</v>
      </c>
    </row>
    <row r="9358" spans="22:22" x14ac:dyDescent="0.25">
      <c r="V9358" s="84">
        <v>0</v>
      </c>
    </row>
    <row r="9359" spans="22:22" x14ac:dyDescent="0.25">
      <c r="V9359" s="84">
        <v>0</v>
      </c>
    </row>
    <row r="9360" spans="22:22" x14ac:dyDescent="0.25">
      <c r="V9360" s="84">
        <v>0</v>
      </c>
    </row>
    <row r="9361" spans="22:22" x14ac:dyDescent="0.25">
      <c r="V9361" s="84">
        <v>0</v>
      </c>
    </row>
    <row r="9362" spans="22:22" x14ac:dyDescent="0.25">
      <c r="V9362" s="84">
        <v>0</v>
      </c>
    </row>
    <row r="9363" spans="22:22" x14ac:dyDescent="0.25">
      <c r="V9363" s="84">
        <v>0</v>
      </c>
    </row>
    <row r="9364" spans="22:22" x14ac:dyDescent="0.25">
      <c r="V9364" s="84">
        <v>0</v>
      </c>
    </row>
    <row r="9365" spans="22:22" x14ac:dyDescent="0.25">
      <c r="V9365" s="84">
        <v>0</v>
      </c>
    </row>
    <row r="9366" spans="22:22" x14ac:dyDescent="0.25">
      <c r="V9366" s="84">
        <v>0</v>
      </c>
    </row>
    <row r="9367" spans="22:22" x14ac:dyDescent="0.25">
      <c r="V9367" s="84">
        <v>0</v>
      </c>
    </row>
    <row r="9368" spans="22:22" x14ac:dyDescent="0.25">
      <c r="V9368" s="84">
        <v>0</v>
      </c>
    </row>
    <row r="9369" spans="22:22" x14ac:dyDescent="0.25">
      <c r="V9369" s="84">
        <v>0</v>
      </c>
    </row>
    <row r="9370" spans="22:22" x14ac:dyDescent="0.25">
      <c r="V9370" s="84">
        <v>0</v>
      </c>
    </row>
    <row r="9371" spans="22:22" x14ac:dyDescent="0.25">
      <c r="V9371" s="84">
        <v>0</v>
      </c>
    </row>
    <row r="9372" spans="22:22" x14ac:dyDescent="0.25">
      <c r="V9372" s="84">
        <v>0</v>
      </c>
    </row>
    <row r="9373" spans="22:22" x14ac:dyDescent="0.25">
      <c r="V9373" s="84">
        <v>0</v>
      </c>
    </row>
    <row r="9374" spans="22:22" x14ac:dyDescent="0.25">
      <c r="V9374" s="84">
        <v>0</v>
      </c>
    </row>
    <row r="9375" spans="22:22" x14ac:dyDescent="0.25">
      <c r="V9375" s="84">
        <v>0</v>
      </c>
    </row>
    <row r="9376" spans="22:22" x14ac:dyDescent="0.25">
      <c r="V9376" s="84">
        <v>0</v>
      </c>
    </row>
    <row r="9377" spans="22:22" x14ac:dyDescent="0.25">
      <c r="V9377" s="84">
        <v>0</v>
      </c>
    </row>
    <row r="9378" spans="22:22" x14ac:dyDescent="0.25">
      <c r="V9378" s="84">
        <v>0</v>
      </c>
    </row>
    <row r="9379" spans="22:22" x14ac:dyDescent="0.25">
      <c r="V9379" s="84">
        <v>0</v>
      </c>
    </row>
    <row r="9380" spans="22:22" x14ac:dyDescent="0.25">
      <c r="V9380" s="84">
        <v>0</v>
      </c>
    </row>
    <row r="9381" spans="22:22" x14ac:dyDescent="0.25">
      <c r="V9381" s="84">
        <v>0</v>
      </c>
    </row>
    <row r="9382" spans="22:22" x14ac:dyDescent="0.25">
      <c r="V9382" s="84">
        <v>0</v>
      </c>
    </row>
    <row r="9383" spans="22:22" x14ac:dyDescent="0.25">
      <c r="V9383" s="84">
        <v>0</v>
      </c>
    </row>
    <row r="9384" spans="22:22" x14ac:dyDescent="0.25">
      <c r="V9384" s="84">
        <v>0</v>
      </c>
    </row>
    <row r="9385" spans="22:22" x14ac:dyDescent="0.25">
      <c r="V9385" s="84">
        <v>0</v>
      </c>
    </row>
    <row r="9386" spans="22:22" x14ac:dyDescent="0.25">
      <c r="V9386" s="84">
        <v>0</v>
      </c>
    </row>
    <row r="9387" spans="22:22" x14ac:dyDescent="0.25">
      <c r="V9387" s="84">
        <v>0</v>
      </c>
    </row>
    <row r="9388" spans="22:22" x14ac:dyDescent="0.25">
      <c r="V9388" s="84">
        <v>0</v>
      </c>
    </row>
    <row r="9389" spans="22:22" x14ac:dyDescent="0.25">
      <c r="V9389" s="84">
        <v>0</v>
      </c>
    </row>
    <row r="9390" spans="22:22" x14ac:dyDescent="0.25">
      <c r="V9390" s="84">
        <v>0</v>
      </c>
    </row>
    <row r="9391" spans="22:22" x14ac:dyDescent="0.25">
      <c r="V9391" s="84">
        <v>0</v>
      </c>
    </row>
    <row r="9392" spans="22:22" x14ac:dyDescent="0.25">
      <c r="V9392" s="84">
        <v>0</v>
      </c>
    </row>
    <row r="9393" spans="22:22" x14ac:dyDescent="0.25">
      <c r="V9393" s="84">
        <v>0</v>
      </c>
    </row>
    <row r="9394" spans="22:22" x14ac:dyDescent="0.25">
      <c r="V9394" s="84">
        <v>0</v>
      </c>
    </row>
    <row r="9395" spans="22:22" x14ac:dyDescent="0.25">
      <c r="V9395" s="84">
        <v>0</v>
      </c>
    </row>
    <row r="9396" spans="22:22" x14ac:dyDescent="0.25">
      <c r="V9396" s="84">
        <v>0</v>
      </c>
    </row>
    <row r="9397" spans="22:22" x14ac:dyDescent="0.25">
      <c r="V9397" s="84">
        <v>0</v>
      </c>
    </row>
    <row r="9398" spans="22:22" x14ac:dyDescent="0.25">
      <c r="V9398" s="84">
        <v>0</v>
      </c>
    </row>
    <row r="9399" spans="22:22" x14ac:dyDescent="0.25">
      <c r="V9399" s="84">
        <v>0</v>
      </c>
    </row>
    <row r="9400" spans="22:22" x14ac:dyDescent="0.25">
      <c r="V9400" s="84">
        <v>0</v>
      </c>
    </row>
    <row r="9401" spans="22:22" x14ac:dyDescent="0.25">
      <c r="V9401" s="84">
        <v>0</v>
      </c>
    </row>
    <row r="9402" spans="22:22" x14ac:dyDescent="0.25">
      <c r="V9402" s="84">
        <v>0</v>
      </c>
    </row>
    <row r="9403" spans="22:22" x14ac:dyDescent="0.25">
      <c r="V9403" s="84">
        <v>0</v>
      </c>
    </row>
    <row r="9404" spans="22:22" x14ac:dyDescent="0.25">
      <c r="V9404" s="84">
        <v>0</v>
      </c>
    </row>
    <row r="9405" spans="22:22" x14ac:dyDescent="0.25">
      <c r="V9405" s="84">
        <v>0</v>
      </c>
    </row>
    <row r="9406" spans="22:22" x14ac:dyDescent="0.25">
      <c r="V9406" s="84">
        <v>0</v>
      </c>
    </row>
    <row r="9407" spans="22:22" x14ac:dyDescent="0.25">
      <c r="V9407" s="84">
        <v>0</v>
      </c>
    </row>
    <row r="9408" spans="22:22" x14ac:dyDescent="0.25">
      <c r="V9408" s="84">
        <v>0</v>
      </c>
    </row>
    <row r="9409" spans="22:22" x14ac:dyDescent="0.25">
      <c r="V9409" s="84">
        <v>0</v>
      </c>
    </row>
    <row r="9410" spans="22:22" x14ac:dyDescent="0.25">
      <c r="V9410" s="84">
        <v>0</v>
      </c>
    </row>
    <row r="9411" spans="22:22" x14ac:dyDescent="0.25">
      <c r="V9411" s="84">
        <v>0</v>
      </c>
    </row>
    <row r="9412" spans="22:22" x14ac:dyDescent="0.25">
      <c r="V9412" s="84">
        <v>0</v>
      </c>
    </row>
    <row r="9413" spans="22:22" x14ac:dyDescent="0.25">
      <c r="V9413" s="84">
        <v>0</v>
      </c>
    </row>
    <row r="9414" spans="22:22" x14ac:dyDescent="0.25">
      <c r="V9414" s="84">
        <v>0</v>
      </c>
    </row>
    <row r="9415" spans="22:22" x14ac:dyDescent="0.25">
      <c r="V9415" s="84">
        <v>0</v>
      </c>
    </row>
    <row r="9416" spans="22:22" x14ac:dyDescent="0.25">
      <c r="V9416" s="84">
        <v>0</v>
      </c>
    </row>
    <row r="9417" spans="22:22" x14ac:dyDescent="0.25">
      <c r="V9417" s="84">
        <v>0</v>
      </c>
    </row>
    <row r="9418" spans="22:22" x14ac:dyDescent="0.25">
      <c r="V9418" s="84">
        <v>0</v>
      </c>
    </row>
    <row r="9419" spans="22:22" x14ac:dyDescent="0.25">
      <c r="V9419" s="84">
        <v>0</v>
      </c>
    </row>
    <row r="9420" spans="22:22" x14ac:dyDescent="0.25">
      <c r="V9420" s="84">
        <v>0</v>
      </c>
    </row>
    <row r="9421" spans="22:22" x14ac:dyDescent="0.25">
      <c r="V9421" s="84">
        <v>0</v>
      </c>
    </row>
    <row r="9422" spans="22:22" x14ac:dyDescent="0.25">
      <c r="V9422" s="84">
        <v>0</v>
      </c>
    </row>
    <row r="9423" spans="22:22" x14ac:dyDescent="0.25">
      <c r="V9423" s="84">
        <v>0</v>
      </c>
    </row>
    <row r="9424" spans="22:22" x14ac:dyDescent="0.25">
      <c r="V9424" s="84">
        <v>0</v>
      </c>
    </row>
    <row r="9425" spans="22:22" x14ac:dyDescent="0.25">
      <c r="V9425" s="84">
        <v>0</v>
      </c>
    </row>
    <row r="9426" spans="22:22" x14ac:dyDescent="0.25">
      <c r="V9426" s="84">
        <v>0</v>
      </c>
    </row>
    <row r="9427" spans="22:22" x14ac:dyDescent="0.25">
      <c r="V9427" s="84">
        <v>0</v>
      </c>
    </row>
    <row r="9428" spans="22:22" x14ac:dyDescent="0.25">
      <c r="V9428" s="84">
        <v>0</v>
      </c>
    </row>
    <row r="9429" spans="22:22" x14ac:dyDescent="0.25">
      <c r="V9429" s="84">
        <v>0</v>
      </c>
    </row>
    <row r="9430" spans="22:22" x14ac:dyDescent="0.25">
      <c r="V9430" s="84">
        <v>0</v>
      </c>
    </row>
    <row r="9431" spans="22:22" x14ac:dyDescent="0.25">
      <c r="V9431" s="84">
        <v>0</v>
      </c>
    </row>
    <row r="9432" spans="22:22" x14ac:dyDescent="0.25">
      <c r="V9432" s="84">
        <v>0</v>
      </c>
    </row>
    <row r="9433" spans="22:22" x14ac:dyDescent="0.25">
      <c r="V9433" s="84">
        <v>0</v>
      </c>
    </row>
    <row r="9434" spans="22:22" x14ac:dyDescent="0.25">
      <c r="V9434" s="84">
        <v>0</v>
      </c>
    </row>
    <row r="9435" spans="22:22" x14ac:dyDescent="0.25">
      <c r="V9435" s="84">
        <v>0</v>
      </c>
    </row>
    <row r="9436" spans="22:22" x14ac:dyDescent="0.25">
      <c r="V9436" s="84">
        <v>0</v>
      </c>
    </row>
    <row r="9437" spans="22:22" x14ac:dyDescent="0.25">
      <c r="V9437" s="84">
        <v>0</v>
      </c>
    </row>
    <row r="9438" spans="22:22" x14ac:dyDescent="0.25">
      <c r="V9438" s="84">
        <v>0</v>
      </c>
    </row>
    <row r="9439" spans="22:22" x14ac:dyDescent="0.25">
      <c r="V9439" s="84">
        <v>0</v>
      </c>
    </row>
    <row r="9440" spans="22:22" x14ac:dyDescent="0.25">
      <c r="V9440" s="84">
        <v>0</v>
      </c>
    </row>
    <row r="9441" spans="22:22" x14ac:dyDescent="0.25">
      <c r="V9441" s="84">
        <v>0</v>
      </c>
    </row>
    <row r="9442" spans="22:22" x14ac:dyDescent="0.25">
      <c r="V9442" s="84">
        <v>0</v>
      </c>
    </row>
    <row r="9443" spans="22:22" x14ac:dyDescent="0.25">
      <c r="V9443" s="84">
        <v>0</v>
      </c>
    </row>
    <row r="9444" spans="22:22" x14ac:dyDescent="0.25">
      <c r="V9444" s="84">
        <v>0</v>
      </c>
    </row>
    <row r="9445" spans="22:22" x14ac:dyDescent="0.25">
      <c r="V9445" s="84">
        <v>0</v>
      </c>
    </row>
    <row r="9446" spans="22:22" x14ac:dyDescent="0.25">
      <c r="V9446" s="84">
        <v>0</v>
      </c>
    </row>
    <row r="9447" spans="22:22" x14ac:dyDescent="0.25">
      <c r="V9447" s="84">
        <v>0</v>
      </c>
    </row>
    <row r="9448" spans="22:22" x14ac:dyDescent="0.25">
      <c r="V9448" s="84">
        <v>0</v>
      </c>
    </row>
    <row r="9449" spans="22:22" x14ac:dyDescent="0.25">
      <c r="V9449" s="84">
        <v>0</v>
      </c>
    </row>
    <row r="9450" spans="22:22" x14ac:dyDescent="0.25">
      <c r="V9450" s="84">
        <v>0</v>
      </c>
    </row>
    <row r="9451" spans="22:22" x14ac:dyDescent="0.25">
      <c r="V9451" s="84">
        <v>0</v>
      </c>
    </row>
    <row r="9452" spans="22:22" x14ac:dyDescent="0.25">
      <c r="V9452" s="84">
        <v>0</v>
      </c>
    </row>
    <row r="9453" spans="22:22" x14ac:dyDescent="0.25">
      <c r="V9453" s="84">
        <v>0</v>
      </c>
    </row>
    <row r="9454" spans="22:22" x14ac:dyDescent="0.25">
      <c r="V9454" s="84">
        <v>0</v>
      </c>
    </row>
    <row r="9455" spans="22:22" x14ac:dyDescent="0.25">
      <c r="V9455" s="84">
        <v>0</v>
      </c>
    </row>
    <row r="9456" spans="22:22" x14ac:dyDescent="0.25">
      <c r="V9456" s="84">
        <v>0</v>
      </c>
    </row>
    <row r="9457" spans="22:22" x14ac:dyDescent="0.25">
      <c r="V9457" s="84">
        <v>0</v>
      </c>
    </row>
    <row r="9458" spans="22:22" x14ac:dyDescent="0.25">
      <c r="V9458" s="84">
        <v>0</v>
      </c>
    </row>
    <row r="9459" spans="22:22" x14ac:dyDescent="0.25">
      <c r="V9459" s="84">
        <v>0</v>
      </c>
    </row>
    <row r="9460" spans="22:22" x14ac:dyDescent="0.25">
      <c r="V9460" s="84">
        <v>0</v>
      </c>
    </row>
    <row r="9461" spans="22:22" x14ac:dyDescent="0.25">
      <c r="V9461" s="84">
        <v>0</v>
      </c>
    </row>
    <row r="9462" spans="22:22" x14ac:dyDescent="0.25">
      <c r="V9462" s="84">
        <v>0</v>
      </c>
    </row>
    <row r="9463" spans="22:22" x14ac:dyDescent="0.25">
      <c r="V9463" s="84">
        <v>0</v>
      </c>
    </row>
    <row r="9464" spans="22:22" x14ac:dyDescent="0.25">
      <c r="V9464" s="84">
        <v>0</v>
      </c>
    </row>
    <row r="9465" spans="22:22" x14ac:dyDescent="0.25">
      <c r="V9465" s="84">
        <v>0</v>
      </c>
    </row>
    <row r="9466" spans="22:22" x14ac:dyDescent="0.25">
      <c r="V9466" s="84">
        <v>0</v>
      </c>
    </row>
    <row r="9467" spans="22:22" x14ac:dyDescent="0.25">
      <c r="V9467" s="84">
        <v>0</v>
      </c>
    </row>
    <row r="9468" spans="22:22" x14ac:dyDescent="0.25">
      <c r="V9468" s="84">
        <v>0</v>
      </c>
    </row>
    <row r="9469" spans="22:22" x14ac:dyDescent="0.25">
      <c r="V9469" s="84">
        <v>0</v>
      </c>
    </row>
    <row r="9470" spans="22:22" x14ac:dyDescent="0.25">
      <c r="V9470" s="84">
        <v>0</v>
      </c>
    </row>
    <row r="9471" spans="22:22" x14ac:dyDescent="0.25">
      <c r="V9471" s="84">
        <v>0</v>
      </c>
    </row>
    <row r="9472" spans="22:22" x14ac:dyDescent="0.25">
      <c r="V9472" s="84">
        <v>0</v>
      </c>
    </row>
    <row r="9473" spans="22:22" x14ac:dyDescent="0.25">
      <c r="V9473" s="84">
        <v>0</v>
      </c>
    </row>
    <row r="9474" spans="22:22" x14ac:dyDescent="0.25">
      <c r="V9474" s="84">
        <v>0</v>
      </c>
    </row>
    <row r="9475" spans="22:22" x14ac:dyDescent="0.25">
      <c r="V9475" s="84">
        <v>0</v>
      </c>
    </row>
    <row r="9476" spans="22:22" x14ac:dyDescent="0.25">
      <c r="V9476" s="84">
        <v>0</v>
      </c>
    </row>
    <row r="9477" spans="22:22" x14ac:dyDescent="0.25">
      <c r="V9477" s="84">
        <v>0</v>
      </c>
    </row>
    <row r="9478" spans="22:22" x14ac:dyDescent="0.25">
      <c r="V9478" s="84">
        <v>0</v>
      </c>
    </row>
    <row r="9479" spans="22:22" x14ac:dyDescent="0.25">
      <c r="V9479" s="84">
        <v>0</v>
      </c>
    </row>
    <row r="9480" spans="22:22" x14ac:dyDescent="0.25">
      <c r="V9480" s="84">
        <v>0</v>
      </c>
    </row>
    <row r="9481" spans="22:22" x14ac:dyDescent="0.25">
      <c r="V9481" s="84">
        <v>0</v>
      </c>
    </row>
    <row r="9482" spans="22:22" x14ac:dyDescent="0.25">
      <c r="V9482" s="84">
        <v>0</v>
      </c>
    </row>
    <row r="9483" spans="22:22" x14ac:dyDescent="0.25">
      <c r="V9483" s="84">
        <v>0</v>
      </c>
    </row>
    <row r="9484" spans="22:22" x14ac:dyDescent="0.25">
      <c r="V9484" s="84">
        <v>0</v>
      </c>
    </row>
    <row r="9485" spans="22:22" x14ac:dyDescent="0.25">
      <c r="V9485" s="84">
        <v>0</v>
      </c>
    </row>
    <row r="9486" spans="22:22" x14ac:dyDescent="0.25">
      <c r="V9486" s="84">
        <v>0</v>
      </c>
    </row>
    <row r="9487" spans="22:22" x14ac:dyDescent="0.25">
      <c r="V9487" s="84">
        <v>0</v>
      </c>
    </row>
    <row r="9488" spans="22:22" x14ac:dyDescent="0.25">
      <c r="V9488" s="84">
        <v>0</v>
      </c>
    </row>
    <row r="9489" spans="22:22" x14ac:dyDescent="0.25">
      <c r="V9489" s="84">
        <v>0</v>
      </c>
    </row>
    <row r="9490" spans="22:22" x14ac:dyDescent="0.25">
      <c r="V9490" s="84">
        <v>0</v>
      </c>
    </row>
    <row r="9491" spans="22:22" x14ac:dyDescent="0.25">
      <c r="V9491" s="84">
        <v>0</v>
      </c>
    </row>
    <row r="9492" spans="22:22" x14ac:dyDescent="0.25">
      <c r="V9492" s="84">
        <v>0</v>
      </c>
    </row>
    <row r="9493" spans="22:22" x14ac:dyDescent="0.25">
      <c r="V9493" s="84">
        <v>0</v>
      </c>
    </row>
    <row r="9494" spans="22:22" x14ac:dyDescent="0.25">
      <c r="V9494" s="84">
        <v>0</v>
      </c>
    </row>
    <row r="9495" spans="22:22" x14ac:dyDescent="0.25">
      <c r="V9495" s="84">
        <v>0</v>
      </c>
    </row>
    <row r="9496" spans="22:22" x14ac:dyDescent="0.25">
      <c r="V9496" s="84">
        <v>0</v>
      </c>
    </row>
    <row r="9497" spans="22:22" x14ac:dyDescent="0.25">
      <c r="V9497" s="84">
        <v>0</v>
      </c>
    </row>
    <row r="9498" spans="22:22" x14ac:dyDescent="0.25">
      <c r="V9498" s="84">
        <v>0</v>
      </c>
    </row>
    <row r="9499" spans="22:22" x14ac:dyDescent="0.25">
      <c r="V9499" s="84">
        <v>0</v>
      </c>
    </row>
    <row r="9500" spans="22:22" x14ac:dyDescent="0.25">
      <c r="V9500" s="84">
        <v>0</v>
      </c>
    </row>
    <row r="9501" spans="22:22" x14ac:dyDescent="0.25">
      <c r="V9501" s="84">
        <v>0</v>
      </c>
    </row>
    <row r="9502" spans="22:22" x14ac:dyDescent="0.25">
      <c r="V9502" s="84">
        <v>0</v>
      </c>
    </row>
    <row r="9503" spans="22:22" x14ac:dyDescent="0.25">
      <c r="V9503" s="84">
        <v>0</v>
      </c>
    </row>
    <row r="9504" spans="22:22" x14ac:dyDescent="0.25">
      <c r="V9504" s="84">
        <v>0</v>
      </c>
    </row>
    <row r="9505" spans="22:22" x14ac:dyDescent="0.25">
      <c r="V9505" s="84">
        <v>0</v>
      </c>
    </row>
    <row r="9506" spans="22:22" x14ac:dyDescent="0.25">
      <c r="V9506" s="84">
        <v>0</v>
      </c>
    </row>
    <row r="9507" spans="22:22" x14ac:dyDescent="0.25">
      <c r="V9507" s="84">
        <v>0</v>
      </c>
    </row>
    <row r="9508" spans="22:22" x14ac:dyDescent="0.25">
      <c r="V9508" s="84">
        <v>0</v>
      </c>
    </row>
    <row r="9509" spans="22:22" x14ac:dyDescent="0.25">
      <c r="V9509" s="84">
        <v>0</v>
      </c>
    </row>
    <row r="9510" spans="22:22" x14ac:dyDescent="0.25">
      <c r="V9510" s="84">
        <v>0</v>
      </c>
    </row>
    <row r="9511" spans="22:22" x14ac:dyDescent="0.25">
      <c r="V9511" s="84">
        <v>0</v>
      </c>
    </row>
    <row r="9512" spans="22:22" x14ac:dyDescent="0.25">
      <c r="V9512" s="84">
        <v>0</v>
      </c>
    </row>
    <row r="9513" spans="22:22" x14ac:dyDescent="0.25">
      <c r="V9513" s="84">
        <v>0</v>
      </c>
    </row>
    <row r="9514" spans="22:22" x14ac:dyDescent="0.25">
      <c r="V9514" s="84">
        <v>0</v>
      </c>
    </row>
    <row r="9515" spans="22:22" x14ac:dyDescent="0.25">
      <c r="V9515" s="84">
        <v>0</v>
      </c>
    </row>
    <row r="9516" spans="22:22" x14ac:dyDescent="0.25">
      <c r="V9516" s="84">
        <v>0</v>
      </c>
    </row>
    <row r="9517" spans="22:22" x14ac:dyDescent="0.25">
      <c r="V9517" s="84">
        <v>0</v>
      </c>
    </row>
    <row r="9518" spans="22:22" x14ac:dyDescent="0.25">
      <c r="V9518" s="84">
        <v>0</v>
      </c>
    </row>
    <row r="9519" spans="22:22" x14ac:dyDescent="0.25">
      <c r="V9519" s="84">
        <v>0</v>
      </c>
    </row>
    <row r="9520" spans="22:22" x14ac:dyDescent="0.25">
      <c r="V9520" s="84">
        <v>0</v>
      </c>
    </row>
    <row r="9521" spans="22:22" x14ac:dyDescent="0.25">
      <c r="V9521" s="84">
        <v>0</v>
      </c>
    </row>
    <row r="9522" spans="22:22" x14ac:dyDescent="0.25">
      <c r="V9522" s="84">
        <v>0</v>
      </c>
    </row>
    <row r="9523" spans="22:22" x14ac:dyDescent="0.25">
      <c r="V9523" s="84">
        <v>0</v>
      </c>
    </row>
    <row r="9524" spans="22:22" x14ac:dyDescent="0.25">
      <c r="V9524" s="84">
        <v>0</v>
      </c>
    </row>
    <row r="9525" spans="22:22" x14ac:dyDescent="0.25">
      <c r="V9525" s="84">
        <v>0</v>
      </c>
    </row>
    <row r="9526" spans="22:22" x14ac:dyDescent="0.25">
      <c r="V9526" s="84">
        <v>0</v>
      </c>
    </row>
    <row r="9527" spans="22:22" x14ac:dyDescent="0.25">
      <c r="V9527" s="84">
        <v>0</v>
      </c>
    </row>
    <row r="9528" spans="22:22" x14ac:dyDescent="0.25">
      <c r="V9528" s="84">
        <v>0</v>
      </c>
    </row>
    <row r="9529" spans="22:22" x14ac:dyDescent="0.25">
      <c r="V9529" s="84">
        <v>0</v>
      </c>
    </row>
    <row r="9530" spans="22:22" x14ac:dyDescent="0.25">
      <c r="V9530" s="84">
        <v>0</v>
      </c>
    </row>
    <row r="9531" spans="22:22" x14ac:dyDescent="0.25">
      <c r="V9531" s="84">
        <v>0</v>
      </c>
    </row>
    <row r="9532" spans="22:22" x14ac:dyDescent="0.25">
      <c r="V9532" s="84">
        <v>0</v>
      </c>
    </row>
    <row r="9533" spans="22:22" x14ac:dyDescent="0.25">
      <c r="V9533" s="84">
        <v>0</v>
      </c>
    </row>
    <row r="9534" spans="22:22" x14ac:dyDescent="0.25">
      <c r="V9534" s="84">
        <v>0</v>
      </c>
    </row>
    <row r="9535" spans="22:22" x14ac:dyDescent="0.25">
      <c r="V9535" s="84">
        <v>0</v>
      </c>
    </row>
    <row r="9536" spans="22:22" x14ac:dyDescent="0.25">
      <c r="V9536" s="84">
        <v>0</v>
      </c>
    </row>
    <row r="9537" spans="22:22" x14ac:dyDescent="0.25">
      <c r="V9537" s="84">
        <v>0</v>
      </c>
    </row>
    <row r="9538" spans="22:22" x14ac:dyDescent="0.25">
      <c r="V9538" s="84">
        <v>0</v>
      </c>
    </row>
    <row r="9539" spans="22:22" x14ac:dyDescent="0.25">
      <c r="V9539" s="84">
        <v>0</v>
      </c>
    </row>
    <row r="9540" spans="22:22" x14ac:dyDescent="0.25">
      <c r="V9540" s="84">
        <v>0</v>
      </c>
    </row>
    <row r="9541" spans="22:22" x14ac:dyDescent="0.25">
      <c r="V9541" s="84">
        <v>0</v>
      </c>
    </row>
    <row r="9542" spans="22:22" x14ac:dyDescent="0.25">
      <c r="V9542" s="84">
        <v>0</v>
      </c>
    </row>
    <row r="9543" spans="22:22" x14ac:dyDescent="0.25">
      <c r="V9543" s="84">
        <v>0</v>
      </c>
    </row>
    <row r="9544" spans="22:22" x14ac:dyDescent="0.25">
      <c r="V9544" s="84">
        <v>0</v>
      </c>
    </row>
    <row r="9545" spans="22:22" x14ac:dyDescent="0.25">
      <c r="V9545" s="84">
        <v>0</v>
      </c>
    </row>
    <row r="9546" spans="22:22" x14ac:dyDescent="0.25">
      <c r="V9546" s="84">
        <v>0</v>
      </c>
    </row>
    <row r="9547" spans="22:22" x14ac:dyDescent="0.25">
      <c r="V9547" s="84">
        <v>0</v>
      </c>
    </row>
    <row r="9548" spans="22:22" x14ac:dyDescent="0.25">
      <c r="V9548" s="84">
        <v>0</v>
      </c>
    </row>
    <row r="9549" spans="22:22" x14ac:dyDescent="0.25">
      <c r="V9549" s="84">
        <v>0</v>
      </c>
    </row>
    <row r="9550" spans="22:22" x14ac:dyDescent="0.25">
      <c r="V9550" s="84">
        <v>0</v>
      </c>
    </row>
    <row r="9551" spans="22:22" x14ac:dyDescent="0.25">
      <c r="V9551" s="84">
        <v>0</v>
      </c>
    </row>
    <row r="9552" spans="22:22" x14ac:dyDescent="0.25">
      <c r="V9552" s="84">
        <v>0</v>
      </c>
    </row>
    <row r="9553" spans="22:22" x14ac:dyDescent="0.25">
      <c r="V9553" s="84">
        <v>0</v>
      </c>
    </row>
    <row r="9554" spans="22:22" x14ac:dyDescent="0.25">
      <c r="V9554" s="84">
        <v>0</v>
      </c>
    </row>
    <row r="9555" spans="22:22" x14ac:dyDescent="0.25">
      <c r="V9555" s="84">
        <v>0</v>
      </c>
    </row>
    <row r="9556" spans="22:22" x14ac:dyDescent="0.25">
      <c r="V9556" s="84">
        <v>0</v>
      </c>
    </row>
    <row r="9557" spans="22:22" x14ac:dyDescent="0.25">
      <c r="V9557" s="84">
        <v>0</v>
      </c>
    </row>
    <row r="9558" spans="22:22" x14ac:dyDescent="0.25">
      <c r="V9558" s="84">
        <v>0</v>
      </c>
    </row>
    <row r="9559" spans="22:22" x14ac:dyDescent="0.25">
      <c r="V9559" s="84">
        <v>0</v>
      </c>
    </row>
    <row r="9560" spans="22:22" x14ac:dyDescent="0.25">
      <c r="V9560" s="84">
        <v>0</v>
      </c>
    </row>
    <row r="9561" spans="22:22" x14ac:dyDescent="0.25">
      <c r="V9561" s="84">
        <v>0</v>
      </c>
    </row>
    <row r="9562" spans="22:22" x14ac:dyDescent="0.25">
      <c r="V9562" s="84">
        <v>0</v>
      </c>
    </row>
    <row r="9563" spans="22:22" x14ac:dyDescent="0.25">
      <c r="V9563" s="84">
        <v>0</v>
      </c>
    </row>
    <row r="9564" spans="22:22" x14ac:dyDescent="0.25">
      <c r="V9564" s="84">
        <v>0</v>
      </c>
    </row>
    <row r="9565" spans="22:22" x14ac:dyDescent="0.25">
      <c r="V9565" s="84">
        <v>0</v>
      </c>
    </row>
    <row r="9566" spans="22:22" x14ac:dyDescent="0.25">
      <c r="V9566" s="84">
        <v>0</v>
      </c>
    </row>
    <row r="9567" spans="22:22" x14ac:dyDescent="0.25">
      <c r="V9567" s="84">
        <v>0</v>
      </c>
    </row>
    <row r="9568" spans="22:22" x14ac:dyDescent="0.25">
      <c r="V9568" s="84">
        <v>0</v>
      </c>
    </row>
    <row r="9569" spans="22:22" x14ac:dyDescent="0.25">
      <c r="V9569" s="84">
        <v>0</v>
      </c>
    </row>
    <row r="9570" spans="22:22" x14ac:dyDescent="0.25">
      <c r="V9570" s="84">
        <v>0</v>
      </c>
    </row>
    <row r="9571" spans="22:22" x14ac:dyDescent="0.25">
      <c r="V9571" s="84">
        <v>0</v>
      </c>
    </row>
    <row r="9572" spans="22:22" x14ac:dyDescent="0.25">
      <c r="V9572" s="84">
        <v>0</v>
      </c>
    </row>
    <row r="9573" spans="22:22" x14ac:dyDescent="0.25">
      <c r="V9573" s="84">
        <v>0</v>
      </c>
    </row>
    <row r="9574" spans="22:22" x14ac:dyDescent="0.25">
      <c r="V9574" s="84">
        <v>0</v>
      </c>
    </row>
    <row r="9575" spans="22:22" x14ac:dyDescent="0.25">
      <c r="V9575" s="84">
        <v>0</v>
      </c>
    </row>
    <row r="9576" spans="22:22" x14ac:dyDescent="0.25">
      <c r="V9576" s="84">
        <v>0</v>
      </c>
    </row>
    <row r="9577" spans="22:22" x14ac:dyDescent="0.25">
      <c r="V9577" s="84">
        <v>0</v>
      </c>
    </row>
    <row r="9578" spans="22:22" x14ac:dyDescent="0.25">
      <c r="V9578" s="84">
        <v>0</v>
      </c>
    </row>
    <row r="9579" spans="22:22" x14ac:dyDescent="0.25">
      <c r="V9579" s="84">
        <v>0</v>
      </c>
    </row>
    <row r="9580" spans="22:22" x14ac:dyDescent="0.25">
      <c r="V9580" s="84">
        <v>0</v>
      </c>
    </row>
    <row r="9581" spans="22:22" x14ac:dyDescent="0.25">
      <c r="V9581" s="84">
        <v>0</v>
      </c>
    </row>
    <row r="9582" spans="22:22" x14ac:dyDescent="0.25">
      <c r="V9582" s="84">
        <v>0</v>
      </c>
    </row>
    <row r="9583" spans="22:22" x14ac:dyDescent="0.25">
      <c r="V9583" s="84">
        <v>0</v>
      </c>
    </row>
    <row r="9584" spans="22:22" x14ac:dyDescent="0.25">
      <c r="V9584" s="84">
        <v>0</v>
      </c>
    </row>
    <row r="9585" spans="22:22" x14ac:dyDescent="0.25">
      <c r="V9585" s="84">
        <v>0</v>
      </c>
    </row>
    <row r="9586" spans="22:22" x14ac:dyDescent="0.25">
      <c r="V9586" s="84">
        <v>0</v>
      </c>
    </row>
    <row r="9587" spans="22:22" x14ac:dyDescent="0.25">
      <c r="V9587" s="84">
        <v>0</v>
      </c>
    </row>
    <row r="9588" spans="22:22" x14ac:dyDescent="0.25">
      <c r="V9588" s="84">
        <v>0</v>
      </c>
    </row>
    <row r="9589" spans="22:22" x14ac:dyDescent="0.25">
      <c r="V9589" s="84">
        <v>0</v>
      </c>
    </row>
    <row r="9590" spans="22:22" x14ac:dyDescent="0.25">
      <c r="V9590" s="84">
        <v>0</v>
      </c>
    </row>
    <row r="9591" spans="22:22" x14ac:dyDescent="0.25">
      <c r="V9591" s="84">
        <v>0</v>
      </c>
    </row>
    <row r="9592" spans="22:22" x14ac:dyDescent="0.25">
      <c r="V9592" s="84">
        <v>0</v>
      </c>
    </row>
    <row r="9593" spans="22:22" x14ac:dyDescent="0.25">
      <c r="V9593" s="84">
        <v>0</v>
      </c>
    </row>
    <row r="9594" spans="22:22" x14ac:dyDescent="0.25">
      <c r="V9594" s="84">
        <v>0</v>
      </c>
    </row>
    <row r="9595" spans="22:22" x14ac:dyDescent="0.25">
      <c r="V9595" s="84">
        <v>0</v>
      </c>
    </row>
    <row r="9596" spans="22:22" x14ac:dyDescent="0.25">
      <c r="V9596" s="84">
        <v>0</v>
      </c>
    </row>
    <row r="9597" spans="22:22" x14ac:dyDescent="0.25">
      <c r="V9597" s="84">
        <v>0</v>
      </c>
    </row>
    <row r="9598" spans="22:22" x14ac:dyDescent="0.25">
      <c r="V9598" s="84">
        <v>0</v>
      </c>
    </row>
    <row r="9599" spans="22:22" x14ac:dyDescent="0.25">
      <c r="V9599" s="84">
        <v>0</v>
      </c>
    </row>
    <row r="9600" spans="22:22" x14ac:dyDescent="0.25">
      <c r="V9600" s="84">
        <v>0</v>
      </c>
    </row>
    <row r="9601" spans="22:22" x14ac:dyDescent="0.25">
      <c r="V9601" s="84">
        <v>0</v>
      </c>
    </row>
    <row r="9602" spans="22:22" x14ac:dyDescent="0.25">
      <c r="V9602" s="84">
        <v>0</v>
      </c>
    </row>
    <row r="9603" spans="22:22" x14ac:dyDescent="0.25">
      <c r="V9603" s="84">
        <v>0</v>
      </c>
    </row>
    <row r="9604" spans="22:22" x14ac:dyDescent="0.25">
      <c r="V9604" s="84">
        <v>0</v>
      </c>
    </row>
    <row r="9605" spans="22:22" x14ac:dyDescent="0.25">
      <c r="V9605" s="84">
        <v>0</v>
      </c>
    </row>
    <row r="9606" spans="22:22" x14ac:dyDescent="0.25">
      <c r="V9606" s="84">
        <v>0</v>
      </c>
    </row>
    <row r="9607" spans="22:22" x14ac:dyDescent="0.25">
      <c r="V9607" s="84">
        <v>0</v>
      </c>
    </row>
    <row r="9608" spans="22:22" x14ac:dyDescent="0.25">
      <c r="V9608" s="84">
        <v>0</v>
      </c>
    </row>
    <row r="9609" spans="22:22" x14ac:dyDescent="0.25">
      <c r="V9609" s="84">
        <v>0</v>
      </c>
    </row>
    <row r="9610" spans="22:22" x14ac:dyDescent="0.25">
      <c r="V9610" s="84">
        <v>0</v>
      </c>
    </row>
    <row r="9611" spans="22:22" x14ac:dyDescent="0.25">
      <c r="V9611" s="84">
        <v>0</v>
      </c>
    </row>
    <row r="9612" spans="22:22" x14ac:dyDescent="0.25">
      <c r="V9612" s="84">
        <v>0</v>
      </c>
    </row>
    <row r="9613" spans="22:22" x14ac:dyDescent="0.25">
      <c r="V9613" s="84">
        <v>0</v>
      </c>
    </row>
    <row r="9614" spans="22:22" x14ac:dyDescent="0.25">
      <c r="V9614" s="84">
        <v>0</v>
      </c>
    </row>
    <row r="9615" spans="22:22" x14ac:dyDescent="0.25">
      <c r="V9615" s="84">
        <v>0</v>
      </c>
    </row>
    <row r="9616" spans="22:22" x14ac:dyDescent="0.25">
      <c r="V9616" s="84">
        <v>0</v>
      </c>
    </row>
    <row r="9617" spans="22:22" x14ac:dyDescent="0.25">
      <c r="V9617" s="84">
        <v>0</v>
      </c>
    </row>
    <row r="9618" spans="22:22" x14ac:dyDescent="0.25">
      <c r="V9618" s="84">
        <v>0</v>
      </c>
    </row>
    <row r="9619" spans="22:22" x14ac:dyDescent="0.25">
      <c r="V9619" s="84">
        <v>0</v>
      </c>
    </row>
    <row r="9620" spans="22:22" x14ac:dyDescent="0.25">
      <c r="V9620" s="84">
        <v>0</v>
      </c>
    </row>
    <row r="9621" spans="22:22" x14ac:dyDescent="0.25">
      <c r="V9621" s="84">
        <v>0</v>
      </c>
    </row>
    <row r="9622" spans="22:22" x14ac:dyDescent="0.25">
      <c r="V9622" s="84">
        <v>0</v>
      </c>
    </row>
    <row r="9623" spans="22:22" x14ac:dyDescent="0.25">
      <c r="V9623" s="84">
        <v>0</v>
      </c>
    </row>
    <row r="9624" spans="22:22" x14ac:dyDescent="0.25">
      <c r="V9624" s="84">
        <v>0</v>
      </c>
    </row>
    <row r="9625" spans="22:22" x14ac:dyDescent="0.25">
      <c r="V9625" s="84">
        <v>0</v>
      </c>
    </row>
    <row r="9626" spans="22:22" x14ac:dyDescent="0.25">
      <c r="V9626" s="84">
        <v>0</v>
      </c>
    </row>
    <row r="9627" spans="22:22" x14ac:dyDescent="0.25">
      <c r="V9627" s="84">
        <v>0</v>
      </c>
    </row>
    <row r="9628" spans="22:22" x14ac:dyDescent="0.25">
      <c r="V9628" s="84">
        <v>0</v>
      </c>
    </row>
    <row r="9629" spans="22:22" x14ac:dyDescent="0.25">
      <c r="V9629" s="84">
        <v>0</v>
      </c>
    </row>
    <row r="9630" spans="22:22" x14ac:dyDescent="0.25">
      <c r="V9630" s="84">
        <v>0</v>
      </c>
    </row>
    <row r="9631" spans="22:22" x14ac:dyDescent="0.25">
      <c r="V9631" s="84">
        <v>0</v>
      </c>
    </row>
    <row r="9632" spans="22:22" x14ac:dyDescent="0.25">
      <c r="V9632" s="84">
        <v>0</v>
      </c>
    </row>
    <row r="9633" spans="22:22" x14ac:dyDescent="0.25">
      <c r="V9633" s="84">
        <v>0</v>
      </c>
    </row>
    <row r="9634" spans="22:22" x14ac:dyDescent="0.25">
      <c r="V9634" s="84">
        <v>0</v>
      </c>
    </row>
    <row r="9635" spans="22:22" x14ac:dyDescent="0.25">
      <c r="V9635" s="84">
        <v>0</v>
      </c>
    </row>
    <row r="9636" spans="22:22" x14ac:dyDescent="0.25">
      <c r="V9636" s="84">
        <v>0</v>
      </c>
    </row>
    <row r="9637" spans="22:22" x14ac:dyDescent="0.25">
      <c r="V9637" s="84">
        <v>0</v>
      </c>
    </row>
    <row r="9638" spans="22:22" x14ac:dyDescent="0.25">
      <c r="V9638" s="84">
        <v>0</v>
      </c>
    </row>
    <row r="9639" spans="22:22" x14ac:dyDescent="0.25">
      <c r="V9639" s="84">
        <v>0</v>
      </c>
    </row>
    <row r="9640" spans="22:22" x14ac:dyDescent="0.25">
      <c r="V9640" s="84">
        <v>0</v>
      </c>
    </row>
    <row r="9641" spans="22:22" x14ac:dyDescent="0.25">
      <c r="V9641" s="84">
        <v>0</v>
      </c>
    </row>
    <row r="9642" spans="22:22" x14ac:dyDescent="0.25">
      <c r="V9642" s="84">
        <v>0</v>
      </c>
    </row>
    <row r="9643" spans="22:22" x14ac:dyDescent="0.25">
      <c r="V9643" s="84">
        <v>0</v>
      </c>
    </row>
    <row r="9644" spans="22:22" x14ac:dyDescent="0.25">
      <c r="V9644" s="84">
        <v>0</v>
      </c>
    </row>
    <row r="9645" spans="22:22" x14ac:dyDescent="0.25">
      <c r="V9645" s="84">
        <v>0</v>
      </c>
    </row>
    <row r="9646" spans="22:22" x14ac:dyDescent="0.25">
      <c r="V9646" s="84">
        <v>0</v>
      </c>
    </row>
    <row r="9647" spans="22:22" x14ac:dyDescent="0.25">
      <c r="V9647" s="84">
        <v>0</v>
      </c>
    </row>
    <row r="9648" spans="22:22" x14ac:dyDescent="0.25">
      <c r="V9648" s="84">
        <v>0</v>
      </c>
    </row>
    <row r="9649" spans="22:22" x14ac:dyDescent="0.25">
      <c r="V9649" s="84">
        <v>0</v>
      </c>
    </row>
    <row r="9650" spans="22:22" x14ac:dyDescent="0.25">
      <c r="V9650" s="84">
        <v>0</v>
      </c>
    </row>
    <row r="9651" spans="22:22" x14ac:dyDescent="0.25">
      <c r="V9651" s="84">
        <v>0</v>
      </c>
    </row>
    <row r="9652" spans="22:22" x14ac:dyDescent="0.25">
      <c r="V9652" s="84">
        <v>0</v>
      </c>
    </row>
    <row r="9653" spans="22:22" x14ac:dyDescent="0.25">
      <c r="V9653" s="84">
        <v>0</v>
      </c>
    </row>
    <row r="9654" spans="22:22" x14ac:dyDescent="0.25">
      <c r="V9654" s="84">
        <v>0</v>
      </c>
    </row>
    <row r="9655" spans="22:22" x14ac:dyDescent="0.25">
      <c r="V9655" s="84">
        <v>0</v>
      </c>
    </row>
    <row r="9656" spans="22:22" x14ac:dyDescent="0.25">
      <c r="V9656" s="84">
        <v>0</v>
      </c>
    </row>
    <row r="9657" spans="22:22" x14ac:dyDescent="0.25">
      <c r="V9657" s="84">
        <v>0</v>
      </c>
    </row>
    <row r="9658" spans="22:22" x14ac:dyDescent="0.25">
      <c r="V9658" s="84">
        <v>0</v>
      </c>
    </row>
    <row r="9659" spans="22:22" x14ac:dyDescent="0.25">
      <c r="V9659" s="84">
        <v>0</v>
      </c>
    </row>
    <row r="9660" spans="22:22" x14ac:dyDescent="0.25">
      <c r="V9660" s="84">
        <v>0</v>
      </c>
    </row>
    <row r="9661" spans="22:22" x14ac:dyDescent="0.25">
      <c r="V9661" s="84">
        <v>0</v>
      </c>
    </row>
    <row r="9662" spans="22:22" x14ac:dyDescent="0.25">
      <c r="V9662" s="84">
        <v>0</v>
      </c>
    </row>
    <row r="9663" spans="22:22" x14ac:dyDescent="0.25">
      <c r="V9663" s="84">
        <v>0</v>
      </c>
    </row>
    <row r="9664" spans="22:22" x14ac:dyDescent="0.25">
      <c r="V9664" s="84">
        <v>0</v>
      </c>
    </row>
    <row r="9665" spans="22:22" x14ac:dyDescent="0.25">
      <c r="V9665" s="84">
        <v>0</v>
      </c>
    </row>
    <row r="9666" spans="22:22" x14ac:dyDescent="0.25">
      <c r="V9666" s="84">
        <v>0</v>
      </c>
    </row>
    <row r="9667" spans="22:22" x14ac:dyDescent="0.25">
      <c r="V9667" s="84">
        <v>0</v>
      </c>
    </row>
    <row r="9668" spans="22:22" x14ac:dyDescent="0.25">
      <c r="V9668" s="84">
        <v>0</v>
      </c>
    </row>
    <row r="9669" spans="22:22" x14ac:dyDescent="0.25">
      <c r="V9669" s="84">
        <v>0</v>
      </c>
    </row>
    <row r="9670" spans="22:22" x14ac:dyDescent="0.25">
      <c r="V9670" s="84">
        <v>0</v>
      </c>
    </row>
    <row r="9671" spans="22:22" x14ac:dyDescent="0.25">
      <c r="V9671" s="84">
        <v>0</v>
      </c>
    </row>
    <row r="9672" spans="22:22" x14ac:dyDescent="0.25">
      <c r="V9672" s="84">
        <v>0</v>
      </c>
    </row>
    <row r="9673" spans="22:22" x14ac:dyDescent="0.25">
      <c r="V9673" s="84">
        <v>0</v>
      </c>
    </row>
    <row r="9674" spans="22:22" x14ac:dyDescent="0.25">
      <c r="V9674" s="84">
        <v>0</v>
      </c>
    </row>
    <row r="9675" spans="22:22" x14ac:dyDescent="0.25">
      <c r="V9675" s="84">
        <v>0</v>
      </c>
    </row>
    <row r="9676" spans="22:22" x14ac:dyDescent="0.25">
      <c r="V9676" s="84">
        <v>0</v>
      </c>
    </row>
    <row r="9677" spans="22:22" x14ac:dyDescent="0.25">
      <c r="V9677" s="84">
        <v>0</v>
      </c>
    </row>
    <row r="9678" spans="22:22" x14ac:dyDescent="0.25">
      <c r="V9678" s="84">
        <v>0</v>
      </c>
    </row>
    <row r="9679" spans="22:22" x14ac:dyDescent="0.25">
      <c r="V9679" s="84">
        <v>0</v>
      </c>
    </row>
    <row r="9680" spans="22:22" x14ac:dyDescent="0.25">
      <c r="V9680" s="84">
        <v>0</v>
      </c>
    </row>
    <row r="9681" spans="22:22" x14ac:dyDescent="0.25">
      <c r="V9681" s="84">
        <v>0</v>
      </c>
    </row>
    <row r="9682" spans="22:22" x14ac:dyDescent="0.25">
      <c r="V9682" s="84">
        <v>0</v>
      </c>
    </row>
    <row r="9683" spans="22:22" x14ac:dyDescent="0.25">
      <c r="V9683" s="84">
        <v>0</v>
      </c>
    </row>
    <row r="9684" spans="22:22" x14ac:dyDescent="0.25">
      <c r="V9684" s="84">
        <v>0</v>
      </c>
    </row>
    <row r="9685" spans="22:22" x14ac:dyDescent="0.25">
      <c r="V9685" s="84">
        <v>0</v>
      </c>
    </row>
    <row r="9686" spans="22:22" x14ac:dyDescent="0.25">
      <c r="V9686" s="84">
        <v>0</v>
      </c>
    </row>
    <row r="9687" spans="22:22" x14ac:dyDescent="0.25">
      <c r="V9687" s="84">
        <v>0</v>
      </c>
    </row>
    <row r="9688" spans="22:22" x14ac:dyDescent="0.25">
      <c r="V9688" s="84">
        <v>0</v>
      </c>
    </row>
    <row r="9689" spans="22:22" x14ac:dyDescent="0.25">
      <c r="V9689" s="84">
        <v>0</v>
      </c>
    </row>
    <row r="9690" spans="22:22" x14ac:dyDescent="0.25">
      <c r="V9690" s="84">
        <v>0</v>
      </c>
    </row>
    <row r="9691" spans="22:22" x14ac:dyDescent="0.25">
      <c r="V9691" s="84">
        <v>0</v>
      </c>
    </row>
    <row r="9692" spans="22:22" x14ac:dyDescent="0.25">
      <c r="V9692" s="84">
        <v>0</v>
      </c>
    </row>
    <row r="9693" spans="22:22" x14ac:dyDescent="0.25">
      <c r="V9693" s="84">
        <v>0</v>
      </c>
    </row>
    <row r="9694" spans="22:22" x14ac:dyDescent="0.25">
      <c r="V9694" s="84">
        <v>0</v>
      </c>
    </row>
    <row r="9695" spans="22:22" x14ac:dyDescent="0.25">
      <c r="V9695" s="84">
        <v>0</v>
      </c>
    </row>
    <row r="9696" spans="22:22" x14ac:dyDescent="0.25">
      <c r="V9696" s="84">
        <v>0</v>
      </c>
    </row>
    <row r="9697" spans="22:22" x14ac:dyDescent="0.25">
      <c r="V9697" s="84">
        <v>0</v>
      </c>
    </row>
    <row r="9698" spans="22:22" x14ac:dyDescent="0.25">
      <c r="V9698" s="84">
        <v>0</v>
      </c>
    </row>
    <row r="9699" spans="22:22" x14ac:dyDescent="0.25">
      <c r="V9699" s="84">
        <v>0</v>
      </c>
    </row>
    <row r="9700" spans="22:22" x14ac:dyDescent="0.25">
      <c r="V9700" s="84">
        <v>0</v>
      </c>
    </row>
    <row r="9701" spans="22:22" x14ac:dyDescent="0.25">
      <c r="V9701" s="84">
        <v>0</v>
      </c>
    </row>
    <row r="9702" spans="22:22" x14ac:dyDescent="0.25">
      <c r="V9702" s="84">
        <v>0</v>
      </c>
    </row>
    <row r="9703" spans="22:22" x14ac:dyDescent="0.25">
      <c r="V9703" s="84">
        <v>0</v>
      </c>
    </row>
    <row r="9704" spans="22:22" x14ac:dyDescent="0.25">
      <c r="V9704" s="84">
        <v>0</v>
      </c>
    </row>
    <row r="9705" spans="22:22" x14ac:dyDescent="0.25">
      <c r="V9705" s="84">
        <v>0</v>
      </c>
    </row>
    <row r="9706" spans="22:22" x14ac:dyDescent="0.25">
      <c r="V9706" s="84">
        <v>0</v>
      </c>
    </row>
    <row r="9707" spans="22:22" x14ac:dyDescent="0.25">
      <c r="V9707" s="84">
        <v>0</v>
      </c>
    </row>
    <row r="9708" spans="22:22" x14ac:dyDescent="0.25">
      <c r="V9708" s="84">
        <v>0</v>
      </c>
    </row>
    <row r="9709" spans="22:22" x14ac:dyDescent="0.25">
      <c r="V9709" s="84">
        <v>0</v>
      </c>
    </row>
    <row r="9710" spans="22:22" x14ac:dyDescent="0.25">
      <c r="V9710" s="84">
        <v>0</v>
      </c>
    </row>
    <row r="9711" spans="22:22" x14ac:dyDescent="0.25">
      <c r="V9711" s="84">
        <v>0</v>
      </c>
    </row>
    <row r="9712" spans="22:22" x14ac:dyDescent="0.25">
      <c r="V9712" s="84">
        <v>0</v>
      </c>
    </row>
    <row r="9713" spans="22:22" x14ac:dyDescent="0.25">
      <c r="V9713" s="84">
        <v>0</v>
      </c>
    </row>
    <row r="9714" spans="22:22" x14ac:dyDescent="0.25">
      <c r="V9714" s="84">
        <v>0</v>
      </c>
    </row>
    <row r="9715" spans="22:22" x14ac:dyDescent="0.25">
      <c r="V9715" s="84">
        <v>0</v>
      </c>
    </row>
    <row r="9716" spans="22:22" x14ac:dyDescent="0.25">
      <c r="V9716" s="84">
        <v>0</v>
      </c>
    </row>
    <row r="9717" spans="22:22" x14ac:dyDescent="0.25">
      <c r="V9717" s="84">
        <v>0</v>
      </c>
    </row>
    <row r="9718" spans="22:22" x14ac:dyDescent="0.25">
      <c r="V9718" s="84">
        <v>0</v>
      </c>
    </row>
    <row r="9719" spans="22:22" x14ac:dyDescent="0.25">
      <c r="V9719" s="84">
        <v>0</v>
      </c>
    </row>
    <row r="9720" spans="22:22" x14ac:dyDescent="0.25">
      <c r="V9720" s="84">
        <v>0</v>
      </c>
    </row>
    <row r="9721" spans="22:22" x14ac:dyDescent="0.25">
      <c r="V9721" s="84">
        <v>0</v>
      </c>
    </row>
    <row r="9722" spans="22:22" x14ac:dyDescent="0.25">
      <c r="V9722" s="84">
        <v>0</v>
      </c>
    </row>
    <row r="9723" spans="22:22" x14ac:dyDescent="0.25">
      <c r="V9723" s="84">
        <v>0</v>
      </c>
    </row>
    <row r="9724" spans="22:22" x14ac:dyDescent="0.25">
      <c r="V9724" s="84">
        <v>0</v>
      </c>
    </row>
    <row r="9725" spans="22:22" x14ac:dyDescent="0.25">
      <c r="V9725" s="84">
        <v>0</v>
      </c>
    </row>
    <row r="9726" spans="22:22" x14ac:dyDescent="0.25">
      <c r="V9726" s="84">
        <v>0</v>
      </c>
    </row>
    <row r="9727" spans="22:22" x14ac:dyDescent="0.25">
      <c r="V9727" s="84">
        <v>0</v>
      </c>
    </row>
    <row r="9728" spans="22:22" x14ac:dyDescent="0.25">
      <c r="V9728" s="84">
        <v>0</v>
      </c>
    </row>
    <row r="9729" spans="22:22" x14ac:dyDescent="0.25">
      <c r="V9729" s="84">
        <v>0</v>
      </c>
    </row>
    <row r="9730" spans="22:22" x14ac:dyDescent="0.25">
      <c r="V9730" s="84">
        <v>0</v>
      </c>
    </row>
    <row r="9731" spans="22:22" x14ac:dyDescent="0.25">
      <c r="V9731" s="84">
        <v>0</v>
      </c>
    </row>
    <row r="9732" spans="22:22" x14ac:dyDescent="0.25">
      <c r="V9732" s="84">
        <v>0</v>
      </c>
    </row>
    <row r="9733" spans="22:22" x14ac:dyDescent="0.25">
      <c r="V9733" s="84">
        <v>0</v>
      </c>
    </row>
    <row r="9734" spans="22:22" x14ac:dyDescent="0.25">
      <c r="V9734" s="84">
        <v>0</v>
      </c>
    </row>
    <row r="9735" spans="22:22" x14ac:dyDescent="0.25">
      <c r="V9735" s="84">
        <v>0</v>
      </c>
    </row>
    <row r="9736" spans="22:22" x14ac:dyDescent="0.25">
      <c r="V9736" s="84">
        <v>0</v>
      </c>
    </row>
    <row r="9737" spans="22:22" x14ac:dyDescent="0.25">
      <c r="V9737" s="84">
        <v>0</v>
      </c>
    </row>
    <row r="9738" spans="22:22" x14ac:dyDescent="0.25">
      <c r="V9738" s="84">
        <v>0</v>
      </c>
    </row>
    <row r="9739" spans="22:22" x14ac:dyDescent="0.25">
      <c r="V9739" s="84">
        <v>0</v>
      </c>
    </row>
    <row r="9740" spans="22:22" x14ac:dyDescent="0.25">
      <c r="V9740" s="84">
        <v>0</v>
      </c>
    </row>
    <row r="9741" spans="22:22" x14ac:dyDescent="0.25">
      <c r="V9741" s="84">
        <v>0</v>
      </c>
    </row>
    <row r="9742" spans="22:22" x14ac:dyDescent="0.25">
      <c r="V9742" s="84">
        <v>0</v>
      </c>
    </row>
    <row r="9743" spans="22:22" x14ac:dyDescent="0.25">
      <c r="V9743" s="84">
        <v>0</v>
      </c>
    </row>
    <row r="9744" spans="22:22" x14ac:dyDescent="0.25">
      <c r="V9744" s="84">
        <v>0</v>
      </c>
    </row>
    <row r="9745" spans="22:22" x14ac:dyDescent="0.25">
      <c r="V9745" s="84">
        <v>0</v>
      </c>
    </row>
    <row r="9746" spans="22:22" x14ac:dyDescent="0.25">
      <c r="V9746" s="84">
        <v>0</v>
      </c>
    </row>
    <row r="9747" spans="22:22" x14ac:dyDescent="0.25">
      <c r="V9747" s="84">
        <v>0</v>
      </c>
    </row>
    <row r="9748" spans="22:22" x14ac:dyDescent="0.25">
      <c r="V9748" s="84">
        <v>0</v>
      </c>
    </row>
    <row r="9749" spans="22:22" x14ac:dyDescent="0.25">
      <c r="V9749" s="84">
        <v>0</v>
      </c>
    </row>
    <row r="9750" spans="22:22" x14ac:dyDescent="0.25">
      <c r="V9750" s="84">
        <v>0</v>
      </c>
    </row>
    <row r="9751" spans="22:22" x14ac:dyDescent="0.25">
      <c r="V9751" s="84">
        <v>0</v>
      </c>
    </row>
    <row r="9752" spans="22:22" x14ac:dyDescent="0.25">
      <c r="V9752" s="84">
        <v>0</v>
      </c>
    </row>
    <row r="9753" spans="22:22" x14ac:dyDescent="0.25">
      <c r="V9753" s="84">
        <v>0</v>
      </c>
    </row>
    <row r="9754" spans="22:22" x14ac:dyDescent="0.25">
      <c r="V9754" s="84">
        <v>0</v>
      </c>
    </row>
    <row r="9755" spans="22:22" x14ac:dyDescent="0.25">
      <c r="V9755" s="84">
        <v>0</v>
      </c>
    </row>
    <row r="9756" spans="22:22" x14ac:dyDescent="0.25">
      <c r="V9756" s="84">
        <v>0</v>
      </c>
    </row>
    <row r="9757" spans="22:22" x14ac:dyDescent="0.25">
      <c r="V9757" s="84">
        <v>0</v>
      </c>
    </row>
    <row r="9758" spans="22:22" x14ac:dyDescent="0.25">
      <c r="V9758" s="84">
        <v>0</v>
      </c>
    </row>
    <row r="9759" spans="22:22" x14ac:dyDescent="0.25">
      <c r="V9759" s="84">
        <v>0</v>
      </c>
    </row>
    <row r="9760" spans="22:22" x14ac:dyDescent="0.25">
      <c r="V9760" s="84">
        <v>0</v>
      </c>
    </row>
    <row r="9761" spans="22:22" x14ac:dyDescent="0.25">
      <c r="V9761" s="84">
        <v>0</v>
      </c>
    </row>
    <row r="9762" spans="22:22" x14ac:dyDescent="0.25">
      <c r="V9762" s="84">
        <v>0</v>
      </c>
    </row>
    <row r="9763" spans="22:22" x14ac:dyDescent="0.25">
      <c r="V9763" s="84">
        <v>0</v>
      </c>
    </row>
    <row r="9764" spans="22:22" x14ac:dyDescent="0.25">
      <c r="V9764" s="84">
        <v>0</v>
      </c>
    </row>
    <row r="9765" spans="22:22" x14ac:dyDescent="0.25">
      <c r="V9765" s="84">
        <v>0</v>
      </c>
    </row>
    <row r="9766" spans="22:22" x14ac:dyDescent="0.25">
      <c r="V9766" s="84">
        <v>0</v>
      </c>
    </row>
    <row r="9767" spans="22:22" x14ac:dyDescent="0.25">
      <c r="V9767" s="84">
        <v>0</v>
      </c>
    </row>
    <row r="9768" spans="22:22" x14ac:dyDescent="0.25">
      <c r="V9768" s="84">
        <v>0</v>
      </c>
    </row>
    <row r="9769" spans="22:22" x14ac:dyDescent="0.25">
      <c r="V9769" s="84">
        <v>0</v>
      </c>
    </row>
    <row r="9770" spans="22:22" x14ac:dyDescent="0.25">
      <c r="V9770" s="84">
        <v>0</v>
      </c>
    </row>
    <row r="9771" spans="22:22" x14ac:dyDescent="0.25">
      <c r="V9771" s="84">
        <v>0</v>
      </c>
    </row>
    <row r="9772" spans="22:22" x14ac:dyDescent="0.25">
      <c r="V9772" s="84">
        <v>0</v>
      </c>
    </row>
    <row r="9773" spans="22:22" x14ac:dyDescent="0.25">
      <c r="V9773" s="84">
        <v>0</v>
      </c>
    </row>
    <row r="9774" spans="22:22" x14ac:dyDescent="0.25">
      <c r="V9774" s="84">
        <v>0</v>
      </c>
    </row>
    <row r="9775" spans="22:22" x14ac:dyDescent="0.25">
      <c r="V9775" s="84">
        <v>0</v>
      </c>
    </row>
    <row r="9776" spans="22:22" x14ac:dyDescent="0.25">
      <c r="V9776" s="84">
        <v>0</v>
      </c>
    </row>
    <row r="9777" spans="22:22" x14ac:dyDescent="0.25">
      <c r="V9777" s="84">
        <v>0</v>
      </c>
    </row>
    <row r="9778" spans="22:22" x14ac:dyDescent="0.25">
      <c r="V9778" s="84">
        <v>0</v>
      </c>
    </row>
    <row r="9779" spans="22:22" x14ac:dyDescent="0.25">
      <c r="V9779" s="84">
        <v>0</v>
      </c>
    </row>
    <row r="9780" spans="22:22" x14ac:dyDescent="0.25">
      <c r="V9780" s="84">
        <v>0</v>
      </c>
    </row>
    <row r="9781" spans="22:22" x14ac:dyDescent="0.25">
      <c r="V9781" s="84">
        <v>0</v>
      </c>
    </row>
    <row r="9782" spans="22:22" x14ac:dyDescent="0.25">
      <c r="V9782" s="84">
        <v>0</v>
      </c>
    </row>
    <row r="9783" spans="22:22" x14ac:dyDescent="0.25">
      <c r="V9783" s="84">
        <v>0</v>
      </c>
    </row>
    <row r="9784" spans="22:22" x14ac:dyDescent="0.25">
      <c r="V9784" s="84">
        <v>0</v>
      </c>
    </row>
    <row r="9785" spans="22:22" x14ac:dyDescent="0.25">
      <c r="V9785" s="84">
        <v>0</v>
      </c>
    </row>
    <row r="9786" spans="22:22" x14ac:dyDescent="0.25">
      <c r="V9786" s="84">
        <v>0</v>
      </c>
    </row>
    <row r="9787" spans="22:22" x14ac:dyDescent="0.25">
      <c r="V9787" s="84">
        <v>0</v>
      </c>
    </row>
    <row r="9788" spans="22:22" x14ac:dyDescent="0.25">
      <c r="V9788" s="84">
        <v>0</v>
      </c>
    </row>
    <row r="9789" spans="22:22" x14ac:dyDescent="0.25">
      <c r="V9789" s="84">
        <v>0</v>
      </c>
    </row>
    <row r="9790" spans="22:22" x14ac:dyDescent="0.25">
      <c r="V9790" s="84">
        <v>0</v>
      </c>
    </row>
    <row r="9791" spans="22:22" x14ac:dyDescent="0.25">
      <c r="V9791" s="84">
        <v>0</v>
      </c>
    </row>
    <row r="9792" spans="22:22" x14ac:dyDescent="0.25">
      <c r="V9792" s="84">
        <v>0</v>
      </c>
    </row>
    <row r="9793" spans="22:22" x14ac:dyDescent="0.25">
      <c r="V9793" s="84">
        <v>0</v>
      </c>
    </row>
    <row r="9794" spans="22:22" x14ac:dyDescent="0.25">
      <c r="V9794" s="84">
        <v>0</v>
      </c>
    </row>
    <row r="9795" spans="22:22" x14ac:dyDescent="0.25">
      <c r="V9795" s="84">
        <v>0</v>
      </c>
    </row>
    <row r="9796" spans="22:22" x14ac:dyDescent="0.25">
      <c r="V9796" s="84">
        <v>0</v>
      </c>
    </row>
    <row r="9797" spans="22:22" x14ac:dyDescent="0.25">
      <c r="V9797" s="84">
        <v>0</v>
      </c>
    </row>
    <row r="9798" spans="22:22" x14ac:dyDescent="0.25">
      <c r="V9798" s="84">
        <v>0</v>
      </c>
    </row>
    <row r="9799" spans="22:22" x14ac:dyDescent="0.25">
      <c r="V9799" s="84">
        <v>0</v>
      </c>
    </row>
    <row r="9800" spans="22:22" x14ac:dyDescent="0.25">
      <c r="V9800" s="84">
        <v>0</v>
      </c>
    </row>
    <row r="9801" spans="22:22" x14ac:dyDescent="0.25">
      <c r="V9801" s="84">
        <v>0</v>
      </c>
    </row>
    <row r="9802" spans="22:22" x14ac:dyDescent="0.25">
      <c r="V9802" s="84">
        <v>0</v>
      </c>
    </row>
    <row r="9803" spans="22:22" x14ac:dyDescent="0.25">
      <c r="V9803" s="84">
        <v>0</v>
      </c>
    </row>
    <row r="9804" spans="22:22" x14ac:dyDescent="0.25">
      <c r="V9804" s="84">
        <v>0</v>
      </c>
    </row>
    <row r="9805" spans="22:22" x14ac:dyDescent="0.25">
      <c r="V9805" s="84">
        <v>0</v>
      </c>
    </row>
    <row r="9806" spans="22:22" x14ac:dyDescent="0.25">
      <c r="V9806" s="84">
        <v>0</v>
      </c>
    </row>
    <row r="9807" spans="22:22" x14ac:dyDescent="0.25">
      <c r="V9807" s="84">
        <v>0</v>
      </c>
    </row>
    <row r="9808" spans="22:22" x14ac:dyDescent="0.25">
      <c r="V9808" s="84">
        <v>0</v>
      </c>
    </row>
    <row r="9809" spans="22:22" x14ac:dyDescent="0.25">
      <c r="V9809" s="84">
        <v>0</v>
      </c>
    </row>
    <row r="9810" spans="22:22" x14ac:dyDescent="0.25">
      <c r="V9810" s="84">
        <v>0</v>
      </c>
    </row>
    <row r="9811" spans="22:22" x14ac:dyDescent="0.25">
      <c r="V9811" s="84">
        <v>0</v>
      </c>
    </row>
    <row r="9812" spans="22:22" x14ac:dyDescent="0.25">
      <c r="V9812" s="84">
        <v>0</v>
      </c>
    </row>
    <row r="9813" spans="22:22" x14ac:dyDescent="0.25">
      <c r="V9813" s="84">
        <v>0</v>
      </c>
    </row>
    <row r="9814" spans="22:22" x14ac:dyDescent="0.25">
      <c r="V9814" s="84">
        <v>0</v>
      </c>
    </row>
    <row r="9815" spans="22:22" x14ac:dyDescent="0.25">
      <c r="V9815" s="84">
        <v>0</v>
      </c>
    </row>
    <row r="9816" spans="22:22" x14ac:dyDescent="0.25">
      <c r="V9816" s="84">
        <v>0</v>
      </c>
    </row>
    <row r="9817" spans="22:22" x14ac:dyDescent="0.25">
      <c r="V9817" s="84">
        <v>0</v>
      </c>
    </row>
    <row r="9818" spans="22:22" x14ac:dyDescent="0.25">
      <c r="V9818" s="84">
        <v>0</v>
      </c>
    </row>
    <row r="9819" spans="22:22" x14ac:dyDescent="0.25">
      <c r="V9819" s="84">
        <v>0</v>
      </c>
    </row>
    <row r="9820" spans="22:22" x14ac:dyDescent="0.25">
      <c r="V9820" s="84">
        <v>0</v>
      </c>
    </row>
    <row r="9821" spans="22:22" x14ac:dyDescent="0.25">
      <c r="V9821" s="84">
        <v>0</v>
      </c>
    </row>
    <row r="9822" spans="22:22" x14ac:dyDescent="0.25">
      <c r="V9822" s="84">
        <v>0</v>
      </c>
    </row>
    <row r="9823" spans="22:22" x14ac:dyDescent="0.25">
      <c r="V9823" s="84">
        <v>0</v>
      </c>
    </row>
    <row r="9824" spans="22:22" x14ac:dyDescent="0.25">
      <c r="V9824" s="84">
        <v>0</v>
      </c>
    </row>
    <row r="9825" spans="22:22" x14ac:dyDescent="0.25">
      <c r="V9825" s="84">
        <v>0</v>
      </c>
    </row>
    <row r="9826" spans="22:22" x14ac:dyDescent="0.25">
      <c r="V9826" s="84">
        <v>0</v>
      </c>
    </row>
    <row r="9827" spans="22:22" x14ac:dyDescent="0.25">
      <c r="V9827" s="84">
        <v>0</v>
      </c>
    </row>
    <row r="9828" spans="22:22" x14ac:dyDescent="0.25">
      <c r="V9828" s="84">
        <v>0</v>
      </c>
    </row>
    <row r="9829" spans="22:22" x14ac:dyDescent="0.25">
      <c r="V9829" s="84">
        <v>0</v>
      </c>
    </row>
    <row r="9830" spans="22:22" x14ac:dyDescent="0.25">
      <c r="V9830" s="84">
        <v>0</v>
      </c>
    </row>
    <row r="9831" spans="22:22" x14ac:dyDescent="0.25">
      <c r="V9831" s="84">
        <v>0</v>
      </c>
    </row>
    <row r="9832" spans="22:22" x14ac:dyDescent="0.25">
      <c r="V9832" s="84">
        <v>0</v>
      </c>
    </row>
    <row r="9833" spans="22:22" x14ac:dyDescent="0.25">
      <c r="V9833" s="84">
        <v>0</v>
      </c>
    </row>
    <row r="9834" spans="22:22" x14ac:dyDescent="0.25">
      <c r="V9834" s="84">
        <v>0</v>
      </c>
    </row>
    <row r="9835" spans="22:22" x14ac:dyDescent="0.25">
      <c r="V9835" s="84">
        <v>0</v>
      </c>
    </row>
    <row r="9836" spans="22:22" x14ac:dyDescent="0.25">
      <c r="V9836" s="84">
        <v>0</v>
      </c>
    </row>
    <row r="9837" spans="22:22" x14ac:dyDescent="0.25">
      <c r="V9837" s="84">
        <v>0</v>
      </c>
    </row>
    <row r="9838" spans="22:22" x14ac:dyDescent="0.25">
      <c r="V9838" s="84">
        <v>0</v>
      </c>
    </row>
    <row r="9839" spans="22:22" x14ac:dyDescent="0.25">
      <c r="V9839" s="84">
        <v>0</v>
      </c>
    </row>
    <row r="9840" spans="22:22" x14ac:dyDescent="0.25">
      <c r="V9840" s="84">
        <v>0</v>
      </c>
    </row>
    <row r="9841" spans="22:22" x14ac:dyDescent="0.25">
      <c r="V9841" s="84">
        <v>0</v>
      </c>
    </row>
    <row r="9842" spans="22:22" x14ac:dyDescent="0.25">
      <c r="V9842" s="84">
        <v>0</v>
      </c>
    </row>
    <row r="9843" spans="22:22" x14ac:dyDescent="0.25">
      <c r="V9843" s="84">
        <v>0</v>
      </c>
    </row>
    <row r="9844" spans="22:22" x14ac:dyDescent="0.25">
      <c r="V9844" s="84">
        <v>0</v>
      </c>
    </row>
    <row r="9845" spans="22:22" x14ac:dyDescent="0.25">
      <c r="V9845" s="84">
        <v>0</v>
      </c>
    </row>
    <row r="9846" spans="22:22" x14ac:dyDescent="0.25">
      <c r="V9846" s="84">
        <v>0</v>
      </c>
    </row>
    <row r="9847" spans="22:22" x14ac:dyDescent="0.25">
      <c r="V9847" s="84">
        <v>0</v>
      </c>
    </row>
    <row r="9848" spans="22:22" x14ac:dyDescent="0.25">
      <c r="V9848" s="84">
        <v>0</v>
      </c>
    </row>
    <row r="9849" spans="22:22" x14ac:dyDescent="0.25">
      <c r="V9849" s="84">
        <v>0</v>
      </c>
    </row>
    <row r="9850" spans="22:22" x14ac:dyDescent="0.25">
      <c r="V9850" s="84">
        <v>0</v>
      </c>
    </row>
    <row r="9851" spans="22:22" x14ac:dyDescent="0.25">
      <c r="V9851" s="84">
        <v>0</v>
      </c>
    </row>
    <row r="9852" spans="22:22" x14ac:dyDescent="0.25">
      <c r="V9852" s="84">
        <v>0</v>
      </c>
    </row>
    <row r="9853" spans="22:22" x14ac:dyDescent="0.25">
      <c r="V9853" s="84">
        <v>0</v>
      </c>
    </row>
    <row r="9854" spans="22:22" x14ac:dyDescent="0.25">
      <c r="V9854" s="84">
        <v>0</v>
      </c>
    </row>
    <row r="9855" spans="22:22" x14ac:dyDescent="0.25">
      <c r="V9855" s="84">
        <v>0</v>
      </c>
    </row>
    <row r="9856" spans="22:22" x14ac:dyDescent="0.25">
      <c r="V9856" s="84">
        <v>0</v>
      </c>
    </row>
    <row r="9857" spans="22:22" x14ac:dyDescent="0.25">
      <c r="V9857" s="84">
        <v>0</v>
      </c>
    </row>
    <row r="9858" spans="22:22" x14ac:dyDescent="0.25">
      <c r="V9858" s="84">
        <v>0</v>
      </c>
    </row>
    <row r="9859" spans="22:22" x14ac:dyDescent="0.25">
      <c r="V9859" s="84">
        <v>0</v>
      </c>
    </row>
    <row r="9860" spans="22:22" x14ac:dyDescent="0.25">
      <c r="V9860" s="84">
        <v>0</v>
      </c>
    </row>
    <row r="9861" spans="22:22" x14ac:dyDescent="0.25">
      <c r="V9861" s="84">
        <v>0</v>
      </c>
    </row>
    <row r="9862" spans="22:22" x14ac:dyDescent="0.25">
      <c r="V9862" s="84">
        <v>0</v>
      </c>
    </row>
    <row r="9863" spans="22:22" x14ac:dyDescent="0.25">
      <c r="V9863" s="84">
        <v>0</v>
      </c>
    </row>
    <row r="9864" spans="22:22" x14ac:dyDescent="0.25">
      <c r="V9864" s="84">
        <v>0</v>
      </c>
    </row>
    <row r="9865" spans="22:22" x14ac:dyDescent="0.25">
      <c r="V9865" s="84">
        <v>0</v>
      </c>
    </row>
    <row r="9866" spans="22:22" x14ac:dyDescent="0.25">
      <c r="V9866" s="84">
        <v>0</v>
      </c>
    </row>
    <row r="9867" spans="22:22" x14ac:dyDescent="0.25">
      <c r="V9867" s="84">
        <v>0</v>
      </c>
    </row>
    <row r="9868" spans="22:22" x14ac:dyDescent="0.25">
      <c r="V9868" s="84">
        <v>0</v>
      </c>
    </row>
    <row r="9869" spans="22:22" x14ac:dyDescent="0.25">
      <c r="V9869" s="84">
        <v>0</v>
      </c>
    </row>
    <row r="9870" spans="22:22" x14ac:dyDescent="0.25">
      <c r="V9870" s="84">
        <v>0</v>
      </c>
    </row>
    <row r="9871" spans="22:22" x14ac:dyDescent="0.25">
      <c r="V9871" s="84">
        <v>0</v>
      </c>
    </row>
    <row r="9872" spans="22:22" x14ac:dyDescent="0.25">
      <c r="V9872" s="84">
        <v>0</v>
      </c>
    </row>
    <row r="9873" spans="22:22" x14ac:dyDescent="0.25">
      <c r="V9873" s="84">
        <v>0</v>
      </c>
    </row>
    <row r="9874" spans="22:22" x14ac:dyDescent="0.25">
      <c r="V9874" s="84">
        <v>0</v>
      </c>
    </row>
    <row r="9875" spans="22:22" x14ac:dyDescent="0.25">
      <c r="V9875" s="84">
        <v>0</v>
      </c>
    </row>
    <row r="9876" spans="22:22" x14ac:dyDescent="0.25">
      <c r="V9876" s="84">
        <v>0</v>
      </c>
    </row>
    <row r="9877" spans="22:22" x14ac:dyDescent="0.25">
      <c r="V9877" s="84">
        <v>0</v>
      </c>
    </row>
    <row r="9878" spans="22:22" x14ac:dyDescent="0.25">
      <c r="V9878" s="84">
        <v>0</v>
      </c>
    </row>
    <row r="9879" spans="22:22" x14ac:dyDescent="0.25">
      <c r="V9879" s="84">
        <v>0</v>
      </c>
    </row>
    <row r="9880" spans="22:22" x14ac:dyDescent="0.25">
      <c r="V9880" s="84">
        <v>0</v>
      </c>
    </row>
    <row r="9881" spans="22:22" x14ac:dyDescent="0.25">
      <c r="V9881" s="84">
        <v>0</v>
      </c>
    </row>
    <row r="9882" spans="22:22" x14ac:dyDescent="0.25">
      <c r="V9882" s="84">
        <v>0</v>
      </c>
    </row>
    <row r="9883" spans="22:22" x14ac:dyDescent="0.25">
      <c r="V9883" s="84">
        <v>0</v>
      </c>
    </row>
    <row r="9884" spans="22:22" x14ac:dyDescent="0.25">
      <c r="V9884" s="84">
        <v>0</v>
      </c>
    </row>
    <row r="9885" spans="22:22" x14ac:dyDescent="0.25">
      <c r="V9885" s="84">
        <v>0</v>
      </c>
    </row>
    <row r="9886" spans="22:22" x14ac:dyDescent="0.25">
      <c r="V9886" s="84">
        <v>0</v>
      </c>
    </row>
    <row r="9887" spans="22:22" x14ac:dyDescent="0.25">
      <c r="V9887" s="84">
        <v>0</v>
      </c>
    </row>
    <row r="9888" spans="22:22" x14ac:dyDescent="0.25">
      <c r="V9888" s="84">
        <v>0</v>
      </c>
    </row>
    <row r="9889" spans="22:22" x14ac:dyDescent="0.25">
      <c r="V9889" s="84">
        <v>0</v>
      </c>
    </row>
    <row r="9890" spans="22:22" x14ac:dyDescent="0.25">
      <c r="V9890" s="84">
        <v>0</v>
      </c>
    </row>
    <row r="9891" spans="22:22" x14ac:dyDescent="0.25">
      <c r="V9891" s="84">
        <v>0</v>
      </c>
    </row>
    <row r="9892" spans="22:22" x14ac:dyDescent="0.25">
      <c r="V9892" s="84">
        <v>0</v>
      </c>
    </row>
    <row r="9893" spans="22:22" x14ac:dyDescent="0.25">
      <c r="V9893" s="84">
        <v>0</v>
      </c>
    </row>
    <row r="9894" spans="22:22" x14ac:dyDescent="0.25">
      <c r="V9894" s="84">
        <v>0</v>
      </c>
    </row>
    <row r="9895" spans="22:22" x14ac:dyDescent="0.25">
      <c r="V9895" s="84">
        <v>0</v>
      </c>
    </row>
    <row r="9896" spans="22:22" x14ac:dyDescent="0.25">
      <c r="V9896" s="84">
        <v>0</v>
      </c>
    </row>
    <row r="9897" spans="22:22" x14ac:dyDescent="0.25">
      <c r="V9897" s="84">
        <v>0</v>
      </c>
    </row>
    <row r="9898" spans="22:22" x14ac:dyDescent="0.25">
      <c r="V9898" s="84">
        <v>0</v>
      </c>
    </row>
    <row r="9899" spans="22:22" x14ac:dyDescent="0.25">
      <c r="V9899" s="84">
        <v>0</v>
      </c>
    </row>
    <row r="9900" spans="22:22" x14ac:dyDescent="0.25">
      <c r="V9900" s="84">
        <v>0</v>
      </c>
    </row>
    <row r="9901" spans="22:22" x14ac:dyDescent="0.25">
      <c r="V9901" s="84">
        <v>0</v>
      </c>
    </row>
    <row r="9902" spans="22:22" x14ac:dyDescent="0.25">
      <c r="V9902" s="84">
        <v>0</v>
      </c>
    </row>
    <row r="9903" spans="22:22" x14ac:dyDescent="0.25">
      <c r="V9903" s="84">
        <v>0</v>
      </c>
    </row>
    <row r="9904" spans="22:22" x14ac:dyDescent="0.25">
      <c r="V9904" s="84">
        <v>0</v>
      </c>
    </row>
    <row r="9905" spans="22:22" x14ac:dyDescent="0.25">
      <c r="V9905" s="84">
        <v>0</v>
      </c>
    </row>
    <row r="9906" spans="22:22" x14ac:dyDescent="0.25">
      <c r="V9906" s="84">
        <v>0</v>
      </c>
    </row>
    <row r="9907" spans="22:22" x14ac:dyDescent="0.25">
      <c r="V9907" s="84">
        <v>0</v>
      </c>
    </row>
    <row r="9908" spans="22:22" x14ac:dyDescent="0.25">
      <c r="V9908" s="84">
        <v>0</v>
      </c>
    </row>
    <row r="9909" spans="22:22" x14ac:dyDescent="0.25">
      <c r="V9909" s="84">
        <v>0</v>
      </c>
    </row>
    <row r="9910" spans="22:22" x14ac:dyDescent="0.25">
      <c r="V9910" s="84">
        <v>0</v>
      </c>
    </row>
    <row r="9911" spans="22:22" x14ac:dyDescent="0.25">
      <c r="V9911" s="84">
        <v>0</v>
      </c>
    </row>
    <row r="9912" spans="22:22" x14ac:dyDescent="0.25">
      <c r="V9912" s="84">
        <v>0</v>
      </c>
    </row>
    <row r="9913" spans="22:22" x14ac:dyDescent="0.25">
      <c r="V9913" s="84">
        <v>0</v>
      </c>
    </row>
    <row r="9914" spans="22:22" x14ac:dyDescent="0.25">
      <c r="V9914" s="84">
        <v>0</v>
      </c>
    </row>
    <row r="9915" spans="22:22" x14ac:dyDescent="0.25">
      <c r="V9915" s="84">
        <v>0</v>
      </c>
    </row>
    <row r="9916" spans="22:22" x14ac:dyDescent="0.25">
      <c r="V9916" s="84">
        <v>0</v>
      </c>
    </row>
    <row r="9917" spans="22:22" x14ac:dyDescent="0.25">
      <c r="V9917" s="84">
        <v>0</v>
      </c>
    </row>
    <row r="9918" spans="22:22" x14ac:dyDescent="0.25">
      <c r="V9918" s="84">
        <v>0</v>
      </c>
    </row>
    <row r="9919" spans="22:22" x14ac:dyDescent="0.25">
      <c r="V9919" s="84">
        <v>0</v>
      </c>
    </row>
    <row r="9920" spans="22:22" x14ac:dyDescent="0.25">
      <c r="V9920" s="84">
        <v>0</v>
      </c>
    </row>
    <row r="9921" spans="22:22" x14ac:dyDescent="0.25">
      <c r="V9921" s="84">
        <v>0</v>
      </c>
    </row>
    <row r="9922" spans="22:22" x14ac:dyDescent="0.25">
      <c r="V9922" s="84">
        <v>0</v>
      </c>
    </row>
    <row r="9923" spans="22:22" x14ac:dyDescent="0.25">
      <c r="V9923" s="84">
        <v>0</v>
      </c>
    </row>
    <row r="9924" spans="22:22" x14ac:dyDescent="0.25">
      <c r="V9924" s="84">
        <v>0</v>
      </c>
    </row>
    <row r="9925" spans="22:22" x14ac:dyDescent="0.25">
      <c r="V9925" s="84">
        <v>0</v>
      </c>
    </row>
    <row r="9926" spans="22:22" x14ac:dyDescent="0.25">
      <c r="V9926" s="84">
        <v>0</v>
      </c>
    </row>
    <row r="9927" spans="22:22" x14ac:dyDescent="0.25">
      <c r="V9927" s="84">
        <v>0</v>
      </c>
    </row>
    <row r="9928" spans="22:22" x14ac:dyDescent="0.25">
      <c r="V9928" s="84">
        <v>0</v>
      </c>
    </row>
    <row r="9929" spans="22:22" x14ac:dyDescent="0.25">
      <c r="V9929" s="84">
        <v>0</v>
      </c>
    </row>
    <row r="9930" spans="22:22" x14ac:dyDescent="0.25">
      <c r="V9930" s="84">
        <v>0</v>
      </c>
    </row>
    <row r="9931" spans="22:22" x14ac:dyDescent="0.25">
      <c r="V9931" s="84">
        <v>0</v>
      </c>
    </row>
    <row r="9932" spans="22:22" x14ac:dyDescent="0.25">
      <c r="V9932" s="84">
        <v>0</v>
      </c>
    </row>
    <row r="9933" spans="22:22" x14ac:dyDescent="0.25">
      <c r="V9933" s="84">
        <v>0</v>
      </c>
    </row>
    <row r="9934" spans="22:22" x14ac:dyDescent="0.25">
      <c r="V9934" s="84">
        <v>0</v>
      </c>
    </row>
    <row r="9935" spans="22:22" x14ac:dyDescent="0.25">
      <c r="V9935" s="84">
        <v>0</v>
      </c>
    </row>
    <row r="9936" spans="22:22" x14ac:dyDescent="0.25">
      <c r="V9936" s="84">
        <v>0</v>
      </c>
    </row>
    <row r="9937" spans="22:22" x14ac:dyDescent="0.25">
      <c r="V9937" s="84">
        <v>0</v>
      </c>
    </row>
    <row r="9938" spans="22:22" x14ac:dyDescent="0.25">
      <c r="V9938" s="84">
        <v>0</v>
      </c>
    </row>
    <row r="9939" spans="22:22" x14ac:dyDescent="0.25">
      <c r="V9939" s="84">
        <v>0</v>
      </c>
    </row>
    <row r="9940" spans="22:22" x14ac:dyDescent="0.25">
      <c r="V9940" s="84">
        <v>0</v>
      </c>
    </row>
    <row r="9941" spans="22:22" x14ac:dyDescent="0.25">
      <c r="V9941" s="84">
        <v>0</v>
      </c>
    </row>
    <row r="9942" spans="22:22" x14ac:dyDescent="0.25">
      <c r="V9942" s="84">
        <v>0</v>
      </c>
    </row>
    <row r="9943" spans="22:22" x14ac:dyDescent="0.25">
      <c r="V9943" s="84">
        <v>0</v>
      </c>
    </row>
    <row r="9944" spans="22:22" x14ac:dyDescent="0.25">
      <c r="V9944" s="84">
        <v>0</v>
      </c>
    </row>
    <row r="9945" spans="22:22" x14ac:dyDescent="0.25">
      <c r="V9945" s="84">
        <v>0</v>
      </c>
    </row>
    <row r="9946" spans="22:22" x14ac:dyDescent="0.25">
      <c r="V9946" s="84">
        <v>0</v>
      </c>
    </row>
    <row r="9947" spans="22:22" x14ac:dyDescent="0.25">
      <c r="V9947" s="84">
        <v>0</v>
      </c>
    </row>
    <row r="9948" spans="22:22" x14ac:dyDescent="0.25">
      <c r="V9948" s="84">
        <v>0</v>
      </c>
    </row>
    <row r="9949" spans="22:22" x14ac:dyDescent="0.25">
      <c r="V9949" s="84">
        <v>0</v>
      </c>
    </row>
    <row r="9950" spans="22:22" x14ac:dyDescent="0.25">
      <c r="V9950" s="84">
        <v>0</v>
      </c>
    </row>
    <row r="9951" spans="22:22" x14ac:dyDescent="0.25">
      <c r="V9951" s="84">
        <v>0</v>
      </c>
    </row>
    <row r="9952" spans="22:22" x14ac:dyDescent="0.25">
      <c r="V9952" s="84">
        <v>0</v>
      </c>
    </row>
    <row r="9953" spans="22:22" x14ac:dyDescent="0.25">
      <c r="V9953" s="84">
        <v>0</v>
      </c>
    </row>
    <row r="9954" spans="22:22" x14ac:dyDescent="0.25">
      <c r="V9954" s="84">
        <v>0</v>
      </c>
    </row>
    <row r="9955" spans="22:22" x14ac:dyDescent="0.25">
      <c r="V9955" s="84">
        <v>0</v>
      </c>
    </row>
    <row r="9956" spans="22:22" x14ac:dyDescent="0.25">
      <c r="V9956" s="84">
        <v>0</v>
      </c>
    </row>
    <row r="9957" spans="22:22" x14ac:dyDescent="0.25">
      <c r="V9957" s="84">
        <v>0</v>
      </c>
    </row>
    <row r="9958" spans="22:22" x14ac:dyDescent="0.25">
      <c r="V9958" s="84">
        <v>0</v>
      </c>
    </row>
    <row r="9959" spans="22:22" x14ac:dyDescent="0.25">
      <c r="V9959" s="84">
        <v>0</v>
      </c>
    </row>
    <row r="9960" spans="22:22" x14ac:dyDescent="0.25">
      <c r="V9960" s="84">
        <v>0</v>
      </c>
    </row>
    <row r="9961" spans="22:22" x14ac:dyDescent="0.25">
      <c r="V9961" s="84">
        <v>0</v>
      </c>
    </row>
    <row r="9962" spans="22:22" x14ac:dyDescent="0.25">
      <c r="V9962" s="84">
        <v>0</v>
      </c>
    </row>
    <row r="9963" spans="22:22" x14ac:dyDescent="0.25">
      <c r="V9963" s="84">
        <v>0</v>
      </c>
    </row>
    <row r="9964" spans="22:22" x14ac:dyDescent="0.25">
      <c r="V9964" s="84">
        <v>0</v>
      </c>
    </row>
    <row r="9965" spans="22:22" x14ac:dyDescent="0.25">
      <c r="V9965" s="84">
        <v>0</v>
      </c>
    </row>
    <row r="9966" spans="22:22" x14ac:dyDescent="0.25">
      <c r="V9966" s="84">
        <v>0</v>
      </c>
    </row>
    <row r="9967" spans="22:22" x14ac:dyDescent="0.25">
      <c r="V9967" s="84">
        <v>0</v>
      </c>
    </row>
    <row r="9968" spans="22:22" x14ac:dyDescent="0.25">
      <c r="V9968" s="84">
        <v>0</v>
      </c>
    </row>
    <row r="9969" spans="22:22" x14ac:dyDescent="0.25">
      <c r="V9969" s="84">
        <v>0</v>
      </c>
    </row>
    <row r="9970" spans="22:22" x14ac:dyDescent="0.25">
      <c r="V9970" s="84">
        <v>0</v>
      </c>
    </row>
    <row r="9971" spans="22:22" x14ac:dyDescent="0.25">
      <c r="V9971" s="84">
        <v>0</v>
      </c>
    </row>
    <row r="9972" spans="22:22" x14ac:dyDescent="0.25">
      <c r="V9972" s="84">
        <v>0</v>
      </c>
    </row>
    <row r="9973" spans="22:22" x14ac:dyDescent="0.25">
      <c r="V9973" s="84">
        <v>0</v>
      </c>
    </row>
    <row r="9974" spans="22:22" x14ac:dyDescent="0.25">
      <c r="V9974" s="84">
        <v>0</v>
      </c>
    </row>
    <row r="9975" spans="22:22" x14ac:dyDescent="0.25">
      <c r="V9975" s="84">
        <v>0</v>
      </c>
    </row>
    <row r="9976" spans="22:22" x14ac:dyDescent="0.25">
      <c r="V9976" s="84">
        <v>0</v>
      </c>
    </row>
    <row r="9977" spans="22:22" x14ac:dyDescent="0.25">
      <c r="V9977" s="84">
        <v>0</v>
      </c>
    </row>
    <row r="9978" spans="22:22" x14ac:dyDescent="0.25">
      <c r="V9978" s="84">
        <v>0</v>
      </c>
    </row>
    <row r="9979" spans="22:22" x14ac:dyDescent="0.25">
      <c r="V9979" s="84">
        <v>0</v>
      </c>
    </row>
    <row r="9980" spans="22:22" x14ac:dyDescent="0.25">
      <c r="V9980" s="84">
        <v>0</v>
      </c>
    </row>
    <row r="9981" spans="22:22" x14ac:dyDescent="0.25">
      <c r="V9981" s="84">
        <v>0</v>
      </c>
    </row>
    <row r="9982" spans="22:22" x14ac:dyDescent="0.25">
      <c r="V9982" s="84">
        <v>0</v>
      </c>
    </row>
    <row r="9983" spans="22:22" x14ac:dyDescent="0.25">
      <c r="V9983" s="84">
        <v>0</v>
      </c>
    </row>
    <row r="9984" spans="22:22" x14ac:dyDescent="0.25">
      <c r="V9984" s="84">
        <v>0</v>
      </c>
    </row>
    <row r="9985" spans="22:22" x14ac:dyDescent="0.25">
      <c r="V9985" s="84">
        <v>0</v>
      </c>
    </row>
    <row r="9986" spans="22:22" x14ac:dyDescent="0.25">
      <c r="V9986" s="84">
        <v>0</v>
      </c>
    </row>
    <row r="9987" spans="22:22" x14ac:dyDescent="0.25">
      <c r="V9987" s="84">
        <v>0</v>
      </c>
    </row>
    <row r="9988" spans="22:22" x14ac:dyDescent="0.25">
      <c r="V9988" s="84">
        <v>0</v>
      </c>
    </row>
    <row r="9989" spans="22:22" x14ac:dyDescent="0.25">
      <c r="V9989" s="84">
        <v>0</v>
      </c>
    </row>
    <row r="9990" spans="22:22" x14ac:dyDescent="0.25">
      <c r="V9990" s="84">
        <v>0</v>
      </c>
    </row>
    <row r="9991" spans="22:22" x14ac:dyDescent="0.25">
      <c r="V9991" s="84">
        <v>0</v>
      </c>
    </row>
    <row r="9992" spans="22:22" x14ac:dyDescent="0.25">
      <c r="V9992" s="84">
        <v>0</v>
      </c>
    </row>
    <row r="9993" spans="22:22" x14ac:dyDescent="0.25">
      <c r="V9993" s="84">
        <v>0</v>
      </c>
    </row>
    <row r="9994" spans="22:22" x14ac:dyDescent="0.25">
      <c r="V9994" s="84">
        <v>0</v>
      </c>
    </row>
    <row r="9995" spans="22:22" x14ac:dyDescent="0.25">
      <c r="V9995" s="84">
        <v>0</v>
      </c>
    </row>
    <row r="9996" spans="22:22" x14ac:dyDescent="0.25">
      <c r="V9996" s="84">
        <v>0</v>
      </c>
    </row>
    <row r="9997" spans="22:22" x14ac:dyDescent="0.25">
      <c r="V9997" s="84">
        <v>0</v>
      </c>
    </row>
    <row r="9998" spans="22:22" x14ac:dyDescent="0.25">
      <c r="V9998" s="84">
        <v>0</v>
      </c>
    </row>
    <row r="9999" spans="22:22" x14ac:dyDescent="0.25">
      <c r="V9999" s="84">
        <v>0</v>
      </c>
    </row>
    <row r="10000" spans="22:22" x14ac:dyDescent="0.25">
      <c r="V10000" s="84">
        <v>0</v>
      </c>
    </row>
  </sheetData>
  <mergeCells count="12">
    <mergeCell ref="A1:F2"/>
    <mergeCell ref="AP1:AR1"/>
    <mergeCell ref="AT1:AV1"/>
    <mergeCell ref="K1:S2"/>
    <mergeCell ref="U1:W2"/>
    <mergeCell ref="AB1:AD2"/>
    <mergeCell ref="AF1:AH1"/>
    <mergeCell ref="Y1:Z1"/>
    <mergeCell ref="AB8:AD9"/>
    <mergeCell ref="H1:I1"/>
    <mergeCell ref="H2:I2"/>
    <mergeCell ref="AL1:AN1"/>
  </mergeCells>
  <phoneticPr fontId="22" type="noConversion"/>
  <dataValidations count="2">
    <dataValidation type="list" allowBlank="1" showInputMessage="1" showErrorMessage="1" sqref="H1" xr:uid="{61ED875F-BFDE-44ED-8CA6-F244CB3F1031}">
      <formula1>"2024, 2025"</formula1>
    </dataValidation>
    <dataValidation type="list" allowBlank="1" showInputMessage="1" showErrorMessage="1" sqref="H2:I2" xr:uid="{93CA9B1A-E0C2-46D1-B2D2-1FE586ADAC16}">
      <formula1>"product 1, product 2, product 3"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FB7D-1ECA-4319-B3C5-EC2129B33C20}">
  <dimension ref="A1:K24"/>
  <sheetViews>
    <sheetView workbookViewId="0">
      <selection activeCell="N18" sqref="N18"/>
    </sheetView>
  </sheetViews>
  <sheetFormatPr defaultRowHeight="13.2" x14ac:dyDescent="0.25"/>
  <cols>
    <col min="1" max="2" width="13.44140625" bestFit="1" customWidth="1"/>
    <col min="3" max="3" width="12" bestFit="1" customWidth="1"/>
    <col min="5" max="6" width="13.44140625" bestFit="1" customWidth="1"/>
    <col min="7" max="7" width="10.88671875" bestFit="1" customWidth="1"/>
    <col min="8" max="8" width="11.88671875" bestFit="1" customWidth="1"/>
    <col min="9" max="9" width="7.21875" bestFit="1" customWidth="1"/>
  </cols>
  <sheetData>
    <row r="1" spans="1:11" ht="15.6" x14ac:dyDescent="0.25">
      <c r="A1" s="8"/>
      <c r="B1" s="8"/>
      <c r="C1" s="8"/>
      <c r="D1" s="8"/>
      <c r="E1" s="8"/>
    </row>
    <row r="2" spans="1:11" ht="15.6" x14ac:dyDescent="0.25">
      <c r="A2" s="10">
        <v>2024</v>
      </c>
      <c r="B2" s="10">
        <v>2025</v>
      </c>
      <c r="C2" s="10"/>
      <c r="D2" s="10"/>
      <c r="E2" s="10"/>
    </row>
    <row r="3" spans="1:11" ht="15.6" x14ac:dyDescent="0.25">
      <c r="A3" s="10" t="s">
        <v>32</v>
      </c>
      <c r="B3" s="10" t="s">
        <v>32</v>
      </c>
      <c r="C3" s="10"/>
      <c r="D3" s="10"/>
      <c r="E3" s="10"/>
    </row>
    <row r="4" spans="1:11" ht="14.4" x14ac:dyDescent="0.3">
      <c r="A4" s="17"/>
      <c r="B4" s="17"/>
      <c r="C4" s="17"/>
      <c r="D4" s="17" t="s">
        <v>19</v>
      </c>
      <c r="E4" s="72">
        <v>2024</v>
      </c>
      <c r="F4" s="72">
        <v>2025</v>
      </c>
      <c r="G4" s="72" t="s">
        <v>67</v>
      </c>
      <c r="I4">
        <v>2024</v>
      </c>
      <c r="J4">
        <v>2025</v>
      </c>
      <c r="K4" t="s">
        <v>67</v>
      </c>
    </row>
    <row r="5" spans="1:11" x14ac:dyDescent="0.25">
      <c r="A5" s="19">
        <v>716765.47000000009</v>
      </c>
      <c r="B5" s="19">
        <v>778997.43</v>
      </c>
      <c r="C5" s="66">
        <f>B5-A5</f>
        <v>62231.959999999963</v>
      </c>
      <c r="D5" s="66" t="s">
        <v>36</v>
      </c>
      <c r="E5" s="19">
        <v>243080.00000000012</v>
      </c>
      <c r="F5" s="19">
        <v>247055</v>
      </c>
      <c r="G5" s="19">
        <f>F5-E5</f>
        <v>3974.9999999998836</v>
      </c>
      <c r="H5" t="s">
        <v>37</v>
      </c>
      <c r="I5" s="74">
        <v>0.33913464051218883</v>
      </c>
      <c r="J5" s="74">
        <v>0.31714482036224428</v>
      </c>
      <c r="K5" s="71">
        <f>J5-I5</f>
        <v>-2.198982014994455E-2</v>
      </c>
    </row>
    <row r="6" spans="1:11" ht="13.8" thickBot="1" x14ac:dyDescent="0.3">
      <c r="A6" s="21">
        <v>473685.47</v>
      </c>
      <c r="B6" s="21">
        <v>531942.43000000005</v>
      </c>
      <c r="C6" s="67">
        <f>B6-A6</f>
        <v>58256.960000000079</v>
      </c>
      <c r="D6" s="67" t="s">
        <v>45</v>
      </c>
      <c r="E6" s="21">
        <v>111309.43000000001</v>
      </c>
      <c r="F6" s="21">
        <v>114935.8</v>
      </c>
      <c r="G6" s="19">
        <f>F6-E6</f>
        <v>3626.3699999999953</v>
      </c>
    </row>
    <row r="7" spans="1:11" x14ac:dyDescent="0.25">
      <c r="A7" s="23">
        <v>243080.00000000012</v>
      </c>
      <c r="B7" s="23">
        <v>247055</v>
      </c>
      <c r="C7" s="23"/>
      <c r="D7" s="23" t="s">
        <v>49</v>
      </c>
      <c r="E7" s="23">
        <v>104098.7503000001</v>
      </c>
      <c r="F7" s="23">
        <v>104374.16800000001</v>
      </c>
      <c r="G7" s="23">
        <f>F7-E7</f>
        <v>275.41769999990356</v>
      </c>
    </row>
    <row r="8" spans="1:11" x14ac:dyDescent="0.25">
      <c r="A8" s="57">
        <v>0.33913464051218883</v>
      </c>
      <c r="B8" s="57">
        <v>0.31714482036224428</v>
      </c>
      <c r="C8" s="57"/>
      <c r="D8" s="57"/>
      <c r="E8" s="71"/>
    </row>
    <row r="10" spans="1:11" ht="14.4" x14ac:dyDescent="0.3">
      <c r="A10" s="17"/>
      <c r="B10" s="17"/>
      <c r="C10" s="17"/>
      <c r="D10" s="17"/>
    </row>
    <row r="11" spans="1:11" x14ac:dyDescent="0.25">
      <c r="A11" s="19">
        <v>31200</v>
      </c>
      <c r="B11" s="19">
        <v>31200</v>
      </c>
      <c r="C11" s="66"/>
      <c r="D11" s="66"/>
      <c r="E11" s="19"/>
    </row>
    <row r="12" spans="1:11" x14ac:dyDescent="0.25">
      <c r="A12" s="30">
        <v>27746.51</v>
      </c>
      <c r="B12" s="30">
        <v>27765.949999999997</v>
      </c>
      <c r="C12" s="30"/>
      <c r="D12" s="30"/>
      <c r="E12" s="21"/>
    </row>
    <row r="13" spans="1:11" x14ac:dyDescent="0.25">
      <c r="A13" s="19">
        <v>36599.000000000007</v>
      </c>
      <c r="B13" s="19">
        <v>40483.93</v>
      </c>
      <c r="C13" s="66"/>
      <c r="D13" s="66"/>
      <c r="E13" s="19"/>
    </row>
    <row r="14" spans="1:11" x14ac:dyDescent="0.25">
      <c r="A14" s="21">
        <v>0</v>
      </c>
      <c r="B14" s="21">
        <v>0</v>
      </c>
      <c r="C14" s="67"/>
      <c r="D14" s="67"/>
      <c r="E14" s="21"/>
    </row>
    <row r="15" spans="1:11" x14ac:dyDescent="0.25">
      <c r="A15" s="19">
        <v>600</v>
      </c>
      <c r="B15" s="19">
        <v>600</v>
      </c>
      <c r="C15" s="66"/>
      <c r="D15" s="66"/>
      <c r="E15" s="19"/>
    </row>
    <row r="16" spans="1:11" ht="13.8" thickBot="1" x14ac:dyDescent="0.3">
      <c r="A16" s="33">
        <v>15163.92</v>
      </c>
      <c r="B16" s="33">
        <v>14885.919999999998</v>
      </c>
      <c r="C16" s="68"/>
      <c r="D16" s="68"/>
      <c r="E16" s="21"/>
    </row>
    <row r="17" spans="1:5" x14ac:dyDescent="0.25">
      <c r="A17" s="23">
        <v>111309.43000000001</v>
      </c>
      <c r="B17" s="23">
        <v>114935.8</v>
      </c>
      <c r="C17" s="23"/>
      <c r="D17" s="23"/>
      <c r="E17" s="23"/>
    </row>
    <row r="18" spans="1:5" ht="15.6" x14ac:dyDescent="0.3">
      <c r="A18" s="37"/>
      <c r="B18" s="37"/>
      <c r="C18" s="37"/>
      <c r="D18" s="37"/>
    </row>
    <row r="19" spans="1:5" ht="14.4" x14ac:dyDescent="0.3">
      <c r="A19" s="17"/>
      <c r="B19" s="17"/>
      <c r="C19" s="17"/>
      <c r="D19" s="17"/>
    </row>
    <row r="20" spans="1:5" x14ac:dyDescent="0.25">
      <c r="A20" s="41">
        <v>131770.57000000012</v>
      </c>
      <c r="B20" s="41">
        <v>132119.20000000001</v>
      </c>
      <c r="C20" s="66"/>
      <c r="D20" s="66"/>
      <c r="E20" s="19"/>
    </row>
    <row r="21" spans="1:5" ht="13.8" thickBot="1" x14ac:dyDescent="0.3">
      <c r="A21" s="43">
        <v>27671.819700000025</v>
      </c>
      <c r="B21" s="43">
        <v>27745.032000000003</v>
      </c>
      <c r="C21" s="68"/>
      <c r="D21" s="68"/>
      <c r="E21" s="21"/>
    </row>
    <row r="22" spans="1:5" x14ac:dyDescent="0.25">
      <c r="A22" s="24">
        <v>104098.7503000001</v>
      </c>
      <c r="B22" s="24">
        <v>104374.16800000001</v>
      </c>
      <c r="C22" s="69"/>
      <c r="D22" s="69"/>
      <c r="E22" s="23"/>
    </row>
    <row r="23" spans="1:5" x14ac:dyDescent="0.25">
      <c r="A23" s="46">
        <v>146934.49000000011</v>
      </c>
      <c r="B23" s="46">
        <v>147005.12</v>
      </c>
      <c r="C23" s="70"/>
      <c r="D23" s="70"/>
      <c r="E23" s="19"/>
    </row>
    <row r="24" spans="1:5" x14ac:dyDescent="0.25">
      <c r="A24" s="48">
        <v>147534.49000000011</v>
      </c>
      <c r="B24" s="48">
        <v>147605.12</v>
      </c>
      <c r="C24" s="48"/>
      <c r="D24" s="48"/>
      <c r="E24" s="21"/>
    </row>
  </sheetData>
  <dataValidations count="1">
    <dataValidation type="list" allowBlank="1" showInputMessage="1" showErrorMessage="1" sqref="A1:E1" xr:uid="{56CCB210-6D32-4726-815C-206E57DB3286}">
      <formula1>"2024, 2025"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611F-6819-4EC1-8456-25BCD2919483}">
  <dimension ref="A1"/>
  <sheetViews>
    <sheetView workbookViewId="0">
      <selection activeCell="E28" sqref="E28"/>
    </sheetView>
  </sheetViews>
  <sheetFormatPr defaultRowHeight="13.2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0782f4-53af-4a76-a7e0-d68dc3c532f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8D739163B68E48844016D54699D8A0" ma:contentTypeVersion="5" ma:contentTypeDescription="Create a new document." ma:contentTypeScope="" ma:versionID="369890416fe9652ecef3b06f686ab708">
  <xsd:schema xmlns:xsd="http://www.w3.org/2001/XMLSchema" xmlns:xs="http://www.w3.org/2001/XMLSchema" xmlns:p="http://schemas.microsoft.com/office/2006/metadata/properties" xmlns:ns3="a40782f4-53af-4a76-a7e0-d68dc3c532fd" targetNamespace="http://schemas.microsoft.com/office/2006/metadata/properties" ma:root="true" ma:fieldsID="2b1bf71eedf9de9381dbc07c829d5b14" ns3:_="">
    <xsd:import namespace="a40782f4-53af-4a76-a7e0-d68dc3c532f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782f4-53af-4a76-a7e0-d68dc3c532f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919EEB-335D-42BB-B1FE-C2B007E2D3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3771DF-0713-4C12-A4DB-992DA0E1785D}">
  <ds:schemaRefs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a40782f4-53af-4a76-a7e0-d68dc3c532fd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D0AE348-34B4-42E1-BC81-63B7FB10C9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0782f4-53af-4a76-a7e0-d68dc3c53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P&amp;L</vt:lpstr>
      <vt:lpstr>Products info</vt:lpstr>
      <vt:lpstr>ppt graphs</vt:lpstr>
      <vt:lpstr>pptgraphs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 Pessoa de Melo</dc:creator>
  <cp:lastModifiedBy>Rodrigo Santos Pessoa de Melo</cp:lastModifiedBy>
  <dcterms:created xsi:type="dcterms:W3CDTF">2025-09-27T13:05:09Z</dcterms:created>
  <dcterms:modified xsi:type="dcterms:W3CDTF">2025-10-17T13:40:38Z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0x0101000C8D739163B68E48844016D54699D8A0</vt:lpwstr>
  </property>
</Properties>
</file>