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Abbligliamento Store" sheetId="1" r:id="rId1"/>
    <sheet name="Grafico Ricavi" sheetId="2" r:id="rId2"/>
  </sheets>
  <calcPr calcId="124519"/>
</workbook>
</file>

<file path=xl/calcChain.xml><?xml version="1.0" encoding="utf-8"?>
<calcChain xmlns="http://schemas.openxmlformats.org/spreadsheetml/2006/main">
  <c r="L8" i="1"/>
  <c r="K10"/>
  <c r="K11"/>
  <c r="K12"/>
  <c r="K14"/>
  <c r="J11"/>
  <c r="J12"/>
  <c r="J14"/>
  <c r="J10"/>
  <c r="J8"/>
  <c r="F11"/>
  <c r="F12"/>
  <c r="F14"/>
  <c r="F10"/>
  <c r="F5"/>
  <c r="H13"/>
  <c r="H15" s="1"/>
  <c r="H17" s="1"/>
  <c r="I13"/>
  <c r="I15" s="1"/>
  <c r="I17" s="1"/>
  <c r="G13"/>
  <c r="G15" s="1"/>
  <c r="D13"/>
  <c r="D15" s="1"/>
  <c r="D17" s="1"/>
  <c r="E13"/>
  <c r="E15" s="1"/>
  <c r="E17" s="1"/>
  <c r="C13"/>
  <c r="K8"/>
  <c r="K7"/>
  <c r="K6"/>
  <c r="K5"/>
  <c r="J7"/>
  <c r="J6"/>
  <c r="J5"/>
  <c r="F8"/>
  <c r="F7"/>
  <c r="F6"/>
  <c r="I8"/>
  <c r="H8"/>
  <c r="G8"/>
  <c r="E8"/>
  <c r="D8"/>
  <c r="C8"/>
  <c r="F13" l="1"/>
  <c r="G17"/>
  <c r="J15"/>
  <c r="J17" s="1"/>
  <c r="J13"/>
  <c r="C15"/>
  <c r="K13" l="1"/>
  <c r="F15"/>
  <c r="C17"/>
  <c r="F17" l="1"/>
  <c r="K15"/>
  <c r="K17" s="1"/>
</calcChain>
</file>

<file path=xl/sharedStrings.xml><?xml version="1.0" encoding="utf-8"?>
<sst xmlns="http://schemas.openxmlformats.org/spreadsheetml/2006/main" count="24" uniqueCount="24">
  <si>
    <t>ABBIGLIAMENTO STORE</t>
  </si>
  <si>
    <t>GENNAIO</t>
  </si>
  <si>
    <t>FEBBRAIO</t>
  </si>
  <si>
    <t>MARZO</t>
  </si>
  <si>
    <t>TOTALE I TRIMESTRE</t>
  </si>
  <si>
    <t>APRILE</t>
  </si>
  <si>
    <t>MAGGIO</t>
  </si>
  <si>
    <t>GIUGNO</t>
  </si>
  <si>
    <t>TOTALE II TRIMESTRE</t>
  </si>
  <si>
    <t>RICAVI</t>
  </si>
  <si>
    <t>ricavi abbigliamento</t>
  </si>
  <si>
    <t>vendita scarpe</t>
  </si>
  <si>
    <t>vendita accessori</t>
  </si>
  <si>
    <t>RICAVI TOTALI</t>
  </si>
  <si>
    <t>COSTI</t>
  </si>
  <si>
    <t>acquisto prodotti</t>
  </si>
  <si>
    <t>personale</t>
  </si>
  <si>
    <t>affitto</t>
  </si>
  <si>
    <t>spese locali</t>
  </si>
  <si>
    <t>spese generali</t>
  </si>
  <si>
    <t>COSTI TOTALI</t>
  </si>
  <si>
    <t>TOTALE I SEMESTRE</t>
  </si>
  <si>
    <t>DIFFERENZA (RICAVI</t>
  </si>
  <si>
    <t>percentuali</t>
  </si>
</sst>
</file>

<file path=xl/styles.xml><?xml version="1.0" encoding="utf-8"?>
<styleSheet xmlns="http://schemas.openxmlformats.org/spreadsheetml/2006/main">
  <numFmts count="5">
    <numFmt numFmtId="44" formatCode="_-* #,##0.00\ &quot;€&quot;_-;\-* #,##0.00\ &quot;€&quot;_-;_-* &quot;-&quot;??\ &quot;€&quot;_-;_-@_-"/>
    <numFmt numFmtId="164" formatCode="[$€-2]\ #,##0.00"/>
    <numFmt numFmtId="165" formatCode="_-[$€-2]\ * #,##0.00_-;\-[$€-2]\ * #,##0.00_-;_-[$€-2]\ * &quot;-&quot;??_-;_-@_-"/>
    <numFmt numFmtId="166" formatCode="[$€-2]\ #,##0.00;\-[$€-2]\ #,##0.00"/>
    <numFmt numFmtId="168" formatCode="#,##0.00\ &quot;€&quot;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3" borderId="3" xfId="0" applyFill="1" applyBorder="1"/>
    <xf numFmtId="0" fontId="0" fillId="4" borderId="3" xfId="0" applyFill="1" applyBorder="1"/>
    <xf numFmtId="0" fontId="0" fillId="4" borderId="2" xfId="0" applyFill="1" applyBorder="1"/>
    <xf numFmtId="0" fontId="2" fillId="4" borderId="3" xfId="0" applyFont="1" applyFill="1" applyBorder="1"/>
    <xf numFmtId="0" fontId="3" fillId="4" borderId="3" xfId="0" applyFont="1" applyFill="1" applyBorder="1"/>
    <xf numFmtId="0" fontId="0" fillId="3" borderId="4" xfId="0" applyFill="1" applyBorder="1"/>
    <xf numFmtId="0" fontId="0" fillId="3" borderId="2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44" fontId="0" fillId="0" borderId="1" xfId="1" applyFont="1" applyBorder="1"/>
    <xf numFmtId="165" fontId="0" fillId="0" borderId="1" xfId="1" applyNumberFormat="1" applyFont="1" applyBorder="1"/>
    <xf numFmtId="0" fontId="0" fillId="5" borderId="0" xfId="0" applyFill="1" applyBorder="1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5" xfId="0" applyFill="1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3" borderId="1" xfId="0" applyFill="1" applyBorder="1"/>
    <xf numFmtId="166" fontId="0" fillId="2" borderId="1" xfId="0" applyNumberFormat="1" applyFill="1" applyBorder="1" applyAlignment="1">
      <alignment horizontal="center" vertical="center"/>
    </xf>
    <xf numFmtId="0" fontId="4" fillId="0" borderId="0" xfId="0" applyFont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2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2" borderId="6" xfId="0" applyFill="1" applyBorder="1" applyAlignment="1">
      <alignment horizontal="center" vertical="center"/>
    </xf>
    <xf numFmtId="0" fontId="0" fillId="6" borderId="1" xfId="0" applyFill="1" applyBorder="1"/>
    <xf numFmtId="168" fontId="4" fillId="0" borderId="1" xfId="0" applyNumberFormat="1" applyFont="1" applyBorder="1"/>
  </cellXfs>
  <cellStyles count="2">
    <cellStyle name="Normale" xfId="0" builtinId="0"/>
    <cellStyle name="Valuta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barChart>
        <c:barDir val="col"/>
        <c:grouping val="stacked"/>
        <c:ser>
          <c:idx val="0"/>
          <c:order val="0"/>
          <c:cat>
            <c:strRef>
              <c:f>'Abbligliamento Store'!$A$5:$A$7</c:f>
              <c:strCache>
                <c:ptCount val="3"/>
                <c:pt idx="0">
                  <c:v>ricavi abbigliamento</c:v>
                </c:pt>
                <c:pt idx="1">
                  <c:v>vendita scarpe</c:v>
                </c:pt>
                <c:pt idx="2">
                  <c:v>vendita accessori</c:v>
                </c:pt>
              </c:strCache>
            </c:strRef>
          </c:cat>
          <c:val>
            <c:numRef>
              <c:f>'Abbligliamento Store'!$K$5:$K$7</c:f>
              <c:numCache>
                <c:formatCode>_-[$€-2]\ * #,##0.00_-;\-[$€-2]\ * #,##0.00_-;_-[$€-2]\ * "-"??_-;_-@_-</c:formatCode>
                <c:ptCount val="3"/>
                <c:pt idx="0">
                  <c:v>19756</c:v>
                </c:pt>
                <c:pt idx="1">
                  <c:v>13470</c:v>
                </c:pt>
                <c:pt idx="2">
                  <c:v>49550</c:v>
                </c:pt>
              </c:numCache>
            </c:numRef>
          </c:val>
        </c:ser>
        <c:overlap val="100"/>
        <c:axId val="104596224"/>
        <c:axId val="104597760"/>
      </c:barChart>
      <c:catAx>
        <c:axId val="104596224"/>
        <c:scaling>
          <c:orientation val="minMax"/>
        </c:scaling>
        <c:axPos val="b"/>
        <c:tickLblPos val="nextTo"/>
        <c:crossAx val="104597760"/>
        <c:crosses val="autoZero"/>
        <c:auto val="1"/>
        <c:lblAlgn val="ctr"/>
        <c:lblOffset val="100"/>
      </c:catAx>
      <c:valAx>
        <c:axId val="104597760"/>
        <c:scaling>
          <c:orientation val="minMax"/>
        </c:scaling>
        <c:axPos val="l"/>
        <c:majorGridlines/>
        <c:numFmt formatCode="_-[$€-2]\ * #,##0.00_-;\-[$€-2]\ * #,##0.00_-;_-[$€-2]\ * &quot;-&quot;??_-;_-@_-" sourceLinked="1"/>
        <c:tickLblPos val="nextTo"/>
        <c:crossAx val="10459622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7.0632545931758536E-2"/>
          <c:y val="5.0925925925925923E-2"/>
          <c:w val="0.53888888888888908"/>
          <c:h val="0.89814814814814814"/>
        </c:manualLayout>
      </c:layout>
      <c:pieChart>
        <c:varyColors val="1"/>
        <c:ser>
          <c:idx val="1"/>
          <c:order val="0"/>
          <c:cat>
            <c:multiLvlStrRef>
              <c:f>'Abbligliamento Store'!$A$10:$B$13</c:f>
              <c:multiLvlStrCache>
                <c:ptCount val="4"/>
                <c:lvl>
                  <c:pt idx="3">
                    <c:v>25%</c:v>
                  </c:pt>
                </c:lvl>
                <c:lvl>
                  <c:pt idx="0">
                    <c:v>acquisto prodotti</c:v>
                  </c:pt>
                  <c:pt idx="1">
                    <c:v>personale</c:v>
                  </c:pt>
                  <c:pt idx="2">
                    <c:v>affitto</c:v>
                  </c:pt>
                  <c:pt idx="3">
                    <c:v>spese locali</c:v>
                  </c:pt>
                </c:lvl>
              </c:multiLvlStrCache>
            </c:multiLvlStrRef>
          </c:cat>
          <c:val>
            <c:numRef>
              <c:f>'Abbligliamento Store'!$K$10:$K$13</c:f>
              <c:numCache>
                <c:formatCode>[$€-2]\ #,##0.00</c:formatCode>
                <c:ptCount val="4"/>
                <c:pt idx="0">
                  <c:v>21050</c:v>
                </c:pt>
                <c:pt idx="1">
                  <c:v>14175</c:v>
                </c:pt>
                <c:pt idx="2">
                  <c:v>18000</c:v>
                </c:pt>
                <c:pt idx="3">
                  <c:v>4500</c:v>
                </c:pt>
              </c:numCache>
            </c:numRef>
          </c:val>
        </c:ser>
        <c:ser>
          <c:idx val="2"/>
          <c:order val="1"/>
          <c:cat>
            <c:multiLvlStrRef>
              <c:f>'Abbligliamento Store'!$A$10:$B$13</c:f>
              <c:multiLvlStrCache>
                <c:ptCount val="4"/>
                <c:lvl>
                  <c:pt idx="3">
                    <c:v>25%</c:v>
                  </c:pt>
                </c:lvl>
                <c:lvl>
                  <c:pt idx="0">
                    <c:v>acquisto prodotti</c:v>
                  </c:pt>
                  <c:pt idx="1">
                    <c:v>personale</c:v>
                  </c:pt>
                  <c:pt idx="2">
                    <c:v>affitto</c:v>
                  </c:pt>
                  <c:pt idx="3">
                    <c:v>spese locali</c:v>
                  </c:pt>
                </c:lvl>
              </c:multiLvlStrCache>
            </c:multiLvlStrRef>
          </c:cat>
          <c:val>
            <c:numRef>
              <c:f>'Abbligliamento Store'!$B$10:$B$13</c:f>
              <c:numCache>
                <c:formatCode>General</c:formatCode>
                <c:ptCount val="4"/>
                <c:pt idx="3" formatCode="0%">
                  <c:v>0.25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it-IT"/>
        </a:p>
      </c:txPr>
    </c:legend>
    <c:plotVisOnly val="1"/>
  </c:chart>
  <c:txPr>
    <a:bodyPr/>
    <a:lstStyle/>
    <a:p>
      <a:pPr>
        <a:defRPr u="sng"/>
      </a:pPr>
      <a:endParaRPr lang="it-IT"/>
    </a:p>
  </c:txPr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66675</xdr:rowOff>
    </xdr:from>
    <xdr:to>
      <xdr:col>8</xdr:col>
      <xdr:colOff>304800</xdr:colOff>
      <xdr:row>16</xdr:row>
      <xdr:rowOff>142875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17"/>
  <sheetViews>
    <sheetView tabSelected="1" workbookViewId="0">
      <selection activeCell="L8" sqref="L8"/>
    </sheetView>
  </sheetViews>
  <sheetFormatPr defaultRowHeight="15"/>
  <cols>
    <col min="1" max="1" width="11.42578125" customWidth="1"/>
    <col min="2" max="2" width="7" customWidth="1"/>
    <col min="3" max="3" width="13.140625" bestFit="1" customWidth="1"/>
    <col min="4" max="5" width="10.5703125" bestFit="1" customWidth="1"/>
    <col min="6" max="6" width="12.140625" customWidth="1"/>
    <col min="7" max="7" width="11.5703125" bestFit="1" customWidth="1"/>
    <col min="8" max="9" width="10.5703125" bestFit="1" customWidth="1"/>
    <col min="10" max="10" width="11" customWidth="1"/>
    <col min="11" max="11" width="11.85546875" customWidth="1"/>
    <col min="12" max="12" width="11.140625" customWidth="1"/>
  </cols>
  <sheetData>
    <row r="2" spans="1:12" ht="23.25">
      <c r="A2" s="3"/>
      <c r="B2" s="2"/>
      <c r="C2" s="2"/>
      <c r="D2" s="2"/>
      <c r="E2" s="4" t="s">
        <v>0</v>
      </c>
      <c r="F2" s="5"/>
      <c r="G2" s="5"/>
      <c r="H2" s="2"/>
      <c r="I2" s="2"/>
      <c r="J2" s="2"/>
      <c r="K2" s="2"/>
      <c r="L2" s="14"/>
    </row>
    <row r="3" spans="1:12" ht="30" customHeight="1">
      <c r="A3" s="24"/>
      <c r="B3" s="25"/>
      <c r="C3" s="8" t="s">
        <v>1</v>
      </c>
      <c r="D3" s="8" t="s">
        <v>2</v>
      </c>
      <c r="E3" s="8" t="s">
        <v>3</v>
      </c>
      <c r="F3" s="9" t="s">
        <v>4</v>
      </c>
      <c r="G3" s="8" t="s">
        <v>5</v>
      </c>
      <c r="H3" s="8" t="s">
        <v>6</v>
      </c>
      <c r="I3" s="8" t="s">
        <v>7</v>
      </c>
      <c r="J3" s="9" t="s">
        <v>8</v>
      </c>
      <c r="K3" s="9" t="s">
        <v>21</v>
      </c>
      <c r="L3" s="37" t="s">
        <v>23</v>
      </c>
    </row>
    <row r="4" spans="1:12">
      <c r="A4" s="7" t="s">
        <v>9</v>
      </c>
      <c r="B4" s="6"/>
      <c r="C4" s="7"/>
      <c r="D4" s="1"/>
      <c r="E4" s="1"/>
      <c r="F4" s="1"/>
      <c r="G4" s="1"/>
      <c r="H4" s="1"/>
      <c r="I4" s="1"/>
      <c r="J4" s="1"/>
      <c r="K4" s="6"/>
      <c r="L4" s="38"/>
    </row>
    <row r="5" spans="1:12">
      <c r="A5" s="33" t="s">
        <v>10</v>
      </c>
      <c r="B5" s="34"/>
      <c r="C5" s="13">
        <v>2520</v>
      </c>
      <c r="D5" s="11">
        <v>3200</v>
      </c>
      <c r="E5" s="11">
        <v>2000</v>
      </c>
      <c r="F5" s="18">
        <f>C5+D5+E5</f>
        <v>7720</v>
      </c>
      <c r="G5" s="11">
        <v>5276</v>
      </c>
      <c r="H5" s="11">
        <v>4160</v>
      </c>
      <c r="I5" s="11">
        <v>2600</v>
      </c>
      <c r="J5" s="11">
        <f>G5+H5+I5</f>
        <v>12036</v>
      </c>
      <c r="K5" s="18">
        <f>F5+J5</f>
        <v>19756</v>
      </c>
      <c r="L5" s="10"/>
    </row>
    <row r="6" spans="1:12">
      <c r="A6" s="35" t="s">
        <v>11</v>
      </c>
      <c r="B6" s="36"/>
      <c r="C6" s="13">
        <v>2000</v>
      </c>
      <c r="D6" s="11">
        <v>2300</v>
      </c>
      <c r="E6" s="11">
        <v>1500</v>
      </c>
      <c r="F6" s="18">
        <f>C6+D6+E6</f>
        <v>5800</v>
      </c>
      <c r="G6" s="11">
        <v>2600</v>
      </c>
      <c r="H6" s="11">
        <v>3120</v>
      </c>
      <c r="I6" s="11">
        <v>1950</v>
      </c>
      <c r="J6" s="11">
        <f>G6+H6+I6</f>
        <v>7670</v>
      </c>
      <c r="K6" s="18">
        <f>F6+J6</f>
        <v>13470</v>
      </c>
      <c r="L6" s="10"/>
    </row>
    <row r="7" spans="1:12">
      <c r="A7" s="35" t="s">
        <v>12</v>
      </c>
      <c r="B7" s="36"/>
      <c r="C7" s="13">
        <v>7500</v>
      </c>
      <c r="D7" s="11">
        <v>8500</v>
      </c>
      <c r="E7" s="11">
        <v>9500</v>
      </c>
      <c r="F7" s="18">
        <f>C7+D7+E7</f>
        <v>25500</v>
      </c>
      <c r="G7" s="11">
        <v>4600</v>
      </c>
      <c r="H7" s="11">
        <v>10450</v>
      </c>
      <c r="I7" s="11">
        <v>9000</v>
      </c>
      <c r="J7" s="11">
        <f>G7+H7+I7</f>
        <v>24050</v>
      </c>
      <c r="K7" s="18">
        <f>F7+J7</f>
        <v>49550</v>
      </c>
      <c r="L7" s="10"/>
    </row>
    <row r="8" spans="1:12">
      <c r="A8" s="35" t="s">
        <v>13</v>
      </c>
      <c r="B8" s="36"/>
      <c r="C8" s="12">
        <f t="shared" ref="C8:I8" si="0">C5+C6+C7</f>
        <v>12020</v>
      </c>
      <c r="D8" s="11">
        <f t="shared" si="0"/>
        <v>14000</v>
      </c>
      <c r="E8" s="11">
        <f t="shared" si="0"/>
        <v>13000</v>
      </c>
      <c r="F8" s="19">
        <f t="shared" si="0"/>
        <v>39020</v>
      </c>
      <c r="G8" s="11">
        <f t="shared" si="0"/>
        <v>12476</v>
      </c>
      <c r="H8" s="11">
        <f t="shared" si="0"/>
        <v>17730</v>
      </c>
      <c r="I8" s="11">
        <f t="shared" si="0"/>
        <v>13550</v>
      </c>
      <c r="J8" s="11">
        <f>G8+H8+I8</f>
        <v>43756</v>
      </c>
      <c r="K8" s="11">
        <f>F8+J8</f>
        <v>82776</v>
      </c>
      <c r="L8" s="39">
        <f>IF(K8&gt;=70000,15%*K8,10%*K8)</f>
        <v>12416.4</v>
      </c>
    </row>
    <row r="9" spans="1:12">
      <c r="A9" s="31" t="s">
        <v>14</v>
      </c>
      <c r="B9" s="32"/>
      <c r="C9" s="21"/>
      <c r="D9" s="21"/>
      <c r="E9" s="21"/>
      <c r="F9" s="21"/>
      <c r="G9" s="21"/>
      <c r="H9" s="21"/>
      <c r="I9" s="21"/>
      <c r="J9" s="21"/>
      <c r="K9" s="21"/>
      <c r="L9" s="38"/>
    </row>
    <row r="10" spans="1:12">
      <c r="A10" s="27" t="s">
        <v>15</v>
      </c>
      <c r="B10" s="28"/>
      <c r="C10" s="11">
        <v>2000</v>
      </c>
      <c r="D10" s="11">
        <v>4550</v>
      </c>
      <c r="E10" s="11">
        <v>2500</v>
      </c>
      <c r="F10" s="11">
        <f>C10+D10+E10</f>
        <v>9050</v>
      </c>
      <c r="G10" s="11">
        <v>3000</v>
      </c>
      <c r="H10" s="11">
        <v>3750</v>
      </c>
      <c r="I10" s="11">
        <v>5250</v>
      </c>
      <c r="J10" s="11">
        <f>G10+H10+I10</f>
        <v>12000</v>
      </c>
      <c r="K10" s="11">
        <f>F10+J10</f>
        <v>21050</v>
      </c>
      <c r="L10" s="10"/>
    </row>
    <row r="11" spans="1:12">
      <c r="A11" s="27" t="s">
        <v>16</v>
      </c>
      <c r="B11" s="28"/>
      <c r="C11" s="11">
        <v>1800</v>
      </c>
      <c r="D11" s="11">
        <v>2000</v>
      </c>
      <c r="E11" s="11">
        <v>2050</v>
      </c>
      <c r="F11" s="11">
        <f t="shared" ref="F11:F15" si="1">C11+D11+E11</f>
        <v>5850</v>
      </c>
      <c r="G11" s="11">
        <v>2250</v>
      </c>
      <c r="H11" s="11">
        <v>3075</v>
      </c>
      <c r="I11" s="11">
        <v>3000</v>
      </c>
      <c r="J11" s="11">
        <f t="shared" ref="J11:J15" si="2">G11+H11+I11</f>
        <v>8325</v>
      </c>
      <c r="K11" s="11">
        <f t="shared" ref="K11:K15" si="3">F11+J11</f>
        <v>14175</v>
      </c>
      <c r="L11" s="10"/>
    </row>
    <row r="12" spans="1:12">
      <c r="A12" s="16" t="s">
        <v>17</v>
      </c>
      <c r="B12" s="10"/>
      <c r="C12" s="11">
        <v>3000</v>
      </c>
      <c r="D12" s="11">
        <v>3000</v>
      </c>
      <c r="E12" s="11">
        <v>3000</v>
      </c>
      <c r="F12" s="11">
        <f t="shared" si="1"/>
        <v>9000</v>
      </c>
      <c r="G12" s="11">
        <v>3000</v>
      </c>
      <c r="H12" s="11">
        <v>3000</v>
      </c>
      <c r="I12" s="11">
        <v>3000</v>
      </c>
      <c r="J12" s="11">
        <f t="shared" si="2"/>
        <v>9000</v>
      </c>
      <c r="K12" s="11">
        <f t="shared" si="3"/>
        <v>18000</v>
      </c>
      <c r="L12" s="10"/>
    </row>
    <row r="13" spans="1:12">
      <c r="A13" s="17" t="s">
        <v>18</v>
      </c>
      <c r="B13" s="20">
        <v>0.25</v>
      </c>
      <c r="C13" s="11">
        <f>$B$13*C12</f>
        <v>750</v>
      </c>
      <c r="D13" s="11">
        <f t="shared" ref="D13:E13" si="4">$B$13*D12</f>
        <v>750</v>
      </c>
      <c r="E13" s="11">
        <f t="shared" si="4"/>
        <v>750</v>
      </c>
      <c r="F13" s="11">
        <f t="shared" si="1"/>
        <v>2250</v>
      </c>
      <c r="G13" s="11">
        <f>$B$13*G12</f>
        <v>750</v>
      </c>
      <c r="H13" s="11">
        <f t="shared" ref="H13:I13" si="5">$B$13*H12</f>
        <v>750</v>
      </c>
      <c r="I13" s="11">
        <f t="shared" si="5"/>
        <v>750</v>
      </c>
      <c r="J13" s="11">
        <f t="shared" si="2"/>
        <v>2250</v>
      </c>
      <c r="K13" s="11">
        <f t="shared" si="3"/>
        <v>4500</v>
      </c>
      <c r="L13" s="10"/>
    </row>
    <row r="14" spans="1:12">
      <c r="A14" s="27" t="s">
        <v>19</v>
      </c>
      <c r="B14" s="28"/>
      <c r="C14" s="11">
        <v>3000</v>
      </c>
      <c r="D14" s="11">
        <v>3000</v>
      </c>
      <c r="E14" s="11">
        <v>3000</v>
      </c>
      <c r="F14" s="11">
        <f t="shared" si="1"/>
        <v>9000</v>
      </c>
      <c r="G14" s="11">
        <v>3000</v>
      </c>
      <c r="H14" s="11">
        <v>3000</v>
      </c>
      <c r="I14" s="11">
        <v>3000</v>
      </c>
      <c r="J14" s="11">
        <f t="shared" si="2"/>
        <v>9000</v>
      </c>
      <c r="K14" s="11">
        <f t="shared" si="3"/>
        <v>18000</v>
      </c>
      <c r="L14" s="10"/>
    </row>
    <row r="15" spans="1:12">
      <c r="A15" s="27" t="s">
        <v>20</v>
      </c>
      <c r="B15" s="28"/>
      <c r="C15" s="11">
        <f>SUM(C10:C14)</f>
        <v>10550</v>
      </c>
      <c r="D15" s="11">
        <f>SUM(D10:D14)</f>
        <v>13300</v>
      </c>
      <c r="E15" s="11">
        <f>SUM(E10:E14)</f>
        <v>11300</v>
      </c>
      <c r="F15" s="11">
        <f t="shared" si="1"/>
        <v>35150</v>
      </c>
      <c r="G15" s="11">
        <f>SUM(G10:G14)</f>
        <v>12000</v>
      </c>
      <c r="H15" s="11">
        <f>SUM(H10:H14)</f>
        <v>13575</v>
      </c>
      <c r="I15" s="11">
        <f>SUM(I10:I14)</f>
        <v>15000</v>
      </c>
      <c r="J15" s="11">
        <f t="shared" si="2"/>
        <v>40575</v>
      </c>
      <c r="K15" s="11">
        <f t="shared" si="3"/>
        <v>75725</v>
      </c>
      <c r="L15" s="10"/>
    </row>
    <row r="16" spans="1:12">
      <c r="A16" s="24"/>
      <c r="B16" s="26"/>
      <c r="C16" s="26"/>
      <c r="D16" s="26"/>
      <c r="E16" s="26"/>
      <c r="F16" s="26"/>
      <c r="G16" s="26"/>
      <c r="H16" s="26"/>
      <c r="I16" s="26"/>
      <c r="J16" s="26"/>
      <c r="K16" s="25"/>
      <c r="L16" s="10"/>
    </row>
    <row r="17" spans="1:12" ht="30" customHeight="1">
      <c r="A17" s="29" t="s">
        <v>22</v>
      </c>
      <c r="B17" s="30"/>
      <c r="C17" s="22">
        <f>C8-C15</f>
        <v>1470</v>
      </c>
      <c r="D17" s="22">
        <f t="shared" ref="D17:K17" si="6">D8-D15</f>
        <v>700</v>
      </c>
      <c r="E17" s="22">
        <f t="shared" si="6"/>
        <v>1700</v>
      </c>
      <c r="F17" s="22">
        <f t="shared" si="6"/>
        <v>3870</v>
      </c>
      <c r="G17" s="22">
        <f t="shared" si="6"/>
        <v>476</v>
      </c>
      <c r="H17" s="22">
        <f t="shared" si="6"/>
        <v>4155</v>
      </c>
      <c r="I17" s="22">
        <f t="shared" si="6"/>
        <v>-1450</v>
      </c>
      <c r="J17" s="22">
        <f t="shared" si="6"/>
        <v>3181</v>
      </c>
      <c r="K17" s="22">
        <f t="shared" si="6"/>
        <v>7051</v>
      </c>
      <c r="L17" s="10"/>
    </row>
  </sheetData>
  <mergeCells count="12">
    <mergeCell ref="A3:B3"/>
    <mergeCell ref="A16:K16"/>
    <mergeCell ref="A15:B15"/>
    <mergeCell ref="A17:B17"/>
    <mergeCell ref="A11:B11"/>
    <mergeCell ref="A9:B9"/>
    <mergeCell ref="A5:B5"/>
    <mergeCell ref="A6:B6"/>
    <mergeCell ref="A7:B7"/>
    <mergeCell ref="A8:B8"/>
    <mergeCell ref="A10:B10"/>
    <mergeCell ref="A14:B14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K27"/>
  <sheetViews>
    <sheetView workbookViewId="0">
      <selection activeCell="I20" sqref="I20"/>
    </sheetView>
  </sheetViews>
  <sheetFormatPr defaultRowHeight="15"/>
  <sheetData>
    <row r="2" spans="1:1">
      <c r="A2" s="15"/>
    </row>
    <row r="24" spans="10:11">
      <c r="J24" s="23"/>
    </row>
    <row r="27" spans="10:11">
      <c r="K27" s="23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Abbligliamento Store</vt:lpstr>
      <vt:lpstr>Grafico Ricavi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2023-03-20T08:36:08Z</dcterms:modified>
</cp:coreProperties>
</file>