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inatextil.sharepoint.com/sites/mrw/Documentos compartidos/PRODUCTE/TEAMWEAR/"/>
    </mc:Choice>
  </mc:AlternateContent>
  <xr:revisionPtr revIDLastSave="70" documentId="8_{82AE0239-E4BA-4E15-BE57-7A50C43894B4}" xr6:coauthVersionLast="47" xr6:coauthVersionMax="47" xr10:uidLastSave="{C6183687-38E0-4D62-A02C-B086E3F02655}"/>
  <bookViews>
    <workbookView xWindow="-120" yWindow="-120" windowWidth="29040" windowHeight="15840" activeTab="4" xr2:uid="{6A58508F-8E5A-4401-B774-1F056E3C95ED}"/>
  </bookViews>
  <sheets>
    <sheet name="AIR ANTIC" sheetId="3" r:id="rId1"/>
    <sheet name="MIDES OK ANTIC AIR+" sheetId="12" r:id="rId2"/>
    <sheet name="MIDES OK ANTIC AIR+ TOTES" sheetId="13" r:id="rId3"/>
    <sheet name="UNIC+" sheetId="2" r:id="rId4"/>
    <sheet name="UNIC + TOTES MIDES" sheetId="14" r:id="rId5"/>
    <sheet name="CIK HOME" sheetId="5" r:id="rId6"/>
    <sheet name="CIK CHEST HOME" sheetId="7" r:id="rId7"/>
    <sheet name="CIK KID" sheetId="6" r:id="rId8"/>
    <sheet name="CIK CHEST KID" sheetId="8" r:id="rId9"/>
    <sheet name="CIK KID GENT" sheetId="9" r:id="rId10"/>
    <sheet name="AIR WOM" sheetId="10" r:id="rId11"/>
    <sheet name="UNIC + WOM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1" i="14" l="1"/>
  <c r="R82" i="14" l="1"/>
  <c r="R84" i="14"/>
  <c r="R86" i="14"/>
  <c r="J35" i="14" l="1"/>
  <c r="J33" i="14"/>
  <c r="J32" i="14"/>
  <c r="K35" i="14"/>
  <c r="P28" i="14" l="1"/>
  <c r="P29" i="14"/>
  <c r="P30" i="14"/>
  <c r="P31" i="14"/>
  <c r="P32" i="14"/>
  <c r="P33" i="14"/>
  <c r="P34" i="14"/>
  <c r="P35" i="14"/>
  <c r="P27" i="14"/>
  <c r="O28" i="14"/>
  <c r="O29" i="14"/>
  <c r="O30" i="14"/>
  <c r="O31" i="14"/>
  <c r="O32" i="14"/>
  <c r="O33" i="14"/>
  <c r="O34" i="14"/>
  <c r="O35" i="14"/>
  <c r="J29" i="14" l="1"/>
  <c r="J28" i="14"/>
  <c r="J30" i="14"/>
  <c r="J31" i="14"/>
  <c r="J34" i="14"/>
  <c r="N63" i="14" l="1"/>
  <c r="O64" i="14"/>
  <c r="O65" i="14"/>
  <c r="O66" i="14"/>
  <c r="O67" i="14"/>
  <c r="O68" i="14"/>
  <c r="O69" i="14"/>
  <c r="O70" i="14"/>
  <c r="O71" i="14"/>
  <c r="O63" i="14"/>
  <c r="S64" i="14"/>
  <c r="S65" i="14"/>
  <c r="S66" i="14"/>
  <c r="S67" i="14"/>
  <c r="S68" i="14"/>
  <c r="S69" i="14"/>
  <c r="S70" i="14"/>
  <c r="S71" i="14"/>
  <c r="S63" i="14"/>
  <c r="U28" i="14" l="1"/>
  <c r="U29" i="14"/>
  <c r="U30" i="14"/>
  <c r="U31" i="14"/>
  <c r="U32" i="14"/>
  <c r="U33" i="14"/>
  <c r="U34" i="14"/>
  <c r="U35" i="14"/>
  <c r="U27" i="14"/>
  <c r="T30" i="14"/>
  <c r="O27" i="14"/>
  <c r="K28" i="14"/>
  <c r="K29" i="14"/>
  <c r="K30" i="14"/>
  <c r="K31" i="14"/>
  <c r="K32" i="14"/>
  <c r="K33" i="14"/>
  <c r="K34" i="14"/>
  <c r="K27" i="14"/>
  <c r="K100" i="14"/>
  <c r="K101" i="14"/>
  <c r="K102" i="14"/>
  <c r="K103" i="14"/>
  <c r="K104" i="14"/>
  <c r="K105" i="14"/>
  <c r="K106" i="14"/>
  <c r="K107" i="14"/>
  <c r="K99" i="14"/>
  <c r="P100" i="14"/>
  <c r="P101" i="14"/>
  <c r="P102" i="14"/>
  <c r="P103" i="14"/>
  <c r="P104" i="14"/>
  <c r="P105" i="14"/>
  <c r="P106" i="14"/>
  <c r="P107" i="14"/>
  <c r="P99" i="14"/>
  <c r="R83" i="14"/>
  <c r="R85" i="14"/>
  <c r="R87" i="14"/>
  <c r="R88" i="14"/>
  <c r="R89" i="14"/>
  <c r="N82" i="14"/>
  <c r="N83" i="14"/>
  <c r="N84" i="14"/>
  <c r="N85" i="14"/>
  <c r="N86" i="14"/>
  <c r="N87" i="14"/>
  <c r="N88" i="14"/>
  <c r="N89" i="14"/>
  <c r="N81" i="14"/>
  <c r="J82" i="14"/>
  <c r="J83" i="14"/>
  <c r="J84" i="14"/>
  <c r="J85" i="14"/>
  <c r="J86" i="14"/>
  <c r="J87" i="14"/>
  <c r="J88" i="14"/>
  <c r="J89" i="14"/>
  <c r="J81" i="14"/>
  <c r="N64" i="14"/>
  <c r="N65" i="14"/>
  <c r="N66" i="14"/>
  <c r="N67" i="14"/>
  <c r="N68" i="14"/>
  <c r="N69" i="14"/>
  <c r="N70" i="14"/>
  <c r="N71" i="14"/>
  <c r="J64" i="14"/>
  <c r="J65" i="14"/>
  <c r="J66" i="14"/>
  <c r="J67" i="14"/>
  <c r="J68" i="14"/>
  <c r="J69" i="14"/>
  <c r="J70" i="14"/>
  <c r="J71" i="14"/>
  <c r="J63" i="14"/>
  <c r="U46" i="14"/>
  <c r="U47" i="14"/>
  <c r="U48" i="14"/>
  <c r="U49" i="14"/>
  <c r="U50" i="14"/>
  <c r="U51" i="14"/>
  <c r="U52" i="14"/>
  <c r="U53" i="14"/>
  <c r="U45" i="14"/>
  <c r="T46" i="14"/>
  <c r="T47" i="14"/>
  <c r="T48" i="14"/>
  <c r="T49" i="14"/>
  <c r="T50" i="14"/>
  <c r="T51" i="14"/>
  <c r="T52" i="14"/>
  <c r="T53" i="14"/>
  <c r="T45" i="14"/>
  <c r="P46" i="14"/>
  <c r="P47" i="14"/>
  <c r="P48" i="14"/>
  <c r="P49" i="14"/>
  <c r="P50" i="14"/>
  <c r="P51" i="14"/>
  <c r="P52" i="14"/>
  <c r="P53" i="14"/>
  <c r="P45" i="14"/>
  <c r="O46" i="14"/>
  <c r="O47" i="14"/>
  <c r="O48" i="14"/>
  <c r="O49" i="14"/>
  <c r="O50" i="14"/>
  <c r="O51" i="14"/>
  <c r="O52" i="14"/>
  <c r="O53" i="14"/>
  <c r="O45" i="14"/>
  <c r="K46" i="14"/>
  <c r="K47" i="14"/>
  <c r="K48" i="14"/>
  <c r="K49" i="14"/>
  <c r="K50" i="14"/>
  <c r="K51" i="14"/>
  <c r="K52" i="14"/>
  <c r="K53" i="14"/>
  <c r="J46" i="14"/>
  <c r="J47" i="14"/>
  <c r="J48" i="14"/>
  <c r="J49" i="14"/>
  <c r="J50" i="14"/>
  <c r="J51" i="14"/>
  <c r="J52" i="14"/>
  <c r="J53" i="14"/>
  <c r="J45" i="14"/>
  <c r="K45" i="14"/>
  <c r="U100" i="14"/>
  <c r="U101" i="14"/>
  <c r="U102" i="14"/>
  <c r="U103" i="14"/>
  <c r="U104" i="14"/>
  <c r="U105" i="14"/>
  <c r="U106" i="14"/>
  <c r="U107" i="14"/>
  <c r="U99" i="14"/>
  <c r="T100" i="14"/>
  <c r="T101" i="14"/>
  <c r="T102" i="14"/>
  <c r="T103" i="14"/>
  <c r="T104" i="14"/>
  <c r="T105" i="14"/>
  <c r="T106" i="14"/>
  <c r="T107" i="14"/>
  <c r="T99" i="14"/>
  <c r="O100" i="14"/>
  <c r="O101" i="14"/>
  <c r="O102" i="14"/>
  <c r="O103" i="14"/>
  <c r="O104" i="14"/>
  <c r="O105" i="14"/>
  <c r="O106" i="14"/>
  <c r="O107" i="14"/>
  <c r="O99" i="14"/>
  <c r="J100" i="14"/>
  <c r="J101" i="14"/>
  <c r="J102" i="14"/>
  <c r="J103" i="14"/>
  <c r="J104" i="14"/>
  <c r="J105" i="14"/>
  <c r="J106" i="14"/>
  <c r="J107" i="14"/>
  <c r="J99" i="14"/>
  <c r="J27" i="14"/>
  <c r="E71" i="14" l="1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70" i="13"/>
  <c r="D70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52" i="13"/>
  <c r="D52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34" i="13"/>
  <c r="D34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J18" i="2" l="1"/>
  <c r="L18" i="2"/>
  <c r="K18" i="2"/>
  <c r="K15" i="2"/>
  <c r="D30" i="12" l="1"/>
  <c r="D31" i="12"/>
  <c r="D18" i="10" l="1"/>
  <c r="D32" i="10"/>
  <c r="D33" i="10"/>
  <c r="D35" i="10"/>
  <c r="D30" i="10"/>
  <c r="E35" i="9"/>
  <c r="E34" i="9"/>
  <c r="D35" i="9"/>
  <c r="D34" i="9"/>
  <c r="E26" i="9"/>
  <c r="E25" i="9"/>
  <c r="D26" i="9"/>
  <c r="D25" i="9"/>
  <c r="E17" i="9"/>
  <c r="E16" i="9"/>
  <c r="D17" i="9"/>
  <c r="D16" i="9"/>
  <c r="E34" i="8"/>
  <c r="E35" i="8"/>
  <c r="E33" i="8"/>
  <c r="D34" i="8"/>
  <c r="D35" i="8"/>
  <c r="D33" i="8"/>
  <c r="E25" i="8"/>
  <c r="E26" i="8"/>
  <c r="E24" i="8"/>
  <c r="D25" i="8"/>
  <c r="D26" i="8"/>
  <c r="D24" i="8"/>
  <c r="E17" i="8"/>
  <c r="E16" i="8"/>
  <c r="E15" i="8"/>
  <c r="D16" i="8"/>
  <c r="D17" i="8"/>
  <c r="D15" i="8"/>
  <c r="E33" i="6"/>
  <c r="E34" i="6"/>
  <c r="E35" i="6"/>
  <c r="E32" i="6"/>
  <c r="D33" i="6"/>
  <c r="D34" i="6"/>
  <c r="D35" i="6"/>
  <c r="D32" i="6"/>
  <c r="E24" i="6"/>
  <c r="E25" i="6"/>
  <c r="E26" i="6"/>
  <c r="E23" i="6"/>
  <c r="D24" i="6"/>
  <c r="D25" i="6"/>
  <c r="D26" i="6"/>
  <c r="D23" i="6"/>
  <c r="E17" i="6"/>
  <c r="E15" i="6"/>
  <c r="E16" i="6"/>
  <c r="E14" i="6"/>
  <c r="D15" i="6"/>
  <c r="D16" i="6"/>
  <c r="D17" i="6"/>
  <c r="D14" i="6"/>
  <c r="E61" i="7"/>
  <c r="E62" i="7"/>
  <c r="E63" i="7"/>
  <c r="E64" i="7"/>
  <c r="E60" i="7"/>
  <c r="D61" i="7"/>
  <c r="D62" i="7"/>
  <c r="D63" i="7"/>
  <c r="D64" i="7"/>
  <c r="D60" i="7"/>
  <c r="E43" i="7"/>
  <c r="E44" i="7"/>
  <c r="E45" i="7"/>
  <c r="E46" i="7"/>
  <c r="E47" i="7"/>
  <c r="E42" i="7"/>
  <c r="D43" i="7"/>
  <c r="D44" i="7"/>
  <c r="D45" i="7"/>
  <c r="D46" i="7"/>
  <c r="D47" i="7"/>
  <c r="D42" i="7"/>
  <c r="E25" i="7"/>
  <c r="E26" i="7"/>
  <c r="E27" i="7"/>
  <c r="E28" i="7"/>
  <c r="E24" i="7"/>
  <c r="D25" i="7"/>
  <c r="D26" i="7"/>
  <c r="D27" i="7"/>
  <c r="D28" i="7"/>
  <c r="D24" i="7"/>
  <c r="E59" i="5"/>
  <c r="E60" i="5"/>
  <c r="E61" i="5"/>
  <c r="E62" i="5"/>
  <c r="E63" i="5"/>
  <c r="E64" i="5"/>
  <c r="E68" i="5"/>
  <c r="E58" i="5"/>
  <c r="D59" i="5"/>
  <c r="D60" i="5"/>
  <c r="D61" i="5"/>
  <c r="D62" i="5"/>
  <c r="D63" i="5"/>
  <c r="D64" i="5"/>
  <c r="D68" i="5"/>
  <c r="D58" i="5"/>
  <c r="E41" i="5"/>
  <c r="E42" i="5"/>
  <c r="E43" i="5"/>
  <c r="E44" i="5"/>
  <c r="E45" i="5"/>
  <c r="E46" i="5"/>
  <c r="E50" i="5"/>
  <c r="E40" i="5"/>
  <c r="D41" i="5"/>
  <c r="D42" i="5"/>
  <c r="D43" i="5"/>
  <c r="D44" i="5"/>
  <c r="D45" i="5"/>
  <c r="D46" i="5"/>
  <c r="D50" i="5"/>
  <c r="D40" i="5"/>
  <c r="E23" i="5"/>
  <c r="E24" i="5"/>
  <c r="E25" i="5"/>
  <c r="E26" i="5"/>
  <c r="E27" i="5"/>
  <c r="E28" i="5"/>
  <c r="E32" i="5"/>
  <c r="E22" i="5"/>
  <c r="D23" i="5"/>
  <c r="D24" i="5"/>
  <c r="D25" i="5"/>
  <c r="D26" i="5"/>
  <c r="D27" i="5"/>
  <c r="D28" i="5"/>
  <c r="D32" i="5"/>
  <c r="D22" i="5"/>
  <c r="E64" i="2"/>
  <c r="E65" i="2"/>
  <c r="E66" i="2"/>
  <c r="E67" i="2"/>
  <c r="E68" i="2"/>
  <c r="E69" i="2"/>
  <c r="E70" i="2"/>
  <c r="E71" i="2"/>
  <c r="E63" i="2"/>
  <c r="D64" i="2"/>
  <c r="D65" i="2"/>
  <c r="D66" i="2"/>
  <c r="D67" i="2"/>
  <c r="D68" i="2"/>
  <c r="D69" i="2"/>
  <c r="D70" i="2"/>
  <c r="D71" i="2"/>
  <c r="D63" i="2"/>
  <c r="E46" i="2"/>
  <c r="E47" i="2"/>
  <c r="E48" i="2"/>
  <c r="E49" i="2"/>
  <c r="E50" i="2"/>
  <c r="E51" i="2"/>
  <c r="E52" i="2"/>
  <c r="E53" i="2"/>
  <c r="E45" i="2"/>
  <c r="D46" i="2"/>
  <c r="D47" i="2"/>
  <c r="D48" i="2"/>
  <c r="D49" i="2"/>
  <c r="D50" i="2"/>
  <c r="D51" i="2"/>
  <c r="D52" i="2"/>
  <c r="D53" i="2"/>
  <c r="D45" i="2"/>
  <c r="E28" i="2"/>
  <c r="E29" i="2"/>
  <c r="E30" i="2"/>
  <c r="E31" i="2"/>
  <c r="E32" i="2"/>
  <c r="E33" i="2"/>
  <c r="E34" i="2"/>
  <c r="E35" i="2"/>
  <c r="E27" i="2"/>
  <c r="D28" i="2"/>
  <c r="D29" i="2"/>
  <c r="D30" i="2"/>
  <c r="D31" i="2"/>
  <c r="D32" i="2"/>
  <c r="D33" i="2"/>
  <c r="D34" i="2"/>
  <c r="D35" i="2"/>
  <c r="D27" i="2"/>
  <c r="E26" i="12"/>
  <c r="E27" i="12"/>
  <c r="E28" i="12"/>
  <c r="E29" i="12"/>
  <c r="E30" i="12"/>
  <c r="E31" i="12"/>
  <c r="E34" i="12"/>
  <c r="E25" i="12"/>
  <c r="D26" i="12"/>
  <c r="D27" i="12"/>
  <c r="D28" i="12"/>
  <c r="D29" i="12"/>
  <c r="D34" i="12"/>
  <c r="D25" i="12"/>
  <c r="D52" i="12" l="1"/>
  <c r="E52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E43" i="12"/>
  <c r="D43" i="12"/>
  <c r="D62" i="12" l="1"/>
  <c r="D63" i="12"/>
  <c r="D64" i="12"/>
  <c r="D65" i="12"/>
  <c r="D66" i="12"/>
  <c r="D67" i="12"/>
  <c r="D70" i="12"/>
  <c r="D61" i="12"/>
  <c r="E64" i="12"/>
  <c r="E65" i="12"/>
  <c r="E66" i="12"/>
  <c r="E67" i="12"/>
  <c r="E70" i="12"/>
  <c r="E62" i="12"/>
  <c r="E63" i="12"/>
  <c r="E61" i="12"/>
  <c r="J8" i="2" l="1"/>
  <c r="J9" i="2"/>
  <c r="J10" i="2"/>
  <c r="J11" i="2"/>
  <c r="J12" i="2"/>
  <c r="J15" i="2"/>
  <c r="J7" i="2"/>
  <c r="L8" i="2"/>
  <c r="L9" i="2"/>
  <c r="L10" i="2"/>
  <c r="L11" i="2"/>
  <c r="L12" i="2"/>
  <c r="L15" i="2"/>
  <c r="L7" i="2"/>
  <c r="K8" i="2"/>
  <c r="K9" i="2"/>
  <c r="K10" i="2"/>
  <c r="K11" i="2"/>
  <c r="K12" i="2"/>
  <c r="K7" i="2"/>
  <c r="H64" i="2" l="1"/>
  <c r="H65" i="2"/>
  <c r="H66" i="2"/>
  <c r="H67" i="2"/>
  <c r="H68" i="2"/>
  <c r="H71" i="2"/>
  <c r="H63" i="2"/>
  <c r="I28" i="2"/>
  <c r="I29" i="2"/>
  <c r="I30" i="2"/>
  <c r="I31" i="2"/>
  <c r="I32" i="2"/>
  <c r="I35" i="2"/>
  <c r="I27" i="2"/>
  <c r="H28" i="2"/>
  <c r="H29" i="2"/>
  <c r="H30" i="2"/>
  <c r="H31" i="2"/>
  <c r="H32" i="2"/>
  <c r="H35" i="2"/>
  <c r="H27" i="2"/>
  <c r="I46" i="2"/>
  <c r="I47" i="2"/>
  <c r="I48" i="2"/>
  <c r="I49" i="2"/>
  <c r="I50" i="2"/>
  <c r="I53" i="2"/>
  <c r="I45" i="2"/>
  <c r="H46" i="2"/>
  <c r="H47" i="2"/>
  <c r="H48" i="2"/>
  <c r="H49" i="2"/>
  <c r="H50" i="2"/>
  <c r="H53" i="2"/>
  <c r="H45" i="2"/>
  <c r="I64" i="2" l="1"/>
  <c r="I65" i="2"/>
  <c r="I66" i="2"/>
  <c r="I67" i="2"/>
  <c r="I68" i="2"/>
  <c r="I71" i="2"/>
  <c r="I63" i="2"/>
  <c r="D44" i="11"/>
  <c r="D32" i="11"/>
  <c r="D20" i="11"/>
  <c r="D44" i="10"/>
  <c r="D45" i="10"/>
  <c r="D47" i="10"/>
  <c r="D42" i="10"/>
  <c r="D20" i="10"/>
  <c r="D21" i="10"/>
  <c r="D23" i="10"/>
  <c r="AC32" i="3" l="1"/>
  <c r="AC33" i="3"/>
  <c r="AC34" i="3"/>
  <c r="AC35" i="3"/>
  <c r="AC36" i="3"/>
  <c r="AC37" i="3"/>
  <c r="AC38" i="3"/>
  <c r="AC39" i="3"/>
  <c r="AC40" i="3"/>
  <c r="AC31" i="3"/>
  <c r="X7" i="3"/>
  <c r="X8" i="3"/>
  <c r="X9" i="3"/>
  <c r="X10" i="3"/>
  <c r="X11" i="3"/>
  <c r="X12" i="3"/>
  <c r="X13" i="3"/>
  <c r="X14" i="3"/>
  <c r="X6" i="3"/>
  <c r="S7" i="3"/>
  <c r="S8" i="3"/>
  <c r="S9" i="3"/>
  <c r="S10" i="3"/>
  <c r="S11" i="3"/>
  <c r="S12" i="3"/>
  <c r="S13" i="3"/>
  <c r="S14" i="3"/>
  <c r="S6" i="3"/>
  <c r="M46" i="3"/>
  <c r="M47" i="3"/>
  <c r="M48" i="3"/>
  <c r="M49" i="3"/>
  <c r="M50" i="3"/>
  <c r="M51" i="3"/>
  <c r="M52" i="3"/>
  <c r="M53" i="3"/>
  <c r="M45" i="3"/>
  <c r="H46" i="3"/>
  <c r="H47" i="3"/>
  <c r="H48" i="3"/>
  <c r="H49" i="3"/>
  <c r="H50" i="3"/>
  <c r="H51" i="3"/>
  <c r="H52" i="3"/>
  <c r="H53" i="3"/>
  <c r="H45" i="3"/>
  <c r="G43" i="3"/>
  <c r="R43" i="3"/>
  <c r="L43" i="3"/>
  <c r="AB30" i="3"/>
  <c r="W30" i="3"/>
  <c r="R30" i="3"/>
  <c r="L30" i="3"/>
  <c r="G30" i="3"/>
  <c r="C24" i="3"/>
  <c r="C23" i="3"/>
  <c r="C22" i="3"/>
  <c r="C21" i="3"/>
  <c r="C20" i="3"/>
  <c r="C19" i="3"/>
  <c r="C18" i="3"/>
  <c r="AB17" i="3"/>
  <c r="W17" i="3"/>
  <c r="R17" i="3"/>
  <c r="L17" i="3"/>
  <c r="G17" i="3"/>
  <c r="C17" i="3"/>
  <c r="C16" i="3"/>
  <c r="C15" i="3"/>
  <c r="C14" i="3"/>
  <c r="C12" i="3"/>
  <c r="C11" i="3"/>
  <c r="C10" i="3"/>
  <c r="C9" i="3"/>
  <c r="C8" i="3"/>
  <c r="AF7" i="3"/>
  <c r="AE7" i="3"/>
  <c r="C7" i="3"/>
  <c r="C6" i="3"/>
  <c r="AB4" i="3"/>
  <c r="W4" i="3"/>
  <c r="R4" i="3"/>
  <c r="L4" i="3"/>
  <c r="F4" i="3"/>
  <c r="G4" i="3" s="1"/>
  <c r="S4" i="3" l="1"/>
</calcChain>
</file>

<file path=xl/sharedStrings.xml><?xml version="1.0" encoding="utf-8"?>
<sst xmlns="http://schemas.openxmlformats.org/spreadsheetml/2006/main" count="1778" uniqueCount="292">
  <si>
    <t>TALLAS</t>
  </si>
  <si>
    <t>PES</t>
  </si>
  <si>
    <t>ALTURA</t>
  </si>
  <si>
    <t>PIT</t>
  </si>
  <si>
    <t>CINTURA</t>
  </si>
  <si>
    <t>CADERA</t>
  </si>
  <si>
    <t>55-60</t>
  </si>
  <si>
    <t>60-68</t>
  </si>
  <si>
    <t>68-72</t>
  </si>
  <si>
    <t>72-78</t>
  </si>
  <si>
    <t>78-84</t>
  </si>
  <si>
    <t>84-90</t>
  </si>
  <si>
    <t>90-96</t>
  </si>
  <si>
    <t>96-102</t>
  </si>
  <si>
    <t>102-108</t>
  </si>
  <si>
    <t>108-114</t>
  </si>
  <si>
    <t>114-120</t>
  </si>
  <si>
    <t>50-55</t>
  </si>
  <si>
    <t>167-170</t>
  </si>
  <si>
    <t>170-173</t>
  </si>
  <si>
    <t>173-176</t>
  </si>
  <si>
    <t>176-179</t>
  </si>
  <si>
    <t>182-185</t>
  </si>
  <si>
    <t>185-188</t>
  </si>
  <si>
    <t>188-191</t>
  </si>
  <si>
    <t>191-194</t>
  </si>
  <si>
    <t>194-197</t>
  </si>
  <si>
    <t>197-200</t>
  </si>
  <si>
    <t>45-50</t>
  </si>
  <si>
    <t>120-126</t>
  </si>
  <si>
    <t>179-182</t>
  </si>
  <si>
    <t>200-203</t>
  </si>
  <si>
    <t>164-167</t>
  </si>
  <si>
    <t>161-164</t>
  </si>
  <si>
    <t>MONOS FIA UNIC + HOME</t>
  </si>
  <si>
    <t>AIR</t>
  </si>
  <si>
    <t>OJO!! SON MEDIDAS DEL ELAST Y LAS QUE ESTÁN EN AZUL SON TOMADAS DE UN AIR</t>
  </si>
  <si>
    <t>cuello</t>
  </si>
  <si>
    <t>hombros</t>
  </si>
  <si>
    <t>h-1</t>
  </si>
  <si>
    <t>manga</t>
  </si>
  <si>
    <t>h+1</t>
  </si>
  <si>
    <t>int. Manga</t>
  </si>
  <si>
    <t>h0</t>
  </si>
  <si>
    <t>biceps</t>
  </si>
  <si>
    <t>client</t>
  </si>
  <si>
    <t>Talla</t>
  </si>
  <si>
    <t>MIDA</t>
  </si>
  <si>
    <t>TALLA</t>
  </si>
  <si>
    <t>alçada</t>
  </si>
  <si>
    <t>pes</t>
  </si>
  <si>
    <t>CINTURA MELIC</t>
  </si>
  <si>
    <t>ALÇADA</t>
  </si>
  <si>
    <t>1 - CUELLO</t>
  </si>
  <si>
    <t>2 - HOMBROS</t>
  </si>
  <si>
    <t>3 - LARGO MANGA</t>
  </si>
  <si>
    <t>4 - INTERIOR MANGA</t>
  </si>
  <si>
    <t>5 - BICEPS</t>
  </si>
  <si>
    <t>6 - PECHO</t>
  </si>
  <si>
    <t>7 - CINTURA</t>
  </si>
  <si>
    <t>8 - CADERA</t>
  </si>
  <si>
    <t>9 - TIRO A ESPALDA</t>
  </si>
  <si>
    <t>pecho</t>
  </si>
  <si>
    <t>h+4</t>
  </si>
  <si>
    <t>cintura</t>
  </si>
  <si>
    <t>h+8</t>
  </si>
  <si>
    <t>cadera</t>
  </si>
  <si>
    <t>tiro esp.</t>
  </si>
  <si>
    <t>tiro detrás</t>
  </si>
  <si>
    <t>10 - TIRO A DETRÁS</t>
  </si>
  <si>
    <t>Rela.</t>
  </si>
  <si>
    <t>11 - TIRO A DELANTE</t>
  </si>
  <si>
    <t>12 - TIRO B</t>
  </si>
  <si>
    <t>13 - TORSO</t>
  </si>
  <si>
    <t>50-5</t>
  </si>
  <si>
    <t>41,5+5</t>
  </si>
  <si>
    <t>14 - LARGO TORSO</t>
  </si>
  <si>
    <t>50,5-5</t>
  </si>
  <si>
    <t>42,5+5</t>
  </si>
  <si>
    <t>15 - LARGO ENTERO</t>
  </si>
  <si>
    <t>51-5</t>
  </si>
  <si>
    <t>43,5+5</t>
  </si>
  <si>
    <t>16 - PIERNA</t>
  </si>
  <si>
    <t>51,5-5</t>
  </si>
  <si>
    <t>44+5</t>
  </si>
  <si>
    <t>17 - INTERIOR PIERNA</t>
  </si>
  <si>
    <t>52-5</t>
  </si>
  <si>
    <t>45+5</t>
  </si>
  <si>
    <t>18 - CONTORN PIERNA</t>
  </si>
  <si>
    <t>53-5</t>
  </si>
  <si>
    <t>45,5+5</t>
  </si>
  <si>
    <t>54-5</t>
  </si>
  <si>
    <t>48,5+5</t>
  </si>
  <si>
    <t>tiro delante</t>
  </si>
  <si>
    <t>tiro b</t>
  </si>
  <si>
    <t>torso</t>
  </si>
  <si>
    <t>talle</t>
  </si>
  <si>
    <t>largo</t>
  </si>
  <si>
    <t>68,5+1</t>
  </si>
  <si>
    <t>68+4</t>
  </si>
  <si>
    <t>42-4+1</t>
  </si>
  <si>
    <t>53-4</t>
  </si>
  <si>
    <t>69+1</t>
  </si>
  <si>
    <t>69,5+4</t>
  </si>
  <si>
    <t>42,5-4+1</t>
  </si>
  <si>
    <t>54-4</t>
  </si>
  <si>
    <t>70+1</t>
  </si>
  <si>
    <t>71+4</t>
  </si>
  <si>
    <t>55-4</t>
  </si>
  <si>
    <t>71+1</t>
  </si>
  <si>
    <t>72+4</t>
  </si>
  <si>
    <t>43-4+1</t>
  </si>
  <si>
    <t>55,5-4</t>
  </si>
  <si>
    <t>72+1</t>
  </si>
  <si>
    <t>74+4</t>
  </si>
  <si>
    <t>43,5-4+1</t>
  </si>
  <si>
    <t>56-4</t>
  </si>
  <si>
    <t>73,5+1</t>
  </si>
  <si>
    <t>75+4</t>
  </si>
  <si>
    <t>44-4+1</t>
  </si>
  <si>
    <t>57-4</t>
  </si>
  <si>
    <t>73+1</t>
  </si>
  <si>
    <t>30+4+52,5</t>
  </si>
  <si>
    <t>76+1</t>
  </si>
  <si>
    <t>80+4</t>
  </si>
  <si>
    <t>44,5-4+1</t>
  </si>
  <si>
    <t>59-4</t>
  </si>
  <si>
    <t>33+4+54</t>
  </si>
  <si>
    <t>pierna</t>
  </si>
  <si>
    <t>h+2</t>
  </si>
  <si>
    <t>int. Pierna</t>
  </si>
  <si>
    <t>muslo</t>
  </si>
  <si>
    <t>104,5+4</t>
  </si>
  <si>
    <t>106+4</t>
  </si>
  <si>
    <t>107+4</t>
  </si>
  <si>
    <t>107,5+4</t>
  </si>
  <si>
    <t>108,5+4</t>
  </si>
  <si>
    <t>110,5+4</t>
  </si>
  <si>
    <t>111+4</t>
  </si>
  <si>
    <t>h; holgura minima</t>
  </si>
  <si>
    <t>sumar +3 braços</t>
  </si>
  <si>
    <t>allargar +5 cames</t>
  </si>
  <si>
    <t>En el talle, la costura de cintura no corresponde con medidad de cintura, hay que restarle -4 cm</t>
  </si>
  <si>
    <t>En el tiro del delante  +1cm al cuello.</t>
  </si>
  <si>
    <t>El el talle de la espalda +2 cm (canalé)</t>
  </si>
  <si>
    <t>MIDES GUIA</t>
  </si>
  <si>
    <t>92-96</t>
  </si>
  <si>
    <t>96-100</t>
  </si>
  <si>
    <t>100-104</t>
  </si>
  <si>
    <t>104-108</t>
  </si>
  <si>
    <t>108-112</t>
  </si>
  <si>
    <t>112-116</t>
  </si>
  <si>
    <t>116-120</t>
  </si>
  <si>
    <t>120-124</t>
  </si>
  <si>
    <t>124-128</t>
  </si>
  <si>
    <t>80-84</t>
  </si>
  <si>
    <t>84-88</t>
  </si>
  <si>
    <t>88-92</t>
  </si>
  <si>
    <t>128-132</t>
  </si>
  <si>
    <t>76-80</t>
  </si>
  <si>
    <t>HOLGURAS/GUIA DE TALLES</t>
  </si>
  <si>
    <t>MONOS FIA AIR + HOME</t>
  </si>
  <si>
    <t>MONOS CIK HOME</t>
  </si>
  <si>
    <t>49-52</t>
  </si>
  <si>
    <t>52-55</t>
  </si>
  <si>
    <t>60-66</t>
  </si>
  <si>
    <t>66-72</t>
  </si>
  <si>
    <t>163-165</t>
  </si>
  <si>
    <t>165-167</t>
  </si>
  <si>
    <t>GOMA REL</t>
  </si>
  <si>
    <t>GOMA TEN</t>
  </si>
  <si>
    <t>MONOS CIK CHEST HOME</t>
  </si>
  <si>
    <t>MONOS CIK KID</t>
  </si>
  <si>
    <t>6-7</t>
  </si>
  <si>
    <t>8-9</t>
  </si>
  <si>
    <t>10-11</t>
  </si>
  <si>
    <t>12-13</t>
  </si>
  <si>
    <t>14-15</t>
  </si>
  <si>
    <t>110-120</t>
  </si>
  <si>
    <t>120-130</t>
  </si>
  <si>
    <t>130-140</t>
  </si>
  <si>
    <t>140-150</t>
  </si>
  <si>
    <t>150-160</t>
  </si>
  <si>
    <t>73-78</t>
  </si>
  <si>
    <t>79-82</t>
  </si>
  <si>
    <t>83-86</t>
  </si>
  <si>
    <t>64-67</t>
  </si>
  <si>
    <t>68-70</t>
  </si>
  <si>
    <t>71-73</t>
  </si>
  <si>
    <t>70-73</t>
  </si>
  <si>
    <t>74-77</t>
  </si>
  <si>
    <t>78-81</t>
  </si>
  <si>
    <t>MONOS CIK CHEST KID</t>
  </si>
  <si>
    <t>87-90</t>
  </si>
  <si>
    <t>91-94</t>
  </si>
  <si>
    <t>78-80</t>
  </si>
  <si>
    <t>82-85</t>
  </si>
  <si>
    <t>86-90</t>
  </si>
  <si>
    <t>91-93</t>
  </si>
  <si>
    <t>MONOS AIR ANTIC WOMEN</t>
  </si>
  <si>
    <t>165-168</t>
  </si>
  <si>
    <t>169-172</t>
  </si>
  <si>
    <t>177-180</t>
  </si>
  <si>
    <t>181-184</t>
  </si>
  <si>
    <t>82-86</t>
  </si>
  <si>
    <t>90-94</t>
  </si>
  <si>
    <t>94-98</t>
  </si>
  <si>
    <t>98-102</t>
  </si>
  <si>
    <t>102-106</t>
  </si>
  <si>
    <t>62-66</t>
  </si>
  <si>
    <t>66-70</t>
  </si>
  <si>
    <t>70-74</t>
  </si>
  <si>
    <t>74-78</t>
  </si>
  <si>
    <t>78-82</t>
  </si>
  <si>
    <t>74-75</t>
  </si>
  <si>
    <t>75-76</t>
  </si>
  <si>
    <t>76-77</t>
  </si>
  <si>
    <t>78-79</t>
  </si>
  <si>
    <t>80-81</t>
  </si>
  <si>
    <t>82-83</t>
  </si>
  <si>
    <t>MONOS UNIC+ WOMEN</t>
  </si>
  <si>
    <t>72-76</t>
  </si>
  <si>
    <t xml:space="preserve">PIT </t>
  </si>
  <si>
    <t>DIFERENCIES</t>
  </si>
  <si>
    <t>DIFERENCIES PIT</t>
  </si>
  <si>
    <t>DIFERENCIES CINTURA</t>
  </si>
  <si>
    <t>DIFERENCIES CADERA</t>
  </si>
  <si>
    <t>T.50 V3</t>
  </si>
  <si>
    <t>*DIF.T.50 AIR+</t>
  </si>
  <si>
    <t>54-60</t>
  </si>
  <si>
    <t>60-64</t>
  </si>
  <si>
    <t>64-68</t>
  </si>
  <si>
    <t>132-136</t>
  </si>
  <si>
    <t>HOMBROS</t>
  </si>
  <si>
    <t>BRAÇ</t>
  </si>
  <si>
    <t>COLL</t>
  </si>
  <si>
    <t>BICEPS</t>
  </si>
  <si>
    <t>AVANTBRAÇ</t>
  </si>
  <si>
    <t>TORÇ</t>
  </si>
  <si>
    <t>CAMA</t>
  </si>
  <si>
    <t>INTERIOR CAMA</t>
  </si>
  <si>
    <t>MUSLO 1</t>
  </si>
  <si>
    <t>MUSLO 2</t>
  </si>
  <si>
    <t>TIRO ESQ.</t>
  </si>
  <si>
    <t xml:space="preserve">LLARG </t>
  </si>
  <si>
    <t>INT. BRAÇ</t>
  </si>
  <si>
    <t>ESQUENA</t>
  </si>
  <si>
    <t>BESSÓ</t>
  </si>
  <si>
    <t>TALLE</t>
  </si>
  <si>
    <t>56-58</t>
  </si>
  <si>
    <t>58-60</t>
  </si>
  <si>
    <t>INT.BRAÇ</t>
  </si>
  <si>
    <t>TIRO ESQ</t>
  </si>
  <si>
    <t>LLARG</t>
  </si>
  <si>
    <t>INT.CAMA</t>
  </si>
  <si>
    <t>INT. CAMA</t>
  </si>
  <si>
    <t>CUIXA 1</t>
  </si>
  <si>
    <t>CUIXA 2</t>
  </si>
  <si>
    <t>TALLES</t>
  </si>
  <si>
    <t>49-50</t>
  </si>
  <si>
    <t>51-52</t>
  </si>
  <si>
    <t>50-51</t>
  </si>
  <si>
    <t>52-53</t>
  </si>
  <si>
    <t>53-54</t>
  </si>
  <si>
    <t>51-53</t>
  </si>
  <si>
    <t>53-55</t>
  </si>
  <si>
    <t>60-62</t>
  </si>
  <si>
    <t>62-64</t>
  </si>
  <si>
    <t>64-66</t>
  </si>
  <si>
    <t>66-68</t>
  </si>
  <si>
    <t>55-58</t>
  </si>
  <si>
    <t>45-47</t>
  </si>
  <si>
    <t>47-49</t>
  </si>
  <si>
    <t>42-45</t>
  </si>
  <si>
    <t>47-50</t>
  </si>
  <si>
    <t>51-54</t>
  </si>
  <si>
    <t>53-56</t>
  </si>
  <si>
    <t>57-60</t>
  </si>
  <si>
    <t>44-47</t>
  </si>
  <si>
    <t>46-48</t>
  </si>
  <si>
    <t>57-59</t>
  </si>
  <si>
    <t>59-61</t>
  </si>
  <si>
    <t>67,5-69,5</t>
  </si>
  <si>
    <t>70-72</t>
  </si>
  <si>
    <t>75-77</t>
  </si>
  <si>
    <t>61-64</t>
  </si>
  <si>
    <t>72-75</t>
  </si>
  <si>
    <t>65-67</t>
  </si>
  <si>
    <t>65,5-67,5</t>
  </si>
  <si>
    <t>68,5-70,5</t>
  </si>
  <si>
    <t>68,5-70</t>
  </si>
  <si>
    <t>69-71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</si>
</sst>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3" fillId="3" borderId="0" xfId="0" applyFont="1" applyFill="1"/>
    <xf numFmtId="0" fontId="0" fillId="4" borderId="0" xfId="0" applyFill="1"/>
    <xf numFmtId="0" fontId="0" fillId="0" borderId="1" xfId="0" applyBorder="1"/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6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0" borderId="1" xfId="0" applyFont="1" applyBorder="1"/>
    <xf numFmtId="0" fontId="0" fillId="0" borderId="7" xfId="0" applyBorder="1"/>
    <xf numFmtId="0" fontId="4" fillId="8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4" borderId="1" xfId="0" applyFill="1" applyBorder="1"/>
    <xf numFmtId="0" fontId="0" fillId="9" borderId="1" xfId="0" applyFill="1" applyBorder="1" applyAlignment="1">
      <alignment horizontal="center"/>
    </xf>
    <xf numFmtId="0" fontId="5" fillId="0" borderId="1" xfId="0" applyFont="1" applyBorder="1"/>
    <xf numFmtId="0" fontId="0" fillId="10" borderId="1" xfId="0" applyFill="1" applyBorder="1" applyAlignment="1">
      <alignment horizontal="center"/>
    </xf>
    <xf numFmtId="0" fontId="5" fillId="4" borderId="1" xfId="0" applyFont="1" applyFill="1" applyBorder="1"/>
    <xf numFmtId="0" fontId="6" fillId="11" borderId="1" xfId="0" applyFont="1" applyFill="1" applyBorder="1"/>
    <xf numFmtId="0" fontId="6" fillId="4" borderId="0" xfId="0" applyFont="1" applyFill="1"/>
    <xf numFmtId="0" fontId="4" fillId="12" borderId="1" xfId="0" applyFont="1" applyFill="1" applyBorder="1"/>
    <xf numFmtId="0" fontId="0" fillId="13" borderId="0" xfId="0" applyFill="1"/>
    <xf numFmtId="0" fontId="4" fillId="0" borderId="0" xfId="0" applyFont="1"/>
    <xf numFmtId="0" fontId="0" fillId="12" borderId="1" xfId="0" applyFill="1" applyBorder="1"/>
    <xf numFmtId="0" fontId="6" fillId="4" borderId="1" xfId="0" applyFont="1" applyFill="1" applyBorder="1"/>
    <xf numFmtId="0" fontId="5" fillId="12" borderId="1" xfId="0" applyFont="1" applyFill="1" applyBorder="1"/>
    <xf numFmtId="0" fontId="6" fillId="12" borderId="1" xfId="0" applyFont="1" applyFill="1" applyBorder="1"/>
    <xf numFmtId="0" fontId="4" fillId="12" borderId="0" xfId="0" applyFont="1" applyFill="1"/>
    <xf numFmtId="0" fontId="0" fillId="7" borderId="0" xfId="0" applyFill="1"/>
    <xf numFmtId="0" fontId="0" fillId="8" borderId="0" xfId="0" applyFill="1"/>
    <xf numFmtId="0" fontId="0" fillId="12" borderId="0" xfId="0" applyFill="1"/>
    <xf numFmtId="0" fontId="0" fillId="5" borderId="0" xfId="0" applyFill="1"/>
    <xf numFmtId="0" fontId="6" fillId="11" borderId="0" xfId="0" applyFont="1" applyFill="1"/>
    <xf numFmtId="0" fontId="0" fillId="2" borderId="1" xfId="0" applyFill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" fillId="15" borderId="1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0" fillId="10" borderId="2" xfId="0" applyFill="1" applyBorder="1" applyAlignment="1">
      <alignment horizont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8" fillId="0" borderId="0" xfId="0" applyFont="1"/>
    <xf numFmtId="0" fontId="1" fillId="17" borderId="1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7" fontId="0" fillId="14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38101</xdr:rowOff>
    </xdr:from>
    <xdr:to>
      <xdr:col>2</xdr:col>
      <xdr:colOff>478489</xdr:colOff>
      <xdr:row>40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BA24FB-FB96-4520-8009-303D2FD9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0626"/>
          <a:ext cx="2002489" cy="2724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29BB-821B-4904-9624-B93554C1573E}">
  <dimension ref="A1:AF61"/>
  <sheetViews>
    <sheetView topLeftCell="F1" zoomScale="112" zoomScaleNormal="112" workbookViewId="0">
      <selection activeCell="H34" sqref="H34"/>
    </sheetView>
  </sheetViews>
  <sheetFormatPr baseColWidth="10" defaultRowHeight="15" x14ac:dyDescent="0.25"/>
  <sheetData>
    <row r="1" spans="1:32" ht="15.75" thickBot="1" x14ac:dyDescent="0.3">
      <c r="E1" s="4" t="s">
        <v>35</v>
      </c>
      <c r="F1" s="5"/>
      <c r="K1" s="6" t="s">
        <v>36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32" x14ac:dyDescent="0.25">
      <c r="E2" t="s">
        <v>37</v>
      </c>
      <c r="I2" s="7"/>
      <c r="J2" t="s">
        <v>38</v>
      </c>
      <c r="L2" t="s">
        <v>39</v>
      </c>
      <c r="P2" t="s">
        <v>40</v>
      </c>
      <c r="R2" t="s">
        <v>41</v>
      </c>
      <c r="U2" t="s">
        <v>42</v>
      </c>
      <c r="W2" t="s">
        <v>43</v>
      </c>
      <c r="Z2" t="s">
        <v>44</v>
      </c>
    </row>
    <row r="3" spans="1:32" x14ac:dyDescent="0.25">
      <c r="B3" s="8" t="s">
        <v>45</v>
      </c>
      <c r="C3" s="8" t="s">
        <v>46</v>
      </c>
      <c r="E3" s="9">
        <v>1</v>
      </c>
      <c r="F3" s="10" t="s">
        <v>47</v>
      </c>
      <c r="G3" s="10" t="s">
        <v>48</v>
      </c>
      <c r="H3" s="37"/>
      <c r="J3" s="9">
        <v>2</v>
      </c>
      <c r="K3" s="10" t="s">
        <v>47</v>
      </c>
      <c r="L3" s="10" t="s">
        <v>48</v>
      </c>
      <c r="M3" s="37"/>
      <c r="N3" s="7"/>
      <c r="P3" s="9">
        <v>3</v>
      </c>
      <c r="Q3" s="10" t="s">
        <v>47</v>
      </c>
      <c r="R3" s="10" t="s">
        <v>48</v>
      </c>
      <c r="S3" s="37"/>
      <c r="U3" s="9">
        <v>4</v>
      </c>
      <c r="V3" s="10" t="s">
        <v>47</v>
      </c>
      <c r="W3" s="11" t="s">
        <v>48</v>
      </c>
      <c r="X3" s="37"/>
      <c r="Z3" s="9">
        <v>5</v>
      </c>
      <c r="AA3" s="10" t="s">
        <v>47</v>
      </c>
      <c r="AB3" s="11" t="s">
        <v>48</v>
      </c>
    </row>
    <row r="4" spans="1:32" x14ac:dyDescent="0.25">
      <c r="A4" s="2" t="s">
        <v>49</v>
      </c>
      <c r="B4" s="8"/>
      <c r="C4" s="12"/>
      <c r="E4" s="8"/>
      <c r="F4" s="13">
        <f>B6</f>
        <v>53</v>
      </c>
      <c r="G4" s="8">
        <f>IF(F4&gt;G12,E14,IF(F4&gt;G11,E12,IF(F4&gt;G10,E11,IF(F4&gt;G9,E10,IF(F4&gt;G8,E9,IF(F4&gt;G7,E8,IF(F4&gt;G6,E7,IF(F4&gt;G5,E6,0))))))))</f>
        <v>48</v>
      </c>
      <c r="J4" s="8"/>
      <c r="K4" s="13">
        <v>310</v>
      </c>
      <c r="L4" s="8">
        <f>IF(K4&gt;L12,J14,IF(K4&gt;L11,J12,IF(K4&gt;L10,J11,IF(K4&gt;L9,J10,IF(K4&gt;L8,J9,IF(K4&gt;L7,J8,IF(K4&gt;L6,J7,IF(K4&gt;L5,J6,0))))))))</f>
        <v>64</v>
      </c>
      <c r="N4" s="7"/>
      <c r="P4" s="8"/>
      <c r="Q4" s="13">
        <v>310</v>
      </c>
      <c r="R4" s="8">
        <f>IF(Q4&gt;R12,P14,IF(Q4&gt;R11,P12,IF(Q4&gt;R10,P11,IF(Q4&gt;R9,P10,IF(Q4&gt;R8,P9,IF(Q4&gt;R7,P8,IF(Q4&gt;R6,P7,IF(Q4&gt;R5,P6,0))))))))</f>
        <v>64</v>
      </c>
      <c r="S4" s="8">
        <f>IF(R4&gt;S12,Q14,IF(R4&gt;S11,Q12,IF(R4&gt;S10,Q11,IF(R4&gt;S9,Q10,IF(R4&gt;S8,Q9,IF(R4&gt;S7,Q8,IF(R4&gt;S6,Q7,IF(R4&gt;S5,Q6,0))))))))</f>
        <v>0</v>
      </c>
      <c r="U4" s="8"/>
      <c r="V4" s="13">
        <v>310</v>
      </c>
      <c r="W4">
        <f>IF(V4&gt;W12,U14,IF(V4&gt;W11,U12,IF(V4&gt;W10,U11,IF(V4&gt;W9,U10,IF(V4&gt;W8,U9,IF(V4&gt;W7,U8,IF(V4&gt;W6,U7,IF(V4&gt;W5,U6,0))))))))</f>
        <v>64</v>
      </c>
      <c r="Z4" s="8"/>
      <c r="AA4" s="13">
        <v>310</v>
      </c>
      <c r="AB4">
        <f>IF(AA4&gt;AB12,Z14,IF(AA4&gt;AB11,Z12,IF(AA4&gt;AB10,Z11,IF(AA4&gt;AB9,Z10,IF(AA4&gt;AB8,Z9,IF(AA4&gt;AB7,Z8,IF(AA4&gt;AB6,Z7,IF(AA4&gt;AB5,Z6,0))))))))</f>
        <v>64</v>
      </c>
    </row>
    <row r="5" spans="1:32" x14ac:dyDescent="0.25">
      <c r="A5" s="2" t="s">
        <v>50</v>
      </c>
      <c r="B5" s="8"/>
      <c r="C5" s="12"/>
      <c r="E5" s="8">
        <v>46</v>
      </c>
      <c r="F5" s="14"/>
      <c r="G5" s="8"/>
      <c r="J5" s="8">
        <v>46</v>
      </c>
      <c r="K5" s="14"/>
      <c r="L5" s="8"/>
      <c r="N5" s="7"/>
      <c r="P5" s="8">
        <v>46</v>
      </c>
      <c r="Q5" s="14"/>
      <c r="R5" s="8"/>
      <c r="S5" s="8"/>
      <c r="U5" s="8">
        <v>46</v>
      </c>
      <c r="V5" s="14"/>
      <c r="W5" s="8"/>
      <c r="Z5" s="8">
        <v>46</v>
      </c>
      <c r="AA5" s="14"/>
      <c r="AB5" s="8"/>
      <c r="AD5" s="15"/>
      <c r="AE5" s="16" t="s">
        <v>51</v>
      </c>
      <c r="AF5" s="16" t="s">
        <v>52</v>
      </c>
    </row>
    <row r="6" spans="1:32" x14ac:dyDescent="0.25">
      <c r="A6" s="17" t="s">
        <v>53</v>
      </c>
      <c r="B6" s="8">
        <v>53</v>
      </c>
      <c r="C6" s="18">
        <f>IF(B6&gt;F14,E14,IF(B6&gt;F12,E12,IF(B6&gt;F11,E11,IF(B6&gt;F10,E10,IF(B6&gt;F9,E9,IF(B6&gt;F8,E8,IF(B6&gt;F7,E7,IF(B6&gt;F6,E6,IF(B6&gt;F5,E5,0)))))))))</f>
        <v>64</v>
      </c>
      <c r="E6" s="8">
        <v>48</v>
      </c>
      <c r="F6" s="14"/>
      <c r="G6" s="8">
        <v>53</v>
      </c>
      <c r="J6" s="8">
        <v>48</v>
      </c>
      <c r="K6" s="14"/>
      <c r="L6" s="8">
        <v>47.5</v>
      </c>
      <c r="N6" s="7"/>
      <c r="P6" s="8">
        <v>48</v>
      </c>
      <c r="Q6" s="14"/>
      <c r="R6" s="8">
        <v>65</v>
      </c>
      <c r="S6" s="39">
        <f>R6-4</f>
        <v>61</v>
      </c>
      <c r="U6" s="8">
        <v>48</v>
      </c>
      <c r="V6" s="14"/>
      <c r="W6" s="8">
        <v>55</v>
      </c>
      <c r="X6" s="39">
        <f>W6-4</f>
        <v>51</v>
      </c>
      <c r="Z6" s="8">
        <v>48</v>
      </c>
      <c r="AA6" s="14"/>
      <c r="AB6" s="19">
        <v>42</v>
      </c>
      <c r="AD6" s="20" t="s">
        <v>47</v>
      </c>
      <c r="AE6" s="8">
        <v>378</v>
      </c>
      <c r="AF6" s="8">
        <v>190</v>
      </c>
    </row>
    <row r="7" spans="1:32" x14ac:dyDescent="0.25">
      <c r="A7" s="17" t="s">
        <v>54</v>
      </c>
      <c r="B7" s="8">
        <v>54</v>
      </c>
      <c r="C7" s="18">
        <f>IF(B7&gt;K14,J14,IF(B7&gt;K12,J12,IF(B7&gt;K11,J11,IF(B7&gt;K10,J10,IF(B7&gt;K9,J9,IF(B7&gt;K8,J8,IF(B7&gt;K7,J7,IF(B7&gt;K6,J6,IF(B7&gt;K5,J5,0)))))))))</f>
        <v>64</v>
      </c>
      <c r="E7" s="8">
        <v>50</v>
      </c>
      <c r="F7" s="14"/>
      <c r="G7" s="8">
        <v>54</v>
      </c>
      <c r="J7" s="8">
        <v>50</v>
      </c>
      <c r="K7" s="14"/>
      <c r="L7" s="8">
        <v>49.5</v>
      </c>
      <c r="N7" s="7"/>
      <c r="P7" s="8">
        <v>50</v>
      </c>
      <c r="Q7" s="14"/>
      <c r="R7" s="8">
        <v>66</v>
      </c>
      <c r="S7" s="39">
        <f t="shared" ref="S7:S14" si="0">R7-4</f>
        <v>62</v>
      </c>
      <c r="U7" s="8">
        <v>50</v>
      </c>
      <c r="V7" s="14"/>
      <c r="W7" s="8">
        <v>55.5</v>
      </c>
      <c r="X7" s="39">
        <f t="shared" ref="X7:X14" si="1">W7-4</f>
        <v>51.5</v>
      </c>
      <c r="Z7" s="8">
        <v>50</v>
      </c>
      <c r="AA7" s="14"/>
      <c r="AB7" s="21">
        <v>43</v>
      </c>
      <c r="AD7" s="22" t="s">
        <v>48</v>
      </c>
      <c r="AE7" s="8">
        <f>IF(AE6&gt;L20,J21,IF(AE6&gt;L19,J20,IF(AE6&gt;L18,J19,IF(AE6&gt;L17,J18,IF(AE6&gt;L16,J17,IF(AE6&gt;L15,J16,IF(AE6&gt;L14,J15,IF(AE6&gt;L12,J14,0))))))))</f>
        <v>52</v>
      </c>
      <c r="AF7" s="8">
        <f>IF(AF6&gt;R20,P21,IF(AF6&gt;R19,P20,IF(AF6&gt;R18,P19,IF(AF6&gt;R17,P18,IF(AF6&gt;R16,P17,IF(AF6&gt;R15,P16,IF(AF6&gt;R14,P15,IF(AF6&gt;R12,P14,0))))))))</f>
        <v>52</v>
      </c>
    </row>
    <row r="8" spans="1:32" x14ac:dyDescent="0.25">
      <c r="A8" s="17" t="s">
        <v>55</v>
      </c>
      <c r="B8" s="8">
        <v>69</v>
      </c>
      <c r="C8" s="18">
        <f>IF(B8&gt;Q14,P14,IF(B8&gt;Q12,P12,IF(B8&gt;Q11,P11,IF(B8&gt;Q10,P10,IF(B8&gt;Q9,P9,IF(B8&gt;Q8,P8,IF(B8&gt;Q7,P7,IF(B8&gt;Q6,P6,IF(B8&gt;Q5,P5,0)))))))))</f>
        <v>64</v>
      </c>
      <c r="E8" s="8">
        <v>52</v>
      </c>
      <c r="F8" s="14"/>
      <c r="G8" s="8">
        <v>55</v>
      </c>
      <c r="J8" s="8">
        <v>52</v>
      </c>
      <c r="K8" s="14"/>
      <c r="L8" s="8">
        <v>51.5</v>
      </c>
      <c r="N8" s="7"/>
      <c r="P8" s="8">
        <v>52</v>
      </c>
      <c r="Q8" s="14"/>
      <c r="R8" s="8">
        <v>68</v>
      </c>
      <c r="S8" s="39">
        <f t="shared" si="0"/>
        <v>64</v>
      </c>
      <c r="U8" s="8">
        <v>52</v>
      </c>
      <c r="V8" s="14"/>
      <c r="W8" s="8">
        <v>56</v>
      </c>
      <c r="X8" s="39">
        <f t="shared" si="1"/>
        <v>52</v>
      </c>
      <c r="Z8" s="8">
        <v>52</v>
      </c>
      <c r="AA8" s="14"/>
      <c r="AB8" s="8">
        <v>44</v>
      </c>
    </row>
    <row r="9" spans="1:32" x14ac:dyDescent="0.25">
      <c r="A9" s="17" t="s">
        <v>56</v>
      </c>
      <c r="B9" s="8">
        <v>26</v>
      </c>
      <c r="C9" s="18">
        <f>IF(B9&gt;V14,U14,IF(B9&gt;V12,U12,IF(B9&gt;V11,U11,IF(B9&gt;V10,U10,IF(B9&gt;V9,U9,IF(B9&gt;V8,U8,IF(B9&gt;V7,U7,IF(B9&gt;V6,U6,IF(B9&gt;V5,U5,0)))))))))</f>
        <v>64</v>
      </c>
      <c r="E9" s="8">
        <v>54</v>
      </c>
      <c r="F9" s="14"/>
      <c r="G9" s="8">
        <v>56</v>
      </c>
      <c r="J9" s="8">
        <v>54</v>
      </c>
      <c r="K9" s="14"/>
      <c r="L9" s="8">
        <v>53.5</v>
      </c>
      <c r="N9" s="7"/>
      <c r="P9" s="8">
        <v>54</v>
      </c>
      <c r="Q9" s="14"/>
      <c r="R9" s="23">
        <v>68.5</v>
      </c>
      <c r="S9" s="39">
        <f t="shared" si="0"/>
        <v>64.5</v>
      </c>
      <c r="U9" s="8">
        <v>54</v>
      </c>
      <c r="V9" s="14"/>
      <c r="W9" s="23">
        <v>56</v>
      </c>
      <c r="X9" s="39">
        <f t="shared" si="1"/>
        <v>52</v>
      </c>
      <c r="Z9" s="8">
        <v>54</v>
      </c>
      <c r="AA9" s="14"/>
      <c r="AB9" s="8">
        <v>45</v>
      </c>
    </row>
    <row r="10" spans="1:32" x14ac:dyDescent="0.25">
      <c r="A10" s="17" t="s">
        <v>57</v>
      </c>
      <c r="B10" s="8">
        <v>407</v>
      </c>
      <c r="C10" s="18">
        <f>IF(B10&gt;AA14,Z14,IF(B10&gt;AA12,Z12,IF(B10&gt;AA11,Z11,IF(B10&gt;AA10,Z10,IF(B10&gt;AA9,Z9,IF(B10&gt;AA8,Z8,IF(B10&gt;AA7,Z7,IF(B10&gt;AA6,Z6,IF(B10&gt;AA5,Z5,0)))))))))</f>
        <v>64</v>
      </c>
      <c r="E10" s="8">
        <v>56</v>
      </c>
      <c r="F10" s="14"/>
      <c r="G10" s="8">
        <v>57</v>
      </c>
      <c r="J10" s="8">
        <v>56</v>
      </c>
      <c r="K10" s="14"/>
      <c r="L10" s="8">
        <v>54.5</v>
      </c>
      <c r="N10" s="7"/>
      <c r="P10" s="8">
        <v>56</v>
      </c>
      <c r="Q10" s="14"/>
      <c r="R10" s="8">
        <v>69</v>
      </c>
      <c r="S10" s="39">
        <f t="shared" si="0"/>
        <v>65</v>
      </c>
      <c r="U10" s="8">
        <v>56</v>
      </c>
      <c r="V10" s="14"/>
      <c r="W10" s="8">
        <v>56.5</v>
      </c>
      <c r="X10" s="39">
        <f t="shared" si="1"/>
        <v>52.5</v>
      </c>
      <c r="Z10" s="8">
        <v>56</v>
      </c>
      <c r="AA10" s="14"/>
      <c r="AB10" s="8">
        <v>45.5</v>
      </c>
    </row>
    <row r="11" spans="1:32" x14ac:dyDescent="0.25">
      <c r="A11" s="17" t="s">
        <v>58</v>
      </c>
      <c r="B11" s="8">
        <v>387</v>
      </c>
      <c r="C11" s="18">
        <f>IF(B12&gt;F27,E27,IF(B11&gt;F25,E25,IF(B11&gt;F24,E24,IF(B11&gt;F23,E23,IF(B11&gt;F22,E22,IF(B11&gt;F21,E21,IF(B11&gt;F20,E20,IF(B11&gt;F19,E19,IF(B11&gt;F18,E18,0)))))))))</f>
        <v>64</v>
      </c>
      <c r="E11" s="8">
        <v>58</v>
      </c>
      <c r="F11" s="14"/>
      <c r="G11" s="8">
        <v>58</v>
      </c>
      <c r="J11" s="8">
        <v>58</v>
      </c>
      <c r="K11" s="14"/>
      <c r="L11" s="8">
        <v>55.5</v>
      </c>
      <c r="N11" s="7"/>
      <c r="P11" s="8">
        <v>58</v>
      </c>
      <c r="Q11" s="14"/>
      <c r="R11" s="8">
        <v>69</v>
      </c>
      <c r="S11" s="39">
        <f t="shared" si="0"/>
        <v>65</v>
      </c>
      <c r="U11" s="8">
        <v>58</v>
      </c>
      <c r="V11" s="14"/>
      <c r="W11" s="21">
        <v>55.5</v>
      </c>
      <c r="X11" s="39">
        <f t="shared" si="1"/>
        <v>51.5</v>
      </c>
      <c r="Z11" s="8">
        <v>58</v>
      </c>
      <c r="AA11" s="14"/>
      <c r="AB11" s="8">
        <v>46</v>
      </c>
    </row>
    <row r="12" spans="1:32" x14ac:dyDescent="0.25">
      <c r="A12" s="17" t="s">
        <v>59</v>
      </c>
      <c r="B12" s="8">
        <v>377</v>
      </c>
      <c r="C12" s="18">
        <f>IF(B12&gt;K27,J27,IF(B12&gt;K25,J25,IF(B12&gt;K24,J24,IF(B12&gt;K23,J23,IF(B12&gt;K22,J22,IF(B12&gt;K21,J21,IF(B12&gt;K20,J20,IF(B12&gt;K19,J19,IF(B12&gt;K18,J18,0)))))))))</f>
        <v>64</v>
      </c>
      <c r="E12" s="8">
        <v>60</v>
      </c>
      <c r="F12" s="14"/>
      <c r="G12" s="24">
        <v>58</v>
      </c>
      <c r="H12" s="38"/>
      <c r="J12" s="8">
        <v>60</v>
      </c>
      <c r="K12" s="14"/>
      <c r="L12" s="24">
        <v>56.5</v>
      </c>
      <c r="M12" s="38"/>
      <c r="N12" s="25"/>
      <c r="P12" s="8">
        <v>60</v>
      </c>
      <c r="Q12" s="14"/>
      <c r="R12" s="24">
        <v>70</v>
      </c>
      <c r="S12" s="39">
        <f t="shared" si="0"/>
        <v>66</v>
      </c>
      <c r="U12" s="8">
        <v>60</v>
      </c>
      <c r="V12" s="14"/>
      <c r="W12" s="24">
        <v>54</v>
      </c>
      <c r="X12" s="39">
        <f t="shared" si="1"/>
        <v>50</v>
      </c>
      <c r="Z12" s="8">
        <v>60</v>
      </c>
      <c r="AA12" s="14"/>
      <c r="AB12" s="24">
        <v>48</v>
      </c>
    </row>
    <row r="13" spans="1:32" x14ac:dyDescent="0.25">
      <c r="A13" s="17"/>
      <c r="B13" s="8"/>
      <c r="C13" s="18"/>
      <c r="E13" s="8">
        <v>62</v>
      </c>
      <c r="F13" s="14"/>
      <c r="G13" s="8">
        <v>60</v>
      </c>
      <c r="J13" s="8">
        <v>62</v>
      </c>
      <c r="K13" s="14"/>
      <c r="L13" s="8">
        <v>58</v>
      </c>
      <c r="P13" s="8">
        <v>62</v>
      </c>
      <c r="Q13" s="14"/>
      <c r="R13" s="8">
        <v>70.5</v>
      </c>
      <c r="S13" s="39">
        <f t="shared" si="0"/>
        <v>66.5</v>
      </c>
      <c r="U13" s="8">
        <v>62</v>
      </c>
      <c r="V13" s="14"/>
      <c r="W13" s="8">
        <v>55.5</v>
      </c>
      <c r="X13" s="39">
        <f t="shared" si="1"/>
        <v>51.5</v>
      </c>
      <c r="Z13" s="8">
        <v>62</v>
      </c>
      <c r="AA13" s="14"/>
      <c r="AB13" s="8">
        <v>47.5</v>
      </c>
    </row>
    <row r="14" spans="1:32" x14ac:dyDescent="0.25">
      <c r="A14" s="17" t="s">
        <v>60</v>
      </c>
      <c r="B14" s="8">
        <v>450</v>
      </c>
      <c r="C14" s="18">
        <f>IF(B14&gt;Q27,P27,IF(B14&gt;Q25,P25,IF(B14&gt;Q24,P24,IF(B14&gt;Q23,P23,IF(B14&gt;Q22,P22,IF(B14&gt;Q21,P21,IF(B14&gt;Q20,P20,IF(B14&gt;Q19,P19,IF(B14&gt;Q18,P18,0)))))))))</f>
        <v>64</v>
      </c>
      <c r="E14" s="8">
        <v>64</v>
      </c>
      <c r="F14" s="26"/>
      <c r="G14" s="8">
        <v>61</v>
      </c>
      <c r="J14" s="8">
        <v>64</v>
      </c>
      <c r="K14" s="26"/>
      <c r="L14" s="8">
        <v>60.5</v>
      </c>
      <c r="N14" s="7"/>
      <c r="P14" s="8">
        <v>64</v>
      </c>
      <c r="Q14" s="26"/>
      <c r="R14" s="8">
        <v>71.5</v>
      </c>
      <c r="S14" s="39">
        <f t="shared" si="0"/>
        <v>67.5</v>
      </c>
      <c r="U14" s="8">
        <v>64</v>
      </c>
      <c r="V14" s="26"/>
      <c r="W14" s="8">
        <v>56.5</v>
      </c>
      <c r="X14" s="39">
        <f t="shared" si="1"/>
        <v>52.5</v>
      </c>
      <c r="Z14" s="8">
        <v>64</v>
      </c>
      <c r="AA14" s="14"/>
      <c r="AB14" s="8">
        <v>50</v>
      </c>
    </row>
    <row r="15" spans="1:32" x14ac:dyDescent="0.25">
      <c r="A15" s="17" t="s">
        <v>61</v>
      </c>
      <c r="B15" s="8">
        <v>422</v>
      </c>
      <c r="C15" s="18">
        <f>IF(B15&gt;V27,U27,IF(B15&gt;V25,U25,IF(B15&gt;V24,U24,IF(B15&gt;V23,U23,IF(B15&gt;V22,U22,IF(B15&gt;V21,U21,IF(B15&gt;V20,U20,IF(B15&gt;V19,U19,IF(B15&gt;V18,U18,0)))))))))</f>
        <v>64</v>
      </c>
      <c r="E15" t="s">
        <v>62</v>
      </c>
      <c r="G15" t="s">
        <v>63</v>
      </c>
      <c r="J15" s="27" t="s">
        <v>64</v>
      </c>
      <c r="K15" s="28"/>
      <c r="L15" t="s">
        <v>65</v>
      </c>
      <c r="P15" t="s">
        <v>66</v>
      </c>
      <c r="Q15" s="28"/>
      <c r="R15" t="s">
        <v>63</v>
      </c>
      <c r="U15" t="s">
        <v>67</v>
      </c>
      <c r="Z15" t="s">
        <v>68</v>
      </c>
    </row>
    <row r="16" spans="1:32" x14ac:dyDescent="0.25">
      <c r="A16" s="17" t="s">
        <v>69</v>
      </c>
      <c r="B16" s="8">
        <v>378</v>
      </c>
      <c r="C16" s="18">
        <f>IF(B16&gt;AA27,Z27,IF(B16&gt;AA25,Z25,IF(B16&gt;AA24,Z24,IF(B16&gt;AA23,Z23,IF(B16&gt;AA22,Z22,IF(B16&gt;AA21,Z21,IF(B16&gt;AA20,Z20,IF(B16&gt;AA19,Z19,IF(B16&gt;AA18,Z18,0)))))))))</f>
        <v>64</v>
      </c>
      <c r="E16" s="9">
        <v>6</v>
      </c>
      <c r="F16" s="10" t="s">
        <v>47</v>
      </c>
      <c r="G16" s="10" t="s">
        <v>48</v>
      </c>
      <c r="H16" s="37"/>
      <c r="J16" s="9">
        <v>7</v>
      </c>
      <c r="K16" s="10" t="s">
        <v>47</v>
      </c>
      <c r="L16" s="10" t="s">
        <v>48</v>
      </c>
      <c r="M16" s="10"/>
      <c r="N16" s="10" t="s">
        <v>70</v>
      </c>
      <c r="P16" s="9">
        <v>8</v>
      </c>
      <c r="Q16" s="10" t="s">
        <v>47</v>
      </c>
      <c r="R16" s="11" t="s">
        <v>48</v>
      </c>
      <c r="S16" s="37"/>
      <c r="U16" s="9">
        <v>9</v>
      </c>
      <c r="V16" s="10" t="s">
        <v>47</v>
      </c>
      <c r="W16" s="11" t="s">
        <v>48</v>
      </c>
      <c r="X16" s="37"/>
      <c r="Z16" s="9">
        <v>10</v>
      </c>
      <c r="AA16" s="10" t="s">
        <v>47</v>
      </c>
      <c r="AB16" s="11" t="s">
        <v>48</v>
      </c>
      <c r="AD16" s="7"/>
      <c r="AE16" s="7"/>
    </row>
    <row r="17" spans="1:31" x14ac:dyDescent="0.25">
      <c r="A17" s="17" t="s">
        <v>71</v>
      </c>
      <c r="B17" s="8">
        <v>310</v>
      </c>
      <c r="C17" s="18">
        <f>IF(B17&gt;F40,E40,IF(B17&gt;F38,E38,IF(B17&gt;F37,E37,IF(B17&gt;F36,E36,IF(B17&gt;F35,E35,IF(B17&gt;F34,E34,IF(B17&gt;F33,E33,IF(B17&gt;F32,E32,IF(B17&gt;F31,E31,0)))))))))</f>
        <v>64</v>
      </c>
      <c r="E17" s="8"/>
      <c r="F17" s="13">
        <v>310</v>
      </c>
      <c r="G17" s="8">
        <f>IF(F17&gt;G25,E27,IF(F17&gt;G24,E25,IF(F17&gt;G23,E24,IF(F17&gt;G22,E23,IF(F17&gt;G21,E22,IF(F17&gt;G20,E21,IF(F17&gt;G19,E20,IF(F17&gt;G18,E19,0))))))))</f>
        <v>64</v>
      </c>
      <c r="J17" s="8"/>
      <c r="K17" s="13">
        <v>310</v>
      </c>
      <c r="L17" s="8">
        <f>IF(K17&gt;L25,J27,IF(K17&gt;L24,J25,IF(K17&gt;L23,J24,IF(K17&gt;L22,J23,IF(K17&gt;L21,J22,IF(K17&gt;L20,J21,IF(K17&gt;L19,J20,IF(K17&gt;L18,J19,0))))))))</f>
        <v>64</v>
      </c>
      <c r="M17" s="8"/>
      <c r="N17" s="8"/>
      <c r="P17" s="8"/>
      <c r="Q17" s="13">
        <v>310</v>
      </c>
      <c r="R17">
        <f>IF(Q17&gt;R25,P27,IF(Q17&gt;R24,P25,IF(Q17&gt;R23,P24,IF(Q17&gt;R22,P23,IF(Q17&gt;R21,P22,IF(Q17&gt;R20,P21,IF(Q17&gt;R19,P20,IF(Q17&gt;R18,P19,0))))))))</f>
        <v>64</v>
      </c>
      <c r="U17" s="8"/>
      <c r="V17" s="13">
        <v>310</v>
      </c>
      <c r="W17">
        <f>IF(V17&gt;W25,U27,IF(V17&gt;W24,U25,IF(V17&gt;W23,U24,IF(V17&gt;W22,U23,IF(V17&gt;W21,U22,IF(V17&gt;W20,U21,IF(V17&gt;W19,U20,IF(V17&gt;W18,U19,0))))))))</f>
        <v>64</v>
      </c>
      <c r="Z17" s="8"/>
      <c r="AA17" s="13">
        <v>310</v>
      </c>
      <c r="AB17">
        <f>IF(AA17&gt;AB25,Z27,IF(AA17&gt;AB24,Z25,IF(AA17&gt;AB23,Z24,IF(AA17&gt;AB22,Z23,IF(AA17&gt;AB21,Z22,IF(AA17&gt;AB20,Z21,IF(AA17&gt;AB19,Z20,IF(AA17&gt;AB18,Z19,0))))))))</f>
        <v>64</v>
      </c>
      <c r="AD17" s="7"/>
      <c r="AE17" s="7"/>
    </row>
    <row r="18" spans="1:31" x14ac:dyDescent="0.25">
      <c r="A18" s="17" t="s">
        <v>72</v>
      </c>
      <c r="B18" s="8">
        <v>380</v>
      </c>
      <c r="C18" s="18">
        <f>IF(B18&gt;K40,J40,IF(B18&gt;K38,J38,IF(B18&gt;K37,J37,IF(B18&gt;K36,J36,IF(B18&gt;K35,J35,IF(B18&gt;K34,J34,IF(B18&gt;K33,J33,IF(B18&gt;K32,J32,IF(B18&gt;K31,J31,0)))))))))</f>
        <v>46</v>
      </c>
      <c r="E18" s="8">
        <v>46</v>
      </c>
      <c r="F18" s="14"/>
      <c r="G18" s="8"/>
      <c r="J18" s="8">
        <v>46</v>
      </c>
      <c r="K18" s="14"/>
      <c r="L18" s="8"/>
      <c r="M18" s="8"/>
      <c r="N18" s="8"/>
      <c r="P18" s="8">
        <v>46</v>
      </c>
      <c r="Q18" s="14"/>
      <c r="R18" s="8"/>
      <c r="U18" s="8">
        <v>46</v>
      </c>
      <c r="V18" s="26"/>
      <c r="W18" s="8"/>
      <c r="Z18" s="8">
        <v>46</v>
      </c>
      <c r="AA18" s="29"/>
      <c r="AB18" s="8"/>
    </row>
    <row r="19" spans="1:31" x14ac:dyDescent="0.25">
      <c r="A19" s="17" t="s">
        <v>73</v>
      </c>
      <c r="B19" s="8">
        <v>422</v>
      </c>
      <c r="C19" s="18">
        <f>IF(B19&gt;Q40,P40,IF(B19&gt;Q38,P38,IF(B19&gt;Q37,P37,IF(B19&gt;Q36,P36,IF(B19&gt;Q35,P35,IF(B19&gt;Q34,P34,IF(B19&gt;Q33,P33,IF(B19&gt;Q32,P32,IF(B19&gt;Q31,P31,0)))))))))</f>
        <v>64</v>
      </c>
      <c r="E19" s="8">
        <v>48</v>
      </c>
      <c r="F19" s="14"/>
      <c r="G19" s="8">
        <v>102</v>
      </c>
      <c r="J19" s="8">
        <v>48</v>
      </c>
      <c r="K19" s="14"/>
      <c r="L19" s="8">
        <v>93</v>
      </c>
      <c r="M19" s="8"/>
      <c r="N19" s="8"/>
      <c r="P19" s="8">
        <v>48</v>
      </c>
      <c r="Q19" s="14"/>
      <c r="R19" s="8">
        <v>102</v>
      </c>
      <c r="U19" s="8">
        <v>48</v>
      </c>
      <c r="V19" s="29" t="s">
        <v>74</v>
      </c>
      <c r="W19" s="8">
        <v>45</v>
      </c>
      <c r="Z19" s="8">
        <v>48</v>
      </c>
      <c r="AA19" s="29" t="s">
        <v>75</v>
      </c>
      <c r="AB19" s="8">
        <v>46.5</v>
      </c>
    </row>
    <row r="20" spans="1:31" x14ac:dyDescent="0.25">
      <c r="A20" s="17" t="s">
        <v>76</v>
      </c>
      <c r="B20" s="8">
        <v>390</v>
      </c>
      <c r="C20" s="18">
        <f>IF(B20&gt;V40,U40,IF(B20&gt;V38,U38,IF(B20&gt;V37,U37,IF(B20&gt;V36,U36,IF(B20&gt;V35,U35,IF(B20&gt;V34,U34,IF(B20&gt;V33,U33,IF(B20&gt;V32,U32,IF(B20&gt;V31,U31,0)))))))))</f>
        <v>64</v>
      </c>
      <c r="E20" s="8">
        <v>50</v>
      </c>
      <c r="F20" s="14"/>
      <c r="G20" s="8">
        <v>106</v>
      </c>
      <c r="J20" s="8">
        <v>50</v>
      </c>
      <c r="K20" s="14"/>
      <c r="L20" s="8">
        <v>98</v>
      </c>
      <c r="M20" s="8"/>
      <c r="N20" s="8"/>
      <c r="P20" s="8">
        <v>50</v>
      </c>
      <c r="Q20" s="14"/>
      <c r="R20" s="8">
        <v>107</v>
      </c>
      <c r="U20" s="8">
        <v>50</v>
      </c>
      <c r="V20" s="29" t="s">
        <v>77</v>
      </c>
      <c r="W20" s="8">
        <v>45.5</v>
      </c>
      <c r="Z20" s="8">
        <v>50</v>
      </c>
      <c r="AA20" s="29" t="s">
        <v>78</v>
      </c>
      <c r="AB20" s="8">
        <v>47.5</v>
      </c>
    </row>
    <row r="21" spans="1:31" x14ac:dyDescent="0.25">
      <c r="A21" s="17" t="s">
        <v>79</v>
      </c>
      <c r="B21" s="8">
        <v>400</v>
      </c>
      <c r="C21" s="18">
        <f>IF(B21&gt;AA40,Z40,IF(B21&gt;AA38,Z38,IF(B21&gt;AA37,Z37,IF(B21&gt;AA36,Z36,IF(B21&gt;AA35,Z35,IF(B21&gt;AA34,Z34,IF(B21&gt;AA33,Z33,IF(B21&gt;AA32,Z32,IF(B21&gt;AA31,Z31,0)))))))))</f>
        <v>64</v>
      </c>
      <c r="E21" s="8">
        <v>52</v>
      </c>
      <c r="F21" s="14"/>
      <c r="G21" s="8">
        <v>110</v>
      </c>
      <c r="J21" s="8">
        <v>52</v>
      </c>
      <c r="K21" s="14"/>
      <c r="L21" s="8">
        <v>102</v>
      </c>
      <c r="M21" s="8"/>
      <c r="N21" s="8"/>
      <c r="P21" s="8">
        <v>52</v>
      </c>
      <c r="Q21" s="14"/>
      <c r="R21" s="8">
        <v>112</v>
      </c>
      <c r="U21" s="8">
        <v>52</v>
      </c>
      <c r="V21" s="29" t="s">
        <v>80</v>
      </c>
      <c r="W21" s="8">
        <v>46</v>
      </c>
      <c r="Z21" s="8">
        <v>52</v>
      </c>
      <c r="AA21" s="29" t="s">
        <v>81</v>
      </c>
      <c r="AB21" s="8">
        <v>48.5</v>
      </c>
    </row>
    <row r="22" spans="1:31" x14ac:dyDescent="0.25">
      <c r="A22" s="17" t="s">
        <v>82</v>
      </c>
      <c r="B22" s="8">
        <v>478</v>
      </c>
      <c r="C22" s="18">
        <f>IF(B22&gt;F53,E53,IF(B22&gt;F51,E51,IF(B22&gt;F50,E50,IF(B22&gt;F49,E49,IF(B22&gt;F48,E48,IF(B22&gt;F47,E47,IF(B22&gt;F46,E46,IF(B22&gt;F45,E45,IF(B22&gt;F44,E44,0)))))))))</f>
        <v>64</v>
      </c>
      <c r="E22" s="8">
        <v>54</v>
      </c>
      <c r="F22" s="14"/>
      <c r="G22" s="8">
        <v>114</v>
      </c>
      <c r="J22" s="8">
        <v>54</v>
      </c>
      <c r="K22" s="14"/>
      <c r="L22" s="8">
        <v>107</v>
      </c>
      <c r="M22" s="8"/>
      <c r="N22" s="8"/>
      <c r="P22" s="8">
        <v>54</v>
      </c>
      <c r="Q22" s="14"/>
      <c r="R22" s="8">
        <v>117</v>
      </c>
      <c r="U22" s="8">
        <v>54</v>
      </c>
      <c r="V22" s="29" t="s">
        <v>83</v>
      </c>
      <c r="W22" s="8">
        <v>46.5</v>
      </c>
      <c r="Z22" s="8">
        <v>54</v>
      </c>
      <c r="AA22" s="29" t="s">
        <v>84</v>
      </c>
      <c r="AB22" s="8">
        <v>49</v>
      </c>
    </row>
    <row r="23" spans="1:31" x14ac:dyDescent="0.25">
      <c r="A23" s="17" t="s">
        <v>85</v>
      </c>
      <c r="B23" s="8">
        <v>360</v>
      </c>
      <c r="C23" s="18">
        <f>IF(B23&gt;K53,J53,IF(B23&gt;K51,J51,IF(B23&gt;K50,J50,IF(B23&gt;K49,J49,IF(B23&gt;K48,J48,IF(B23&gt;K47,J47,IF(B23&gt;K46,J46,IF(B23&gt;K45,J45,IF(B23&gt;K44,J44,0)))))))))</f>
        <v>64</v>
      </c>
      <c r="E23" s="8">
        <v>56</v>
      </c>
      <c r="F23" s="14"/>
      <c r="G23" s="8">
        <v>118</v>
      </c>
      <c r="J23" s="8">
        <v>56</v>
      </c>
      <c r="K23" s="14"/>
      <c r="L23" s="8">
        <v>110</v>
      </c>
      <c r="M23" s="8"/>
      <c r="N23" s="8">
        <v>106</v>
      </c>
      <c r="P23" s="8">
        <v>56</v>
      </c>
      <c r="Q23" s="14"/>
      <c r="R23" s="8">
        <v>119</v>
      </c>
      <c r="U23" s="8">
        <v>56</v>
      </c>
      <c r="V23" s="29" t="s">
        <v>86</v>
      </c>
      <c r="W23" s="8">
        <v>47</v>
      </c>
      <c r="Z23" s="8">
        <v>56</v>
      </c>
      <c r="AA23" s="29" t="s">
        <v>87</v>
      </c>
      <c r="AB23" s="8">
        <v>50</v>
      </c>
    </row>
    <row r="24" spans="1:31" x14ac:dyDescent="0.25">
      <c r="A24" s="17" t="s">
        <v>88</v>
      </c>
      <c r="B24" s="8">
        <v>301</v>
      </c>
      <c r="C24" s="18">
        <f>IF(B24&gt;Q53,P53,IF(B24&gt;Q51,P51,IF(B24&gt;Q50,P50,IF(B24&gt;Q49,P49,IF(B24&gt;Q48,P48,IF(B24&gt;Q47,P47,IF(B24&gt;Q46,P46,IF(B24&gt;Q45,P45,IF(B24&gt;Q44,P44,0)))))))))</f>
        <v>64</v>
      </c>
      <c r="E24" s="8">
        <v>58</v>
      </c>
      <c r="F24" s="14"/>
      <c r="G24" s="8">
        <v>121</v>
      </c>
      <c r="J24" s="8">
        <v>58</v>
      </c>
      <c r="K24" s="14"/>
      <c r="L24" s="8">
        <v>112</v>
      </c>
      <c r="M24" s="8"/>
      <c r="N24" s="8"/>
      <c r="P24" s="8">
        <v>58</v>
      </c>
      <c r="Q24" s="14"/>
      <c r="R24" s="8">
        <v>121</v>
      </c>
      <c r="U24" s="8">
        <v>58</v>
      </c>
      <c r="V24" s="29" t="s">
        <v>89</v>
      </c>
      <c r="W24" s="8">
        <v>48</v>
      </c>
      <c r="Z24" s="8">
        <v>58</v>
      </c>
      <c r="AA24" s="29" t="s">
        <v>90</v>
      </c>
      <c r="AB24" s="8">
        <v>50.5</v>
      </c>
    </row>
    <row r="25" spans="1:31" x14ac:dyDescent="0.25">
      <c r="E25" s="8">
        <v>60</v>
      </c>
      <c r="F25" s="14"/>
      <c r="G25" s="24">
        <v>126</v>
      </c>
      <c r="H25" s="38"/>
      <c r="J25" s="8">
        <v>60</v>
      </c>
      <c r="K25" s="14"/>
      <c r="L25" s="24">
        <v>120</v>
      </c>
      <c r="M25" s="24"/>
      <c r="N25" s="30"/>
      <c r="P25" s="8">
        <v>60</v>
      </c>
      <c r="Q25" s="14"/>
      <c r="R25" s="24">
        <v>129</v>
      </c>
      <c r="S25" s="38"/>
      <c r="U25" s="8">
        <v>60</v>
      </c>
      <c r="V25" s="31"/>
      <c r="W25" s="24">
        <v>47.7</v>
      </c>
      <c r="X25" s="38"/>
      <c r="Z25" s="8">
        <v>60</v>
      </c>
      <c r="AA25" s="32"/>
      <c r="AB25" s="24">
        <v>52.5</v>
      </c>
    </row>
    <row r="26" spans="1:31" x14ac:dyDescent="0.25">
      <c r="E26" s="8">
        <v>62</v>
      </c>
      <c r="F26" s="14"/>
      <c r="G26" s="8">
        <v>129</v>
      </c>
      <c r="J26" s="8">
        <v>62</v>
      </c>
      <c r="K26" s="14"/>
      <c r="L26" s="8">
        <v>120</v>
      </c>
      <c r="M26" s="8"/>
      <c r="N26" s="19"/>
      <c r="P26" s="8">
        <v>62</v>
      </c>
      <c r="Q26" s="14"/>
      <c r="R26" s="8">
        <v>129</v>
      </c>
      <c r="U26" s="8">
        <v>62</v>
      </c>
      <c r="V26" s="29" t="s">
        <v>91</v>
      </c>
      <c r="W26" s="8">
        <v>49</v>
      </c>
      <c r="Z26" s="8">
        <v>62</v>
      </c>
      <c r="AA26" s="29" t="s">
        <v>92</v>
      </c>
      <c r="AB26" s="8">
        <v>53.5</v>
      </c>
    </row>
    <row r="27" spans="1:31" x14ac:dyDescent="0.25">
      <c r="E27" s="8">
        <v>64</v>
      </c>
      <c r="F27" s="26"/>
      <c r="G27" s="8">
        <v>133</v>
      </c>
      <c r="J27" s="8">
        <v>64</v>
      </c>
      <c r="K27" s="26"/>
      <c r="L27" s="8">
        <v>126</v>
      </c>
      <c r="N27" s="7">
        <v>116</v>
      </c>
      <c r="P27" s="8">
        <v>64</v>
      </c>
      <c r="Q27" s="26"/>
      <c r="R27" s="8">
        <v>134</v>
      </c>
      <c r="U27" s="8">
        <v>64</v>
      </c>
      <c r="V27" s="26"/>
      <c r="W27" s="8">
        <v>50</v>
      </c>
      <c r="Z27" s="8">
        <v>64</v>
      </c>
      <c r="AA27" s="14"/>
      <c r="AB27" s="8">
        <v>54</v>
      </c>
    </row>
    <row r="28" spans="1:31" x14ac:dyDescent="0.25">
      <c r="E28" t="s">
        <v>93</v>
      </c>
      <c r="J28" t="s">
        <v>94</v>
      </c>
      <c r="P28" t="s">
        <v>95</v>
      </c>
      <c r="U28" t="s">
        <v>96</v>
      </c>
      <c r="Z28" t="s">
        <v>97</v>
      </c>
      <c r="AB28" t="s">
        <v>63</v>
      </c>
    </row>
    <row r="29" spans="1:31" x14ac:dyDescent="0.25">
      <c r="E29" s="9">
        <v>11</v>
      </c>
      <c r="F29" s="10" t="s">
        <v>47</v>
      </c>
      <c r="G29" s="10" t="s">
        <v>48</v>
      </c>
      <c r="H29" s="37"/>
      <c r="J29" s="9">
        <v>12</v>
      </c>
      <c r="K29" s="10" t="s">
        <v>47</v>
      </c>
      <c r="L29" s="10" t="s">
        <v>48</v>
      </c>
      <c r="M29" s="37"/>
      <c r="N29" s="7"/>
      <c r="P29" s="9">
        <v>13</v>
      </c>
      <c r="Q29" s="10" t="s">
        <v>47</v>
      </c>
      <c r="R29" s="11" t="s">
        <v>48</v>
      </c>
      <c r="S29" s="37"/>
      <c r="U29" s="9">
        <v>14</v>
      </c>
      <c r="V29" s="10" t="s">
        <v>47</v>
      </c>
      <c r="W29" s="11" t="s">
        <v>48</v>
      </c>
      <c r="X29" s="37"/>
      <c r="Z29" s="9">
        <v>15</v>
      </c>
      <c r="AA29" s="10" t="s">
        <v>47</v>
      </c>
      <c r="AB29" s="11" t="s">
        <v>48</v>
      </c>
    </row>
    <row r="30" spans="1:31" x14ac:dyDescent="0.25">
      <c r="E30" s="8"/>
      <c r="F30" s="13">
        <v>310</v>
      </c>
      <c r="G30" s="8">
        <f>IF(F30&gt;G38,E40,IF(F30&gt;G37,E38,IF(F30&gt;G36,E37,IF(F30&gt;G35,E36,IF(F30&gt;G34,E35,IF(F30&gt;G33,E34,IF(F30&gt;G32,E33,IF(F30&gt;G31,E32,0))))))))</f>
        <v>64</v>
      </c>
      <c r="J30" s="8"/>
      <c r="K30" s="13">
        <v>310</v>
      </c>
      <c r="L30" s="8">
        <f>IF(K30&gt;L38,J40,IF(K30&gt;L37,J38,IF(K30&gt;L36,J37,IF(K30&gt;L35,J36,IF(K30&gt;L34,J35,IF(K30&gt;L33,J34,IF(K30&gt;L32,J33,IF(K30&gt;L31,J32,0))))))))</f>
        <v>64</v>
      </c>
      <c r="N30" s="7"/>
      <c r="P30" s="8"/>
      <c r="Q30" s="13">
        <v>310</v>
      </c>
      <c r="R30">
        <f>IF(Q30&gt;R38,P40,IF(Q30&gt;R37,P38,IF(Q30&gt;R36,P37,IF(Q30&gt;R35,P36,IF(Q30&gt;R34,P35,IF(Q30&gt;R33,P34,IF(Q30&gt;R32,P33,IF(Q30&gt;R31,P32,0))))))))</f>
        <v>64</v>
      </c>
      <c r="U30" s="8"/>
      <c r="V30" s="13">
        <v>310</v>
      </c>
      <c r="W30">
        <f>IF(V30&gt;W38,U40,IF(V30&gt;W37,U38,IF(V30&gt;W36,U37,IF(V30&gt;W35,U36,IF(V30&gt;W34,U35,IF(V30&gt;W33,U34,IF(V30&gt;W32,U33,IF(V30&gt;W31,U32,0))))))))</f>
        <v>64</v>
      </c>
      <c r="Z30" s="8"/>
      <c r="AA30" s="13">
        <v>310</v>
      </c>
      <c r="AB30">
        <f>IF(AA30&gt;AB38,Z40,IF(AA30&gt;AB37,Z38,IF(AA30&gt;AB36,Z37,IF(AA30&gt;AB35,Z36,IF(AA30&gt;AB34,Z35,IF(AA30&gt;AB33,Z34,IF(AA30&gt;AB32,Z33,IF(AA30&gt;AB31,Z32,0))))))))</f>
        <v>64</v>
      </c>
    </row>
    <row r="31" spans="1:31" x14ac:dyDescent="0.25">
      <c r="E31" s="8">
        <v>46</v>
      </c>
      <c r="F31" s="26"/>
      <c r="G31" s="8"/>
      <c r="J31" s="8">
        <v>46</v>
      </c>
      <c r="K31" s="26"/>
      <c r="L31" s="8"/>
      <c r="N31" s="7"/>
      <c r="P31" s="8">
        <v>46</v>
      </c>
      <c r="Q31" s="26"/>
      <c r="R31" s="8"/>
      <c r="U31" s="8">
        <v>46</v>
      </c>
      <c r="V31" s="26"/>
      <c r="W31" s="8"/>
      <c r="Z31" s="8">
        <v>46</v>
      </c>
      <c r="AA31" s="14"/>
      <c r="AB31" s="8">
        <v>156.5</v>
      </c>
      <c r="AC31" s="39">
        <f>AB31-5</f>
        <v>151.5</v>
      </c>
    </row>
    <row r="32" spans="1:31" x14ac:dyDescent="0.25">
      <c r="E32" s="8">
        <v>48</v>
      </c>
      <c r="F32" s="26" t="s">
        <v>98</v>
      </c>
      <c r="G32" s="8">
        <v>69.5</v>
      </c>
      <c r="J32" s="8">
        <v>48</v>
      </c>
      <c r="K32" s="26" t="s">
        <v>99</v>
      </c>
      <c r="L32" s="8">
        <v>72</v>
      </c>
      <c r="N32" s="7"/>
      <c r="P32" s="8">
        <v>48</v>
      </c>
      <c r="Q32" s="26" t="s">
        <v>100</v>
      </c>
      <c r="R32" s="8">
        <v>39</v>
      </c>
      <c r="U32" s="8">
        <v>48</v>
      </c>
      <c r="V32" s="26" t="s">
        <v>101</v>
      </c>
      <c r="W32" s="8">
        <v>49</v>
      </c>
      <c r="Z32" s="8">
        <v>48</v>
      </c>
      <c r="AA32" s="14"/>
      <c r="AB32" s="8">
        <v>157.5</v>
      </c>
      <c r="AC32" s="39">
        <f t="shared" ref="AC32:AC40" si="2">AB32-5</f>
        <v>152.5</v>
      </c>
    </row>
    <row r="33" spans="5:32" x14ac:dyDescent="0.25">
      <c r="E33" s="8">
        <v>50</v>
      </c>
      <c r="F33" s="26" t="s">
        <v>102</v>
      </c>
      <c r="G33" s="8">
        <v>70</v>
      </c>
      <c r="J33" s="8">
        <v>50</v>
      </c>
      <c r="K33" s="26" t="s">
        <v>103</v>
      </c>
      <c r="L33" s="8">
        <v>73.5</v>
      </c>
      <c r="N33" s="7"/>
      <c r="P33" s="8">
        <v>50</v>
      </c>
      <c r="Q33" s="26" t="s">
        <v>104</v>
      </c>
      <c r="R33" s="8">
        <v>39.5</v>
      </c>
      <c r="U33" s="8">
        <v>50</v>
      </c>
      <c r="V33" s="26" t="s">
        <v>105</v>
      </c>
      <c r="W33" s="8">
        <v>50</v>
      </c>
      <c r="Z33" s="8">
        <v>50</v>
      </c>
      <c r="AA33" s="14"/>
      <c r="AB33" s="8">
        <v>160</v>
      </c>
      <c r="AC33" s="39">
        <f t="shared" si="2"/>
        <v>155</v>
      </c>
    </row>
    <row r="34" spans="5:32" x14ac:dyDescent="0.25">
      <c r="E34" s="8">
        <v>52</v>
      </c>
      <c r="F34" s="26" t="s">
        <v>106</v>
      </c>
      <c r="G34" s="8">
        <v>71</v>
      </c>
      <c r="J34" s="8">
        <v>52</v>
      </c>
      <c r="K34" s="26" t="s">
        <v>107</v>
      </c>
      <c r="L34" s="8">
        <v>75</v>
      </c>
      <c r="N34" s="7"/>
      <c r="P34" s="8">
        <v>52</v>
      </c>
      <c r="Q34" s="26" t="s">
        <v>104</v>
      </c>
      <c r="R34" s="8">
        <v>39.5</v>
      </c>
      <c r="U34" s="8">
        <v>52</v>
      </c>
      <c r="V34" s="26" t="s">
        <v>108</v>
      </c>
      <c r="W34" s="8">
        <v>51</v>
      </c>
      <c r="Z34" s="8">
        <v>52</v>
      </c>
      <c r="AA34" s="14"/>
      <c r="AB34" s="8">
        <v>162</v>
      </c>
      <c r="AC34" s="39">
        <f t="shared" si="2"/>
        <v>157</v>
      </c>
    </row>
    <row r="35" spans="5:32" x14ac:dyDescent="0.25">
      <c r="E35" s="8">
        <v>54</v>
      </c>
      <c r="F35" s="26" t="s">
        <v>109</v>
      </c>
      <c r="G35" s="8">
        <v>72</v>
      </c>
      <c r="J35" s="8">
        <v>54</v>
      </c>
      <c r="K35" s="26" t="s">
        <v>110</v>
      </c>
      <c r="L35" s="8">
        <v>76</v>
      </c>
      <c r="N35" s="7"/>
      <c r="P35" s="8">
        <v>54</v>
      </c>
      <c r="Q35" s="26" t="s">
        <v>111</v>
      </c>
      <c r="R35" s="8">
        <v>40</v>
      </c>
      <c r="U35" s="8">
        <v>54</v>
      </c>
      <c r="V35" s="26" t="s">
        <v>112</v>
      </c>
      <c r="W35" s="8">
        <v>51.5</v>
      </c>
      <c r="Z35" s="8">
        <v>54</v>
      </c>
      <c r="AA35" s="14"/>
      <c r="AB35" s="8">
        <v>163</v>
      </c>
      <c r="AC35" s="39">
        <f t="shared" si="2"/>
        <v>158</v>
      </c>
    </row>
    <row r="36" spans="5:32" x14ac:dyDescent="0.25">
      <c r="E36" s="8">
        <v>56</v>
      </c>
      <c r="F36" s="26" t="s">
        <v>113</v>
      </c>
      <c r="G36" s="8">
        <v>73</v>
      </c>
      <c r="J36" s="8">
        <v>56</v>
      </c>
      <c r="K36" s="26" t="s">
        <v>114</v>
      </c>
      <c r="L36" s="8">
        <v>78</v>
      </c>
      <c r="N36" s="7"/>
      <c r="P36" s="8">
        <v>56</v>
      </c>
      <c r="Q36" s="26" t="s">
        <v>115</v>
      </c>
      <c r="R36" s="8">
        <v>40.5</v>
      </c>
      <c r="U36" s="8">
        <v>56</v>
      </c>
      <c r="V36" s="26" t="s">
        <v>116</v>
      </c>
      <c r="W36" s="8">
        <v>52</v>
      </c>
      <c r="Z36" s="8">
        <v>56</v>
      </c>
      <c r="AA36" s="14"/>
      <c r="AB36" s="8">
        <v>164.5</v>
      </c>
      <c r="AC36" s="39">
        <f t="shared" si="2"/>
        <v>159.5</v>
      </c>
    </row>
    <row r="37" spans="5:32" x14ac:dyDescent="0.25">
      <c r="E37" s="8">
        <v>58</v>
      </c>
      <c r="F37" s="26" t="s">
        <v>117</v>
      </c>
      <c r="G37" s="8">
        <v>74.5</v>
      </c>
      <c r="J37" s="8">
        <v>58</v>
      </c>
      <c r="K37" s="26" t="s">
        <v>118</v>
      </c>
      <c r="L37" s="8">
        <v>79</v>
      </c>
      <c r="N37" s="7"/>
      <c r="P37" s="8">
        <v>58</v>
      </c>
      <c r="Q37" s="26" t="s">
        <v>119</v>
      </c>
      <c r="R37" s="8">
        <v>41</v>
      </c>
      <c r="U37" s="8">
        <v>58</v>
      </c>
      <c r="V37" s="26" t="s">
        <v>120</v>
      </c>
      <c r="W37" s="8">
        <v>53</v>
      </c>
      <c r="Z37" s="8">
        <v>58</v>
      </c>
      <c r="AA37" s="14"/>
      <c r="AB37" s="8">
        <v>167.5</v>
      </c>
      <c r="AC37" s="39">
        <f t="shared" si="2"/>
        <v>162.5</v>
      </c>
    </row>
    <row r="38" spans="5:32" x14ac:dyDescent="0.25">
      <c r="E38" s="8">
        <v>60</v>
      </c>
      <c r="F38" s="26" t="s">
        <v>121</v>
      </c>
      <c r="G38" s="24">
        <v>74</v>
      </c>
      <c r="H38" s="38"/>
      <c r="J38" s="8">
        <v>60</v>
      </c>
      <c r="K38" s="26" t="s">
        <v>122</v>
      </c>
      <c r="L38" s="24">
        <v>86.5</v>
      </c>
      <c r="M38" s="38"/>
      <c r="N38" s="25"/>
      <c r="P38" s="8">
        <v>60</v>
      </c>
      <c r="Q38" s="26"/>
      <c r="R38" s="24">
        <v>40</v>
      </c>
      <c r="S38" s="38"/>
      <c r="U38" s="8">
        <v>60</v>
      </c>
      <c r="V38" s="26"/>
      <c r="W38" s="24">
        <v>53</v>
      </c>
      <c r="X38" s="38"/>
      <c r="Z38" s="8">
        <v>60</v>
      </c>
      <c r="AA38" s="14"/>
      <c r="AB38" s="24">
        <v>163</v>
      </c>
      <c r="AC38" s="39">
        <f t="shared" si="2"/>
        <v>158</v>
      </c>
    </row>
    <row r="39" spans="5:32" x14ac:dyDescent="0.25">
      <c r="E39" s="8">
        <v>62</v>
      </c>
      <c r="F39" s="26" t="s">
        <v>123</v>
      </c>
      <c r="G39" s="8">
        <v>77</v>
      </c>
      <c r="J39" s="8">
        <v>62</v>
      </c>
      <c r="K39" s="26" t="s">
        <v>124</v>
      </c>
      <c r="L39" s="8">
        <v>84</v>
      </c>
      <c r="N39" s="7"/>
      <c r="P39" s="8">
        <v>62</v>
      </c>
      <c r="Q39" s="26" t="s">
        <v>125</v>
      </c>
      <c r="R39" s="8">
        <v>39.5</v>
      </c>
      <c r="U39" s="8">
        <v>62</v>
      </c>
      <c r="V39" s="26" t="s">
        <v>126</v>
      </c>
      <c r="W39" s="8">
        <v>55</v>
      </c>
      <c r="Z39" s="8">
        <v>62</v>
      </c>
      <c r="AA39" s="14"/>
      <c r="AB39" s="8">
        <v>170</v>
      </c>
      <c r="AC39" s="39">
        <f t="shared" si="2"/>
        <v>165</v>
      </c>
    </row>
    <row r="40" spans="5:32" x14ac:dyDescent="0.25">
      <c r="E40" s="8">
        <v>64</v>
      </c>
      <c r="F40" s="26"/>
      <c r="G40" s="8">
        <v>78</v>
      </c>
      <c r="J40" s="8">
        <v>64</v>
      </c>
      <c r="K40" s="26" t="s">
        <v>127</v>
      </c>
      <c r="L40" s="8">
        <v>91</v>
      </c>
      <c r="N40" s="7"/>
      <c r="P40" s="8">
        <v>64</v>
      </c>
      <c r="Q40" s="26"/>
      <c r="R40" s="8">
        <v>40</v>
      </c>
      <c r="U40" s="8">
        <v>64</v>
      </c>
      <c r="V40" s="26"/>
      <c r="W40" s="8">
        <v>55</v>
      </c>
      <c r="Z40" s="8">
        <v>64</v>
      </c>
      <c r="AA40" s="14"/>
      <c r="AB40" s="8">
        <v>171</v>
      </c>
      <c r="AC40" s="39">
        <f t="shared" si="2"/>
        <v>166</v>
      </c>
    </row>
    <row r="41" spans="5:32" x14ac:dyDescent="0.25">
      <c r="E41" t="s">
        <v>128</v>
      </c>
      <c r="G41" t="s">
        <v>129</v>
      </c>
      <c r="J41" t="s">
        <v>130</v>
      </c>
      <c r="K41" s="28"/>
      <c r="L41" t="s">
        <v>129</v>
      </c>
      <c r="P41" t="s">
        <v>131</v>
      </c>
    </row>
    <row r="42" spans="5:32" x14ac:dyDescent="0.25">
      <c r="E42" s="9">
        <v>16</v>
      </c>
      <c r="F42" s="10" t="s">
        <v>47</v>
      </c>
      <c r="G42" s="10" t="s">
        <v>48</v>
      </c>
      <c r="H42" s="37"/>
      <c r="J42" s="9">
        <v>17</v>
      </c>
      <c r="K42" s="10" t="s">
        <v>47</v>
      </c>
      <c r="L42" s="10" t="s">
        <v>48</v>
      </c>
      <c r="M42" s="37"/>
      <c r="N42" s="7"/>
      <c r="P42" s="9">
        <v>18</v>
      </c>
      <c r="Q42" s="10" t="s">
        <v>47</v>
      </c>
      <c r="R42" s="11" t="s">
        <v>48</v>
      </c>
      <c r="S42" s="37"/>
    </row>
    <row r="43" spans="5:32" x14ac:dyDescent="0.25">
      <c r="E43" s="8"/>
      <c r="F43" s="13">
        <v>310</v>
      </c>
      <c r="G43" s="8">
        <f>IF(F43&gt;G51,E53,IF(F43&gt;G50,E51,IF(F43&gt;G49,E50,IF(F43&gt;G48,E49,IF(F43&gt;G47,E48,IF(F43&gt;G46,E47,IF(F43&gt;G45,E46,IF(F43&gt;G44,E45,0))))))))</f>
        <v>64</v>
      </c>
      <c r="J43" s="8"/>
      <c r="K43" s="13">
        <v>310</v>
      </c>
      <c r="L43" s="8">
        <f>IF(K43&gt;L51,J53,IF(K43&gt;L50,J51,IF(K43&gt;L49,J50,IF(K43&gt;L48,J49,IF(K43&gt;L47,J48,IF(K43&gt;L46,J47,IF(K43&gt;L45,J46,IF(K43&gt;L44,J45,0))))))))</f>
        <v>64</v>
      </c>
      <c r="N43" s="7"/>
      <c r="P43" s="8"/>
      <c r="Q43" s="13">
        <v>310</v>
      </c>
      <c r="R43">
        <f>IF(Q43&gt;R51,P53,IF(Q43&gt;R50,P51,IF(Q43&gt;R49,P50,IF(Q43&gt;R48,P49,IF(Q43&gt;R47,P48,IF(Q43&gt;R46,P47,IF(Q43&gt;R45,P46,IF(Q43&gt;R44,P45,0))))))))</f>
        <v>64</v>
      </c>
    </row>
    <row r="44" spans="5:32" x14ac:dyDescent="0.25">
      <c r="E44" s="8">
        <v>46</v>
      </c>
      <c r="F44" s="26"/>
      <c r="G44" s="8"/>
      <c r="J44" s="8">
        <v>46</v>
      </c>
      <c r="K44" s="14">
        <v>5</v>
      </c>
      <c r="L44" s="8"/>
      <c r="N44" s="7"/>
      <c r="P44" s="8">
        <v>46</v>
      </c>
      <c r="Q44" s="14"/>
      <c r="R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5:32" x14ac:dyDescent="0.25">
      <c r="E45" s="8">
        <v>48</v>
      </c>
      <c r="F45" s="26" t="s">
        <v>132</v>
      </c>
      <c r="G45" s="8">
        <v>108.5</v>
      </c>
      <c r="H45" s="39">
        <f>G45-5</f>
        <v>103.5</v>
      </c>
      <c r="J45" s="8">
        <v>48</v>
      </c>
      <c r="K45" s="14">
        <v>83</v>
      </c>
      <c r="L45" s="8">
        <v>83</v>
      </c>
      <c r="M45" s="39">
        <f>L45-5</f>
        <v>78</v>
      </c>
      <c r="N45" s="7"/>
      <c r="P45" s="8">
        <v>48</v>
      </c>
      <c r="Q45" s="14"/>
      <c r="R45" s="8">
        <v>65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5:32" x14ac:dyDescent="0.25">
      <c r="E46" s="8">
        <v>50</v>
      </c>
      <c r="F46" s="26" t="s">
        <v>133</v>
      </c>
      <c r="G46" s="8">
        <v>110</v>
      </c>
      <c r="H46" s="39">
        <f t="shared" ref="H46:H53" si="3">G46-5</f>
        <v>105</v>
      </c>
      <c r="J46" s="8">
        <v>50</v>
      </c>
      <c r="K46" s="14">
        <v>84.5</v>
      </c>
      <c r="L46" s="8">
        <v>84.5</v>
      </c>
      <c r="M46" s="39">
        <f t="shared" ref="M46:M53" si="4">L46-5</f>
        <v>79.5</v>
      </c>
      <c r="N46" s="7"/>
      <c r="P46" s="8">
        <v>50</v>
      </c>
      <c r="Q46" s="14"/>
      <c r="R46" s="8">
        <v>66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5:32" x14ac:dyDescent="0.25">
      <c r="E47" s="8">
        <v>52</v>
      </c>
      <c r="F47" s="26" t="s">
        <v>134</v>
      </c>
      <c r="G47" s="8">
        <v>111</v>
      </c>
      <c r="H47" s="39">
        <f t="shared" si="3"/>
        <v>106</v>
      </c>
      <c r="J47" s="8">
        <v>52</v>
      </c>
      <c r="K47" s="14">
        <v>85</v>
      </c>
      <c r="L47" s="8">
        <v>85</v>
      </c>
      <c r="M47" s="39">
        <f t="shared" si="4"/>
        <v>80</v>
      </c>
      <c r="N47" s="7"/>
      <c r="P47" s="8">
        <v>52</v>
      </c>
      <c r="Q47" s="14"/>
      <c r="R47" s="8">
        <v>68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5:32" x14ac:dyDescent="0.25">
      <c r="E48" s="8">
        <v>54</v>
      </c>
      <c r="F48" s="26" t="s">
        <v>135</v>
      </c>
      <c r="G48" s="8">
        <v>111.5</v>
      </c>
      <c r="H48" s="39">
        <f t="shared" si="3"/>
        <v>106.5</v>
      </c>
      <c r="J48" s="8">
        <v>54</v>
      </c>
      <c r="K48" s="14">
        <v>85</v>
      </c>
      <c r="L48" s="8">
        <v>85</v>
      </c>
      <c r="M48" s="39">
        <f t="shared" si="4"/>
        <v>80</v>
      </c>
      <c r="N48" s="7"/>
      <c r="P48" s="8">
        <v>54</v>
      </c>
      <c r="Q48" s="14"/>
      <c r="R48" s="8">
        <v>72</v>
      </c>
    </row>
    <row r="49" spans="5:29" x14ac:dyDescent="0.25">
      <c r="E49" s="8">
        <v>56</v>
      </c>
      <c r="F49" s="26" t="s">
        <v>136</v>
      </c>
      <c r="G49" s="8">
        <v>112.5</v>
      </c>
      <c r="H49" s="39">
        <f t="shared" si="3"/>
        <v>107.5</v>
      </c>
      <c r="J49" s="8">
        <v>56</v>
      </c>
      <c r="K49" s="14">
        <v>85</v>
      </c>
      <c r="L49" s="8">
        <v>85</v>
      </c>
      <c r="M49" s="39">
        <f t="shared" si="4"/>
        <v>80</v>
      </c>
      <c r="N49" s="7"/>
      <c r="P49" s="8">
        <v>56</v>
      </c>
      <c r="Q49" s="14"/>
      <c r="R49" s="8">
        <v>74</v>
      </c>
    </row>
    <row r="50" spans="5:29" x14ac:dyDescent="0.25">
      <c r="E50" s="8">
        <v>58</v>
      </c>
      <c r="F50" s="26" t="s">
        <v>137</v>
      </c>
      <c r="G50" s="8">
        <v>114.5</v>
      </c>
      <c r="H50" s="39">
        <f t="shared" si="3"/>
        <v>109.5</v>
      </c>
      <c r="J50" s="8">
        <v>58</v>
      </c>
      <c r="K50" s="14">
        <v>85.5</v>
      </c>
      <c r="L50" s="8">
        <v>85.5</v>
      </c>
      <c r="M50" s="39">
        <f t="shared" si="4"/>
        <v>80.5</v>
      </c>
      <c r="N50" s="7"/>
      <c r="P50" s="8">
        <v>58</v>
      </c>
      <c r="Q50" s="14"/>
      <c r="R50" s="8">
        <v>76</v>
      </c>
    </row>
    <row r="51" spans="5:29" x14ac:dyDescent="0.25">
      <c r="E51" s="8">
        <v>60</v>
      </c>
      <c r="F51" s="26"/>
      <c r="G51" s="24">
        <v>110</v>
      </c>
      <c r="H51" s="39">
        <f t="shared" si="3"/>
        <v>105</v>
      </c>
      <c r="J51" s="8">
        <v>60</v>
      </c>
      <c r="K51" s="14"/>
      <c r="L51" s="24">
        <v>84</v>
      </c>
      <c r="M51" s="39">
        <f t="shared" si="4"/>
        <v>79</v>
      </c>
      <c r="N51" s="25"/>
      <c r="P51" s="8">
        <v>60</v>
      </c>
      <c r="Q51" s="14"/>
      <c r="R51" s="24">
        <v>79</v>
      </c>
      <c r="S51" s="38"/>
    </row>
    <row r="52" spans="5:29" x14ac:dyDescent="0.25">
      <c r="E52" s="8">
        <v>62</v>
      </c>
      <c r="F52" s="26" t="s">
        <v>138</v>
      </c>
      <c r="G52" s="8">
        <v>115</v>
      </c>
      <c r="H52" s="39">
        <f t="shared" si="3"/>
        <v>110</v>
      </c>
      <c r="J52" s="8">
        <v>62</v>
      </c>
      <c r="K52" s="14">
        <v>86</v>
      </c>
      <c r="L52" s="8">
        <v>86</v>
      </c>
      <c r="M52" s="39">
        <f t="shared" si="4"/>
        <v>81</v>
      </c>
      <c r="N52" s="7"/>
      <c r="P52" s="8">
        <v>62</v>
      </c>
      <c r="Q52" s="14"/>
      <c r="R52" s="8">
        <v>80</v>
      </c>
    </row>
    <row r="53" spans="5:29" x14ac:dyDescent="0.25">
      <c r="E53" s="8">
        <v>64</v>
      </c>
      <c r="F53" s="26"/>
      <c r="G53" s="8">
        <v>116</v>
      </c>
      <c r="H53" s="39">
        <f t="shared" si="3"/>
        <v>111</v>
      </c>
      <c r="J53" s="8">
        <v>64</v>
      </c>
      <c r="K53" s="14"/>
      <c r="L53" s="8">
        <v>86</v>
      </c>
      <c r="M53" s="39">
        <f t="shared" si="4"/>
        <v>81</v>
      </c>
      <c r="N53" s="7"/>
      <c r="P53" s="8">
        <v>64</v>
      </c>
      <c r="Q53" s="14"/>
      <c r="R53" s="8">
        <v>82</v>
      </c>
    </row>
    <row r="54" spans="5:29" x14ac:dyDescent="0.25">
      <c r="F54" s="33"/>
      <c r="K54" s="28"/>
      <c r="N54" s="7"/>
      <c r="Q54" s="28"/>
    </row>
    <row r="55" spans="5:29" x14ac:dyDescent="0.25">
      <c r="K55" s="28"/>
    </row>
    <row r="56" spans="5:29" x14ac:dyDescent="0.25">
      <c r="E56" t="s">
        <v>139</v>
      </c>
    </row>
    <row r="57" spans="5:29" x14ac:dyDescent="0.25">
      <c r="E57" s="34" t="s">
        <v>140</v>
      </c>
      <c r="F57" s="34"/>
    </row>
    <row r="58" spans="5:29" x14ac:dyDescent="0.25">
      <c r="E58" s="34" t="s">
        <v>141</v>
      </c>
      <c r="F58" s="3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5:29" x14ac:dyDescent="0.25">
      <c r="E59" s="35" t="s">
        <v>142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5:29" x14ac:dyDescent="0.25">
      <c r="E60" s="35" t="s">
        <v>143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5:29" x14ac:dyDescent="0.25">
      <c r="E61" s="36" t="s">
        <v>144</v>
      </c>
      <c r="F61" s="36"/>
      <c r="G61" s="36"/>
      <c r="H61" s="36"/>
      <c r="I61" s="36"/>
      <c r="J61" s="36"/>
      <c r="K61" s="3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4A03-695E-436E-84D3-3D38894B4AE2}">
  <dimension ref="A1:G35"/>
  <sheetViews>
    <sheetView workbookViewId="0">
      <selection activeCell="I28" sqref="I28"/>
    </sheetView>
  </sheetViews>
  <sheetFormatPr baseColWidth="10" defaultRowHeight="15" x14ac:dyDescent="0.25"/>
  <sheetData>
    <row r="1" spans="1:7" ht="15.75" x14ac:dyDescent="0.25">
      <c r="A1" s="3" t="s">
        <v>192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55" t="s">
        <v>173</v>
      </c>
      <c r="B3" s="2"/>
      <c r="C3" s="2" t="s">
        <v>178</v>
      </c>
      <c r="D3" s="41"/>
      <c r="E3" s="2"/>
      <c r="F3" s="2"/>
      <c r="G3" s="2"/>
    </row>
    <row r="4" spans="1:7" x14ac:dyDescent="0.25">
      <c r="A4" s="55" t="s">
        <v>174</v>
      </c>
      <c r="B4" s="2"/>
      <c r="C4" s="2" t="s">
        <v>179</v>
      </c>
      <c r="D4" s="41"/>
      <c r="E4" s="2"/>
      <c r="F4" s="2"/>
      <c r="G4" s="2"/>
    </row>
    <row r="5" spans="1:7" x14ac:dyDescent="0.25">
      <c r="A5" s="55" t="s">
        <v>175</v>
      </c>
      <c r="B5" s="2"/>
      <c r="C5" s="2" t="s">
        <v>180</v>
      </c>
      <c r="D5" s="41"/>
      <c r="E5" s="2"/>
      <c r="F5" s="2"/>
      <c r="G5" s="2"/>
    </row>
    <row r="6" spans="1:7" x14ac:dyDescent="0.25">
      <c r="A6" s="55" t="s">
        <v>176</v>
      </c>
      <c r="B6" s="2"/>
      <c r="C6" s="2" t="s">
        <v>181</v>
      </c>
      <c r="D6" s="41">
        <v>96</v>
      </c>
      <c r="E6" s="2">
        <v>80</v>
      </c>
      <c r="F6" s="2">
        <v>85</v>
      </c>
      <c r="G6" s="2">
        <v>98</v>
      </c>
    </row>
    <row r="7" spans="1:7" x14ac:dyDescent="0.25">
      <c r="A7" s="55" t="s">
        <v>177</v>
      </c>
      <c r="B7" s="2"/>
      <c r="C7" s="2" t="s">
        <v>182</v>
      </c>
      <c r="D7" s="41">
        <v>100</v>
      </c>
      <c r="E7" s="2">
        <v>85</v>
      </c>
      <c r="F7" s="2">
        <v>89</v>
      </c>
      <c r="G7" s="2">
        <v>102</v>
      </c>
    </row>
    <row r="10" spans="1:7" ht="15.75" x14ac:dyDescent="0.25">
      <c r="A10" s="3" t="s">
        <v>160</v>
      </c>
      <c r="D10" s="65">
        <v>9</v>
      </c>
      <c r="E10" s="65">
        <v>6</v>
      </c>
    </row>
    <row r="11" spans="1:7" ht="15.75" x14ac:dyDescent="0.25">
      <c r="A11" s="3" t="s">
        <v>3</v>
      </c>
      <c r="D11" s="72">
        <v>6</v>
      </c>
    </row>
    <row r="12" spans="1:7" x14ac:dyDescent="0.25">
      <c r="A12" s="68" t="s">
        <v>0</v>
      </c>
      <c r="B12" s="68" t="s">
        <v>1</v>
      </c>
      <c r="C12" s="68" t="s">
        <v>2</v>
      </c>
      <c r="D12" s="68" t="s">
        <v>3</v>
      </c>
      <c r="E12" s="68"/>
      <c r="F12" s="51" t="s">
        <v>145</v>
      </c>
    </row>
    <row r="13" spans="1:7" x14ac:dyDescent="0.25">
      <c r="A13" s="55" t="s">
        <v>173</v>
      </c>
      <c r="B13" s="2"/>
      <c r="C13" s="2" t="s">
        <v>178</v>
      </c>
      <c r="D13" s="41"/>
      <c r="E13" s="41"/>
      <c r="F13" s="46" t="s">
        <v>183</v>
      </c>
    </row>
    <row r="14" spans="1:7" x14ac:dyDescent="0.25">
      <c r="A14" s="55" t="s">
        <v>174</v>
      </c>
      <c r="B14" s="2"/>
      <c r="C14" s="2" t="s">
        <v>179</v>
      </c>
      <c r="D14" s="41"/>
      <c r="E14" s="41"/>
      <c r="F14" s="46" t="s">
        <v>184</v>
      </c>
    </row>
    <row r="15" spans="1:7" x14ac:dyDescent="0.25">
      <c r="A15" s="55" t="s">
        <v>175</v>
      </c>
      <c r="B15" s="2"/>
      <c r="C15" s="2" t="s">
        <v>180</v>
      </c>
      <c r="D15" s="41"/>
      <c r="E15" s="41"/>
      <c r="F15" s="46" t="s">
        <v>185</v>
      </c>
    </row>
    <row r="16" spans="1:7" x14ac:dyDescent="0.25">
      <c r="A16" s="55" t="s">
        <v>176</v>
      </c>
      <c r="B16" s="2"/>
      <c r="C16" s="2" t="s">
        <v>181</v>
      </c>
      <c r="D16" s="41">
        <f>D6-$D$10</f>
        <v>87</v>
      </c>
      <c r="E16" s="41">
        <f>D6-$E$10</f>
        <v>90</v>
      </c>
      <c r="F16" s="46" t="s">
        <v>193</v>
      </c>
    </row>
    <row r="17" spans="1:6" x14ac:dyDescent="0.25">
      <c r="A17" s="55" t="s">
        <v>177</v>
      </c>
      <c r="B17" s="2"/>
      <c r="C17" s="2" t="s">
        <v>182</v>
      </c>
      <c r="D17" s="41">
        <f>D7-$D$10</f>
        <v>91</v>
      </c>
      <c r="E17" s="41">
        <f>D7-$E$10</f>
        <v>94</v>
      </c>
      <c r="F17" s="46" t="s">
        <v>194</v>
      </c>
    </row>
    <row r="19" spans="1:6" x14ac:dyDescent="0.25">
      <c r="D19" s="65">
        <v>11</v>
      </c>
      <c r="E19" s="65">
        <v>9</v>
      </c>
    </row>
    <row r="20" spans="1:6" x14ac:dyDescent="0.25">
      <c r="A20" s="40" t="s">
        <v>4</v>
      </c>
      <c r="D20" s="72">
        <v>6</v>
      </c>
    </row>
    <row r="21" spans="1:6" x14ac:dyDescent="0.25">
      <c r="A21" s="68" t="s">
        <v>0</v>
      </c>
      <c r="B21" s="68" t="s">
        <v>1</v>
      </c>
      <c r="C21" s="68" t="s">
        <v>2</v>
      </c>
      <c r="D21" s="69" t="s">
        <v>4</v>
      </c>
      <c r="E21" s="69"/>
      <c r="F21" s="47" t="s">
        <v>145</v>
      </c>
    </row>
    <row r="22" spans="1:6" x14ac:dyDescent="0.25">
      <c r="A22" s="55" t="s">
        <v>173</v>
      </c>
      <c r="B22" s="2"/>
      <c r="C22" s="2" t="s">
        <v>178</v>
      </c>
      <c r="D22" s="41"/>
      <c r="E22" s="41"/>
      <c r="F22" s="46" t="s">
        <v>186</v>
      </c>
    </row>
    <row r="23" spans="1:6" x14ac:dyDescent="0.25">
      <c r="A23" s="55" t="s">
        <v>174</v>
      </c>
      <c r="B23" s="2"/>
      <c r="C23" s="2" t="s">
        <v>179</v>
      </c>
      <c r="D23" s="41"/>
      <c r="E23" s="41"/>
      <c r="F23" s="46" t="s">
        <v>187</v>
      </c>
    </row>
    <row r="24" spans="1:6" x14ac:dyDescent="0.25">
      <c r="A24" s="55" t="s">
        <v>175</v>
      </c>
      <c r="B24" s="2"/>
      <c r="C24" s="2" t="s">
        <v>180</v>
      </c>
      <c r="D24" s="41"/>
      <c r="E24" s="41"/>
      <c r="F24" s="46" t="s">
        <v>188</v>
      </c>
    </row>
    <row r="25" spans="1:6" x14ac:dyDescent="0.25">
      <c r="A25" s="55" t="s">
        <v>176</v>
      </c>
      <c r="B25" s="2"/>
      <c r="C25" s="2" t="s">
        <v>181</v>
      </c>
      <c r="D25" s="41">
        <f>F6-$D$19</f>
        <v>74</v>
      </c>
      <c r="E25" s="41">
        <f>F6-$E$19</f>
        <v>76</v>
      </c>
      <c r="F25" s="46" t="s">
        <v>190</v>
      </c>
    </row>
    <row r="26" spans="1:6" x14ac:dyDescent="0.25">
      <c r="A26" s="55" t="s">
        <v>177</v>
      </c>
      <c r="B26" s="2"/>
      <c r="C26" s="2" t="s">
        <v>182</v>
      </c>
      <c r="D26" s="41">
        <f>F7-$D$19</f>
        <v>78</v>
      </c>
      <c r="E26" s="41">
        <f>F7-$E$19</f>
        <v>80</v>
      </c>
      <c r="F26" s="46" t="s">
        <v>195</v>
      </c>
    </row>
    <row r="28" spans="1:6" x14ac:dyDescent="0.25">
      <c r="D28" s="65">
        <v>12</v>
      </c>
      <c r="E28" s="65">
        <v>9</v>
      </c>
    </row>
    <row r="29" spans="1:6" x14ac:dyDescent="0.25">
      <c r="A29" s="40" t="s">
        <v>5</v>
      </c>
      <c r="D29" s="72">
        <v>4</v>
      </c>
    </row>
    <row r="30" spans="1:6" x14ac:dyDescent="0.25">
      <c r="A30" s="68" t="s">
        <v>0</v>
      </c>
      <c r="B30" s="68" t="s">
        <v>1</v>
      </c>
      <c r="C30" s="68" t="s">
        <v>2</v>
      </c>
      <c r="D30" s="70" t="s">
        <v>5</v>
      </c>
      <c r="E30" s="70"/>
      <c r="F30" s="47" t="s">
        <v>145</v>
      </c>
    </row>
    <row r="31" spans="1:6" x14ac:dyDescent="0.25">
      <c r="A31" s="55" t="s">
        <v>173</v>
      </c>
      <c r="B31" s="2"/>
      <c r="C31" s="2" t="s">
        <v>178</v>
      </c>
      <c r="D31" s="2"/>
      <c r="E31" s="2"/>
      <c r="F31" s="46" t="s">
        <v>190</v>
      </c>
    </row>
    <row r="32" spans="1:6" x14ac:dyDescent="0.25">
      <c r="A32" s="55" t="s">
        <v>174</v>
      </c>
      <c r="B32" s="2"/>
      <c r="C32" s="2" t="s">
        <v>179</v>
      </c>
      <c r="D32" s="2"/>
      <c r="E32" s="2"/>
      <c r="F32" s="46" t="s">
        <v>191</v>
      </c>
    </row>
    <row r="33" spans="1:6" x14ac:dyDescent="0.25">
      <c r="A33" s="55" t="s">
        <v>175</v>
      </c>
      <c r="B33" s="2"/>
      <c r="C33" s="2" t="s">
        <v>180</v>
      </c>
      <c r="D33" s="2"/>
      <c r="E33" s="2"/>
      <c r="F33" s="46" t="s">
        <v>196</v>
      </c>
    </row>
    <row r="34" spans="1:6" x14ac:dyDescent="0.25">
      <c r="A34" s="55" t="s">
        <v>176</v>
      </c>
      <c r="B34" s="2"/>
      <c r="C34" s="2" t="s">
        <v>181</v>
      </c>
      <c r="D34" s="2">
        <f>G6-$D$28</f>
        <v>86</v>
      </c>
      <c r="E34" s="2">
        <f>G6-$E$28</f>
        <v>89</v>
      </c>
      <c r="F34" s="46" t="s">
        <v>197</v>
      </c>
    </row>
    <row r="35" spans="1:6" x14ac:dyDescent="0.25">
      <c r="A35" s="55" t="s">
        <v>177</v>
      </c>
      <c r="B35" s="2"/>
      <c r="C35" s="2" t="s">
        <v>182</v>
      </c>
      <c r="D35" s="2">
        <f>G7-$D$28</f>
        <v>90</v>
      </c>
      <c r="E35" s="2">
        <f>G7-$E$28</f>
        <v>93</v>
      </c>
      <c r="F35" s="46" t="s">
        <v>198</v>
      </c>
    </row>
  </sheetData>
  <mergeCells count="1"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08F9-C37C-464B-9DBB-6933F3C0DC4E}">
  <dimension ref="A1:G47"/>
  <sheetViews>
    <sheetView workbookViewId="0">
      <selection activeCell="D38" sqref="D38"/>
    </sheetView>
  </sheetViews>
  <sheetFormatPr baseColWidth="10" defaultRowHeight="15" x14ac:dyDescent="0.25"/>
  <sheetData>
    <row r="1" spans="1:7" ht="15.75" x14ac:dyDescent="0.25">
      <c r="A1" s="3" t="s">
        <v>199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1">
        <v>36</v>
      </c>
      <c r="B3" s="1"/>
      <c r="C3" s="1"/>
      <c r="D3" s="56"/>
      <c r="E3" s="56"/>
      <c r="F3" s="57"/>
      <c r="G3" s="1"/>
    </row>
    <row r="4" spans="1:7" x14ac:dyDescent="0.25">
      <c r="A4" s="1">
        <v>38</v>
      </c>
      <c r="B4" s="2"/>
      <c r="C4" s="2" t="s">
        <v>33</v>
      </c>
      <c r="D4" s="41">
        <v>90</v>
      </c>
      <c r="E4" s="2">
        <v>71</v>
      </c>
      <c r="F4" s="2">
        <v>81</v>
      </c>
      <c r="G4" s="1">
        <v>101</v>
      </c>
    </row>
    <row r="5" spans="1:7" x14ac:dyDescent="0.25">
      <c r="A5" s="1">
        <v>40</v>
      </c>
      <c r="B5" s="2"/>
      <c r="C5" s="2" t="s">
        <v>200</v>
      </c>
      <c r="D5" s="41"/>
      <c r="E5" s="2"/>
      <c r="F5" s="2"/>
      <c r="G5" s="1"/>
    </row>
    <row r="6" spans="1:7" x14ac:dyDescent="0.25">
      <c r="A6" s="1">
        <v>42</v>
      </c>
      <c r="B6" s="2"/>
      <c r="C6" s="2" t="s">
        <v>201</v>
      </c>
      <c r="D6" s="41">
        <v>99</v>
      </c>
      <c r="E6" s="2">
        <v>77</v>
      </c>
      <c r="F6" s="2">
        <v>87</v>
      </c>
      <c r="G6" s="1">
        <v>109</v>
      </c>
    </row>
    <row r="7" spans="1:7" x14ac:dyDescent="0.25">
      <c r="A7" s="1">
        <v>44</v>
      </c>
      <c r="B7" s="2"/>
      <c r="C7" s="2" t="s">
        <v>20</v>
      </c>
      <c r="D7" s="41">
        <v>102</v>
      </c>
      <c r="E7" s="2">
        <v>83</v>
      </c>
      <c r="F7" s="2">
        <v>92</v>
      </c>
      <c r="G7" s="1">
        <v>112</v>
      </c>
    </row>
    <row r="8" spans="1:7" x14ac:dyDescent="0.25">
      <c r="A8" s="1">
        <v>46</v>
      </c>
      <c r="B8" s="2"/>
      <c r="C8" s="2" t="s">
        <v>202</v>
      </c>
      <c r="D8" s="41"/>
      <c r="E8" s="2"/>
      <c r="F8" s="2"/>
      <c r="G8" s="1"/>
    </row>
    <row r="9" spans="1:7" x14ac:dyDescent="0.25">
      <c r="A9" s="1">
        <v>48</v>
      </c>
      <c r="B9" s="2"/>
      <c r="C9" s="2" t="s">
        <v>203</v>
      </c>
      <c r="D9" s="41">
        <v>110</v>
      </c>
      <c r="E9" s="2">
        <v>98</v>
      </c>
      <c r="F9" s="2">
        <v>89</v>
      </c>
      <c r="G9" s="1">
        <v>120</v>
      </c>
    </row>
    <row r="10" spans="1:7" x14ac:dyDescent="0.25">
      <c r="A10" s="1">
        <v>50</v>
      </c>
      <c r="B10" s="8"/>
      <c r="C10" s="8"/>
      <c r="D10" s="2">
        <v>114</v>
      </c>
      <c r="E10" s="2">
        <v>102</v>
      </c>
      <c r="F10" s="2">
        <v>93</v>
      </c>
      <c r="G10" s="1">
        <v>124</v>
      </c>
    </row>
    <row r="13" spans="1:7" ht="15.75" x14ac:dyDescent="0.25">
      <c r="A13" s="3" t="s">
        <v>160</v>
      </c>
    </row>
    <row r="14" spans="1:7" ht="15.75" x14ac:dyDescent="0.25">
      <c r="A14" s="3" t="s">
        <v>3</v>
      </c>
      <c r="D14" s="68">
        <v>6</v>
      </c>
    </row>
    <row r="15" spans="1:7" x14ac:dyDescent="0.25">
      <c r="A15" s="68" t="s">
        <v>0</v>
      </c>
      <c r="B15" s="68" t="s">
        <v>1</v>
      </c>
      <c r="C15" s="68" t="s">
        <v>2</v>
      </c>
      <c r="D15" s="68" t="s">
        <v>3</v>
      </c>
      <c r="E15" s="68"/>
      <c r="F15" s="51" t="s">
        <v>145</v>
      </c>
    </row>
    <row r="16" spans="1:7" x14ac:dyDescent="0.25">
      <c r="A16" s="1">
        <v>36</v>
      </c>
      <c r="B16" s="2"/>
      <c r="C16" s="1"/>
      <c r="D16" s="41"/>
      <c r="E16" s="41"/>
      <c r="F16" s="46"/>
    </row>
    <row r="17" spans="1:6" x14ac:dyDescent="0.25">
      <c r="A17" s="1">
        <v>38</v>
      </c>
      <c r="B17" s="2"/>
      <c r="C17" s="2" t="s">
        <v>33</v>
      </c>
      <c r="D17" s="41"/>
      <c r="E17" s="41"/>
      <c r="F17" s="46" t="s">
        <v>204</v>
      </c>
    </row>
    <row r="18" spans="1:6" x14ac:dyDescent="0.25">
      <c r="A18" s="1">
        <v>40</v>
      </c>
      <c r="B18" s="2"/>
      <c r="C18" s="2" t="s">
        <v>200</v>
      </c>
      <c r="D18" s="41">
        <f>D4-6</f>
        <v>84</v>
      </c>
      <c r="E18" s="41"/>
      <c r="F18" s="46" t="s">
        <v>197</v>
      </c>
    </row>
    <row r="19" spans="1:6" x14ac:dyDescent="0.25">
      <c r="A19" s="1">
        <v>42</v>
      </c>
      <c r="B19" s="2"/>
      <c r="C19" s="2" t="s">
        <v>201</v>
      </c>
      <c r="D19" s="41"/>
      <c r="E19" s="41"/>
      <c r="F19" s="46" t="s">
        <v>205</v>
      </c>
    </row>
    <row r="20" spans="1:6" x14ac:dyDescent="0.25">
      <c r="A20" s="1">
        <v>44</v>
      </c>
      <c r="B20" s="2"/>
      <c r="C20" s="2" t="s">
        <v>20</v>
      </c>
      <c r="D20" s="41">
        <f t="shared" ref="D20:D23" si="0">D6-6</f>
        <v>93</v>
      </c>
      <c r="E20" s="41"/>
      <c r="F20" s="46" t="s">
        <v>206</v>
      </c>
    </row>
    <row r="21" spans="1:6" x14ac:dyDescent="0.25">
      <c r="A21" s="1">
        <v>46</v>
      </c>
      <c r="B21" s="2"/>
      <c r="C21" s="2" t="s">
        <v>202</v>
      </c>
      <c r="D21" s="41">
        <f t="shared" si="0"/>
        <v>96</v>
      </c>
      <c r="E21" s="41"/>
      <c r="F21" s="46" t="s">
        <v>207</v>
      </c>
    </row>
    <row r="22" spans="1:6" x14ac:dyDescent="0.25">
      <c r="A22" s="1">
        <v>48</v>
      </c>
      <c r="B22" s="2"/>
      <c r="C22" s="2" t="s">
        <v>203</v>
      </c>
      <c r="D22" s="41"/>
      <c r="E22" s="41"/>
      <c r="F22" s="46" t="s">
        <v>208</v>
      </c>
    </row>
    <row r="23" spans="1:6" x14ac:dyDescent="0.25">
      <c r="A23" s="1">
        <v>50</v>
      </c>
      <c r="B23" s="2"/>
      <c r="C23" s="8"/>
      <c r="D23" s="41">
        <f t="shared" si="0"/>
        <v>104</v>
      </c>
      <c r="E23" s="41"/>
      <c r="F23" s="46"/>
    </row>
    <row r="26" spans="1:6" x14ac:dyDescent="0.25">
      <c r="A26" s="40" t="s">
        <v>4</v>
      </c>
      <c r="D26" s="68">
        <v>6</v>
      </c>
    </row>
    <row r="27" spans="1:6" x14ac:dyDescent="0.25">
      <c r="A27" s="68" t="s">
        <v>0</v>
      </c>
      <c r="B27" s="68" t="s">
        <v>1</v>
      </c>
      <c r="C27" s="68" t="s">
        <v>2</v>
      </c>
      <c r="D27" s="69" t="s">
        <v>4</v>
      </c>
      <c r="E27" s="69"/>
      <c r="F27" s="47" t="s">
        <v>145</v>
      </c>
    </row>
    <row r="28" spans="1:6" x14ac:dyDescent="0.25">
      <c r="A28" s="1">
        <v>36</v>
      </c>
      <c r="B28" s="2"/>
      <c r="C28" s="1"/>
      <c r="D28" s="41"/>
      <c r="E28" s="41"/>
      <c r="F28" s="44"/>
    </row>
    <row r="29" spans="1:6" x14ac:dyDescent="0.25">
      <c r="A29" s="1">
        <v>38</v>
      </c>
      <c r="B29" s="2"/>
      <c r="C29" s="2" t="s">
        <v>33</v>
      </c>
      <c r="D29" s="41"/>
      <c r="E29" s="41"/>
      <c r="F29" s="46" t="s">
        <v>209</v>
      </c>
    </row>
    <row r="30" spans="1:6" x14ac:dyDescent="0.25">
      <c r="A30" s="1">
        <v>40</v>
      </c>
      <c r="B30" s="2"/>
      <c r="C30" s="2" t="s">
        <v>200</v>
      </c>
      <c r="D30" s="41">
        <f>F4-6</f>
        <v>75</v>
      </c>
      <c r="E30" s="41"/>
      <c r="F30" s="46" t="s">
        <v>210</v>
      </c>
    </row>
    <row r="31" spans="1:6" x14ac:dyDescent="0.25">
      <c r="A31" s="1">
        <v>42</v>
      </c>
      <c r="B31" s="2"/>
      <c r="C31" s="2" t="s">
        <v>201</v>
      </c>
      <c r="D31" s="41"/>
      <c r="E31" s="41"/>
      <c r="F31" s="46" t="s">
        <v>211</v>
      </c>
    </row>
    <row r="32" spans="1:6" x14ac:dyDescent="0.25">
      <c r="A32" s="1">
        <v>44</v>
      </c>
      <c r="B32" s="2"/>
      <c r="C32" s="2" t="s">
        <v>20</v>
      </c>
      <c r="D32" s="41">
        <f t="shared" ref="D32:D35" si="1">F6-6</f>
        <v>81</v>
      </c>
      <c r="E32" s="41"/>
      <c r="F32" s="46" t="s">
        <v>212</v>
      </c>
    </row>
    <row r="33" spans="1:6" x14ac:dyDescent="0.25">
      <c r="A33" s="1">
        <v>46</v>
      </c>
      <c r="B33" s="2"/>
      <c r="C33" s="2" t="s">
        <v>202</v>
      </c>
      <c r="D33" s="41">
        <f t="shared" si="1"/>
        <v>86</v>
      </c>
      <c r="E33" s="41"/>
      <c r="F33" s="46" t="s">
        <v>213</v>
      </c>
    </row>
    <row r="34" spans="1:6" x14ac:dyDescent="0.25">
      <c r="A34" s="1">
        <v>48</v>
      </c>
      <c r="B34" s="2"/>
      <c r="C34" s="2" t="s">
        <v>203</v>
      </c>
      <c r="D34" s="41"/>
      <c r="E34" s="41"/>
      <c r="F34" s="46" t="s">
        <v>204</v>
      </c>
    </row>
    <row r="35" spans="1:6" x14ac:dyDescent="0.25">
      <c r="A35" s="1">
        <v>50</v>
      </c>
      <c r="B35" s="2"/>
      <c r="C35" s="8"/>
      <c r="D35" s="41">
        <f t="shared" si="1"/>
        <v>83</v>
      </c>
      <c r="E35" s="41"/>
      <c r="F35" s="46"/>
    </row>
    <row r="38" spans="1:6" x14ac:dyDescent="0.25">
      <c r="A38" s="40" t="s">
        <v>5</v>
      </c>
      <c r="D38" s="68">
        <v>4</v>
      </c>
    </row>
    <row r="39" spans="1:6" x14ac:dyDescent="0.25">
      <c r="A39" s="68" t="s">
        <v>0</v>
      </c>
      <c r="B39" s="68" t="s">
        <v>1</v>
      </c>
      <c r="C39" s="68" t="s">
        <v>2</v>
      </c>
      <c r="D39" s="69" t="s">
        <v>5</v>
      </c>
      <c r="E39" s="69"/>
      <c r="F39" s="47" t="s">
        <v>145</v>
      </c>
    </row>
    <row r="40" spans="1:6" x14ac:dyDescent="0.25">
      <c r="A40" s="1">
        <v>36</v>
      </c>
      <c r="B40" s="2"/>
      <c r="C40" s="1"/>
      <c r="D40" s="2"/>
      <c r="E40" s="2"/>
      <c r="F40" s="46"/>
    </row>
    <row r="41" spans="1:6" x14ac:dyDescent="0.25">
      <c r="A41" s="1">
        <v>38</v>
      </c>
      <c r="B41" s="2"/>
      <c r="C41" s="2" t="s">
        <v>33</v>
      </c>
      <c r="D41" s="2"/>
      <c r="E41" s="2"/>
      <c r="F41" s="46" t="s">
        <v>214</v>
      </c>
    </row>
    <row r="42" spans="1:6" x14ac:dyDescent="0.25">
      <c r="A42" s="1">
        <v>40</v>
      </c>
      <c r="B42" s="2"/>
      <c r="C42" s="2" t="s">
        <v>200</v>
      </c>
      <c r="D42" s="22">
        <f>G4-4</f>
        <v>97</v>
      </c>
      <c r="E42" s="22"/>
      <c r="F42" s="46" t="s">
        <v>215</v>
      </c>
    </row>
    <row r="43" spans="1:6" x14ac:dyDescent="0.25">
      <c r="A43" s="1">
        <v>42</v>
      </c>
      <c r="B43" s="2"/>
      <c r="C43" s="2" t="s">
        <v>201</v>
      </c>
      <c r="D43" s="2"/>
      <c r="E43" s="2"/>
      <c r="F43" s="46" t="s">
        <v>216</v>
      </c>
    </row>
    <row r="44" spans="1:6" x14ac:dyDescent="0.25">
      <c r="A44" s="1">
        <v>44</v>
      </c>
      <c r="B44" s="2"/>
      <c r="C44" s="2" t="s">
        <v>20</v>
      </c>
      <c r="D44" s="22">
        <f t="shared" ref="D44:D47" si="2">G6-4</f>
        <v>105</v>
      </c>
      <c r="E44" s="22"/>
      <c r="F44" s="46" t="s">
        <v>217</v>
      </c>
    </row>
    <row r="45" spans="1:6" x14ac:dyDescent="0.25">
      <c r="A45" s="1">
        <v>46</v>
      </c>
      <c r="B45" s="2"/>
      <c r="C45" s="2" t="s">
        <v>202</v>
      </c>
      <c r="D45" s="22">
        <f t="shared" si="2"/>
        <v>108</v>
      </c>
      <c r="E45" s="22"/>
      <c r="F45" s="46" t="s">
        <v>218</v>
      </c>
    </row>
    <row r="46" spans="1:6" x14ac:dyDescent="0.25">
      <c r="A46" s="1">
        <v>48</v>
      </c>
      <c r="B46" s="2"/>
      <c r="C46" s="2" t="s">
        <v>203</v>
      </c>
      <c r="D46" s="2"/>
      <c r="E46" s="2"/>
      <c r="F46" s="46" t="s">
        <v>219</v>
      </c>
    </row>
    <row r="47" spans="1:6" x14ac:dyDescent="0.25">
      <c r="A47" s="1">
        <v>50</v>
      </c>
      <c r="B47" s="2"/>
      <c r="C47" s="8"/>
      <c r="D47" s="22">
        <f t="shared" si="2"/>
        <v>116</v>
      </c>
      <c r="E47" s="22"/>
      <c r="F47" s="46"/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6626-4E2C-401C-9E09-0D09F874CAAD}">
  <dimension ref="A1:G47"/>
  <sheetViews>
    <sheetView workbookViewId="0">
      <selection activeCell="K22" sqref="K22"/>
    </sheetView>
  </sheetViews>
  <sheetFormatPr baseColWidth="10" defaultRowHeight="15" x14ac:dyDescent="0.25"/>
  <sheetData>
    <row r="1" spans="1:7" ht="15.75" x14ac:dyDescent="0.25">
      <c r="A1" s="3" t="s">
        <v>220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1">
        <v>36</v>
      </c>
      <c r="B3" s="1"/>
      <c r="C3" s="1"/>
      <c r="D3" s="56"/>
      <c r="E3" s="56"/>
      <c r="F3" s="57"/>
      <c r="G3" s="1"/>
    </row>
    <row r="4" spans="1:7" x14ac:dyDescent="0.25">
      <c r="A4" s="1">
        <v>38</v>
      </c>
      <c r="B4" s="2"/>
      <c r="C4" s="2" t="s">
        <v>33</v>
      </c>
      <c r="D4" s="41"/>
      <c r="E4" s="2"/>
      <c r="F4" s="2"/>
      <c r="G4" s="1"/>
    </row>
    <row r="5" spans="1:7" x14ac:dyDescent="0.25">
      <c r="A5" s="1">
        <v>40</v>
      </c>
      <c r="B5" s="2"/>
      <c r="C5" s="2" t="s">
        <v>200</v>
      </c>
      <c r="D5" s="41"/>
      <c r="E5" s="2"/>
      <c r="F5" s="2"/>
      <c r="G5" s="1"/>
    </row>
    <row r="6" spans="1:7" x14ac:dyDescent="0.25">
      <c r="A6" s="1">
        <v>42</v>
      </c>
      <c r="B6" s="2"/>
      <c r="C6" s="2" t="s">
        <v>201</v>
      </c>
      <c r="D6" s="41">
        <v>96</v>
      </c>
      <c r="E6" s="2">
        <v>77</v>
      </c>
      <c r="F6" s="2">
        <v>86</v>
      </c>
      <c r="G6" s="1">
        <v>106</v>
      </c>
    </row>
    <row r="7" spans="1:7" x14ac:dyDescent="0.25">
      <c r="A7" s="1">
        <v>44</v>
      </c>
      <c r="B7" s="2"/>
      <c r="C7" s="2" t="s">
        <v>20</v>
      </c>
      <c r="D7" s="41"/>
      <c r="E7" s="2"/>
      <c r="F7" s="2"/>
      <c r="G7" s="1"/>
    </row>
    <row r="8" spans="1:7" x14ac:dyDescent="0.25">
      <c r="A8" s="1">
        <v>46</v>
      </c>
      <c r="B8" s="2"/>
      <c r="C8" s="2" t="s">
        <v>202</v>
      </c>
      <c r="D8" s="41"/>
      <c r="E8" s="2"/>
      <c r="F8" s="2"/>
      <c r="G8" s="1"/>
    </row>
    <row r="9" spans="1:7" x14ac:dyDescent="0.25">
      <c r="A9" s="1">
        <v>48</v>
      </c>
      <c r="B9" s="2"/>
      <c r="C9" s="2" t="s">
        <v>203</v>
      </c>
      <c r="D9" s="41"/>
      <c r="E9" s="2"/>
      <c r="F9" s="2"/>
      <c r="G9" s="1"/>
    </row>
    <row r="10" spans="1:7" x14ac:dyDescent="0.25">
      <c r="A10" s="1">
        <v>50</v>
      </c>
      <c r="B10" s="8"/>
      <c r="C10" s="8"/>
      <c r="D10" s="2"/>
      <c r="E10" s="2"/>
      <c r="F10" s="2"/>
      <c r="G10" s="1"/>
    </row>
    <row r="13" spans="1:7" ht="15.75" x14ac:dyDescent="0.25">
      <c r="A13" s="3" t="s">
        <v>160</v>
      </c>
    </row>
    <row r="14" spans="1:7" ht="15.75" x14ac:dyDescent="0.25">
      <c r="A14" s="3" t="s">
        <v>3</v>
      </c>
      <c r="D14" s="68">
        <v>6</v>
      </c>
    </row>
    <row r="15" spans="1:7" x14ac:dyDescent="0.25">
      <c r="A15" s="68" t="s">
        <v>0</v>
      </c>
      <c r="B15" s="68" t="s">
        <v>1</v>
      </c>
      <c r="C15" s="68" t="s">
        <v>2</v>
      </c>
      <c r="D15" s="68" t="s">
        <v>3</v>
      </c>
      <c r="E15" s="68"/>
      <c r="F15" s="51" t="s">
        <v>145</v>
      </c>
    </row>
    <row r="16" spans="1:7" x14ac:dyDescent="0.25">
      <c r="A16" s="1">
        <v>36</v>
      </c>
      <c r="B16" s="2"/>
      <c r="C16" s="1"/>
      <c r="D16" s="41"/>
      <c r="E16" s="41"/>
      <c r="F16" s="46"/>
    </row>
    <row r="17" spans="1:6" x14ac:dyDescent="0.25">
      <c r="A17" s="1">
        <v>38</v>
      </c>
      <c r="B17" s="2"/>
      <c r="C17" s="2" t="s">
        <v>33</v>
      </c>
      <c r="D17" s="41"/>
      <c r="E17" s="41"/>
      <c r="F17" s="46" t="s">
        <v>204</v>
      </c>
    </row>
    <row r="18" spans="1:6" x14ac:dyDescent="0.25">
      <c r="A18" s="1">
        <v>40</v>
      </c>
      <c r="B18" s="2"/>
      <c r="C18" s="2" t="s">
        <v>200</v>
      </c>
      <c r="D18" s="41"/>
      <c r="E18" s="41"/>
      <c r="F18" s="46" t="s">
        <v>197</v>
      </c>
    </row>
    <row r="19" spans="1:6" x14ac:dyDescent="0.25">
      <c r="A19" s="1">
        <v>42</v>
      </c>
      <c r="B19" s="2"/>
      <c r="C19" s="2" t="s">
        <v>201</v>
      </c>
      <c r="D19" s="41"/>
      <c r="E19" s="41"/>
      <c r="F19" s="46" t="s">
        <v>205</v>
      </c>
    </row>
    <row r="20" spans="1:6" x14ac:dyDescent="0.25">
      <c r="A20" s="1">
        <v>44</v>
      </c>
      <c r="B20" s="2"/>
      <c r="C20" s="2" t="s">
        <v>20</v>
      </c>
      <c r="D20" s="54">
        <f t="shared" ref="D20" si="0">D6-6</f>
        <v>90</v>
      </c>
      <c r="E20" s="54"/>
      <c r="F20" s="46" t="s">
        <v>206</v>
      </c>
    </row>
    <row r="21" spans="1:6" x14ac:dyDescent="0.25">
      <c r="A21" s="1">
        <v>46</v>
      </c>
      <c r="B21" s="2"/>
      <c r="C21" s="2" t="s">
        <v>202</v>
      </c>
      <c r="D21" s="41"/>
      <c r="E21" s="41"/>
      <c r="F21" s="46" t="s">
        <v>207</v>
      </c>
    </row>
    <row r="22" spans="1:6" x14ac:dyDescent="0.25">
      <c r="A22" s="1">
        <v>48</v>
      </c>
      <c r="B22" s="2"/>
      <c r="C22" s="2" t="s">
        <v>203</v>
      </c>
      <c r="D22" s="41"/>
      <c r="E22" s="41"/>
      <c r="F22" s="46" t="s">
        <v>208</v>
      </c>
    </row>
    <row r="23" spans="1:6" x14ac:dyDescent="0.25">
      <c r="A23" s="1">
        <v>50</v>
      </c>
      <c r="B23" s="2"/>
      <c r="C23" s="8"/>
      <c r="D23" s="41"/>
      <c r="E23" s="41"/>
      <c r="F23" s="46"/>
    </row>
    <row r="26" spans="1:6" x14ac:dyDescent="0.25">
      <c r="A26" s="40" t="s">
        <v>4</v>
      </c>
      <c r="D26" s="68">
        <v>6</v>
      </c>
    </row>
    <row r="27" spans="1:6" x14ac:dyDescent="0.25">
      <c r="A27" s="68" t="s">
        <v>0</v>
      </c>
      <c r="B27" s="68" t="s">
        <v>1</v>
      </c>
      <c r="C27" s="68" t="s">
        <v>2</v>
      </c>
      <c r="D27" s="69" t="s">
        <v>4</v>
      </c>
      <c r="E27" s="69"/>
      <c r="F27" s="47" t="s">
        <v>145</v>
      </c>
    </row>
    <row r="28" spans="1:6" x14ac:dyDescent="0.25">
      <c r="A28" s="1">
        <v>36</v>
      </c>
      <c r="B28" s="2"/>
      <c r="C28" s="1"/>
      <c r="D28" s="41"/>
      <c r="E28" s="41"/>
      <c r="F28" s="44"/>
    </row>
    <row r="29" spans="1:6" x14ac:dyDescent="0.25">
      <c r="A29" s="1">
        <v>38</v>
      </c>
      <c r="B29" s="2"/>
      <c r="C29" s="2" t="s">
        <v>33</v>
      </c>
      <c r="D29" s="41"/>
      <c r="E29" s="41"/>
      <c r="F29" s="46" t="s">
        <v>209</v>
      </c>
    </row>
    <row r="30" spans="1:6" x14ac:dyDescent="0.25">
      <c r="A30" s="1">
        <v>40</v>
      </c>
      <c r="B30" s="2"/>
      <c r="C30" s="2" t="s">
        <v>200</v>
      </c>
      <c r="D30" s="41"/>
      <c r="E30" s="41"/>
      <c r="F30" s="46" t="s">
        <v>210</v>
      </c>
    </row>
    <row r="31" spans="1:6" x14ac:dyDescent="0.25">
      <c r="A31" s="1">
        <v>42</v>
      </c>
      <c r="B31" s="2"/>
      <c r="C31" s="2" t="s">
        <v>201</v>
      </c>
      <c r="D31" s="41"/>
      <c r="E31" s="41"/>
      <c r="F31" s="46" t="s">
        <v>211</v>
      </c>
    </row>
    <row r="32" spans="1:6" x14ac:dyDescent="0.25">
      <c r="A32" s="1">
        <v>44</v>
      </c>
      <c r="B32" s="2"/>
      <c r="C32" s="2" t="s">
        <v>20</v>
      </c>
      <c r="D32" s="41">
        <f t="shared" ref="D32" si="1">AVERAGE(E6:F6)-6</f>
        <v>75.5</v>
      </c>
      <c r="E32" s="41"/>
      <c r="F32" s="46" t="s">
        <v>212</v>
      </c>
    </row>
    <row r="33" spans="1:6" x14ac:dyDescent="0.25">
      <c r="A33" s="1">
        <v>46</v>
      </c>
      <c r="B33" s="2"/>
      <c r="C33" s="2" t="s">
        <v>202</v>
      </c>
      <c r="D33" s="41"/>
      <c r="E33" s="41"/>
      <c r="F33" s="46" t="s">
        <v>213</v>
      </c>
    </row>
    <row r="34" spans="1:6" x14ac:dyDescent="0.25">
      <c r="A34" s="1">
        <v>48</v>
      </c>
      <c r="B34" s="2"/>
      <c r="C34" s="2" t="s">
        <v>203</v>
      </c>
      <c r="D34" s="41"/>
      <c r="E34" s="41"/>
      <c r="F34" s="46" t="s">
        <v>204</v>
      </c>
    </row>
    <row r="35" spans="1:6" x14ac:dyDescent="0.25">
      <c r="A35" s="1">
        <v>50</v>
      </c>
      <c r="B35" s="2"/>
      <c r="C35" s="8"/>
      <c r="D35" s="41"/>
      <c r="E35" s="41"/>
      <c r="F35" s="46"/>
    </row>
    <row r="38" spans="1:6" x14ac:dyDescent="0.25">
      <c r="A38" s="40" t="s">
        <v>5</v>
      </c>
      <c r="D38" s="68">
        <v>4</v>
      </c>
    </row>
    <row r="39" spans="1:6" x14ac:dyDescent="0.25">
      <c r="A39" s="68" t="s">
        <v>0</v>
      </c>
      <c r="B39" s="68" t="s">
        <v>1</v>
      </c>
      <c r="C39" s="68" t="s">
        <v>2</v>
      </c>
      <c r="D39" s="69" t="s">
        <v>5</v>
      </c>
      <c r="E39" s="69"/>
      <c r="F39" s="47" t="s">
        <v>145</v>
      </c>
    </row>
    <row r="40" spans="1:6" x14ac:dyDescent="0.25">
      <c r="A40" s="1">
        <v>36</v>
      </c>
      <c r="B40" s="2"/>
      <c r="C40" s="1"/>
      <c r="D40" s="2"/>
      <c r="E40" s="2"/>
      <c r="F40" s="46"/>
    </row>
    <row r="41" spans="1:6" x14ac:dyDescent="0.25">
      <c r="A41" s="1">
        <v>38</v>
      </c>
      <c r="B41" s="2"/>
      <c r="C41" s="2" t="s">
        <v>33</v>
      </c>
      <c r="D41" s="2"/>
      <c r="E41" s="2"/>
      <c r="F41" s="46" t="s">
        <v>214</v>
      </c>
    </row>
    <row r="42" spans="1:6" x14ac:dyDescent="0.25">
      <c r="A42" s="1">
        <v>40</v>
      </c>
      <c r="B42" s="2"/>
      <c r="C42" s="2" t="s">
        <v>200</v>
      </c>
      <c r="D42" s="2"/>
      <c r="E42" s="2"/>
      <c r="F42" s="46" t="s">
        <v>215</v>
      </c>
    </row>
    <row r="43" spans="1:6" x14ac:dyDescent="0.25">
      <c r="A43" s="1">
        <v>42</v>
      </c>
      <c r="B43" s="2"/>
      <c r="C43" s="2" t="s">
        <v>201</v>
      </c>
      <c r="D43" s="2"/>
      <c r="E43" s="2"/>
      <c r="F43" s="46" t="s">
        <v>216</v>
      </c>
    </row>
    <row r="44" spans="1:6" x14ac:dyDescent="0.25">
      <c r="A44" s="1">
        <v>44</v>
      </c>
      <c r="B44" s="2"/>
      <c r="C44" s="2" t="s">
        <v>20</v>
      </c>
      <c r="D44" s="22">
        <f t="shared" ref="D44" si="2">G6-4</f>
        <v>102</v>
      </c>
      <c r="E44" s="22"/>
      <c r="F44" s="46" t="s">
        <v>217</v>
      </c>
    </row>
    <row r="45" spans="1:6" x14ac:dyDescent="0.25">
      <c r="A45" s="1">
        <v>46</v>
      </c>
      <c r="B45" s="2"/>
      <c r="C45" s="2" t="s">
        <v>202</v>
      </c>
      <c r="D45" s="2"/>
      <c r="E45" s="2"/>
      <c r="F45" s="46" t="s">
        <v>218</v>
      </c>
    </row>
    <row r="46" spans="1:6" x14ac:dyDescent="0.25">
      <c r="A46" s="1">
        <v>48</v>
      </c>
      <c r="B46" s="2"/>
      <c r="C46" s="2" t="s">
        <v>203</v>
      </c>
      <c r="D46" s="2"/>
      <c r="E46" s="2"/>
      <c r="F46" s="46" t="s">
        <v>219</v>
      </c>
    </row>
    <row r="47" spans="1:6" x14ac:dyDescent="0.25">
      <c r="A47" s="1">
        <v>50</v>
      </c>
      <c r="B47" s="2"/>
      <c r="C47" s="8"/>
      <c r="D47" s="2"/>
      <c r="E47" s="2"/>
      <c r="F47" s="46"/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E753-0705-4AF8-9C9B-F19FA39B5460}">
  <dimension ref="A2:J72"/>
  <sheetViews>
    <sheetView topLeftCell="A55" zoomScale="98" zoomScaleNormal="98" workbookViewId="0">
      <selection activeCell="F41" sqref="F41"/>
    </sheetView>
  </sheetViews>
  <sheetFormatPr baseColWidth="10" defaultRowHeight="15" x14ac:dyDescent="0.25"/>
  <sheetData>
    <row r="2" spans="1:7" ht="15.75" x14ac:dyDescent="0.25">
      <c r="A2" s="3" t="s">
        <v>161</v>
      </c>
      <c r="E2" s="68" t="s">
        <v>169</v>
      </c>
      <c r="F2" s="68" t="s">
        <v>170</v>
      </c>
    </row>
    <row r="3" spans="1:7" x14ac:dyDescent="0.25">
      <c r="A3" s="68" t="s">
        <v>0</v>
      </c>
      <c r="B3" s="68" t="s">
        <v>1</v>
      </c>
      <c r="C3" s="68" t="s">
        <v>2</v>
      </c>
      <c r="D3" s="69" t="s">
        <v>3</v>
      </c>
      <c r="E3" s="91" t="s">
        <v>4</v>
      </c>
      <c r="F3" s="92"/>
      <c r="G3" s="68" t="s">
        <v>5</v>
      </c>
    </row>
    <row r="4" spans="1:7" x14ac:dyDescent="0.25">
      <c r="A4" s="1">
        <v>42</v>
      </c>
      <c r="B4" s="2" t="s">
        <v>28</v>
      </c>
      <c r="C4" s="2" t="s">
        <v>33</v>
      </c>
      <c r="D4" s="41"/>
      <c r="E4" s="60"/>
      <c r="F4" s="60"/>
      <c r="G4" s="2"/>
    </row>
    <row r="5" spans="1:7" x14ac:dyDescent="0.25">
      <c r="A5" s="1">
        <v>44</v>
      </c>
      <c r="B5" s="2" t="s">
        <v>17</v>
      </c>
      <c r="C5" s="2" t="s">
        <v>32</v>
      </c>
      <c r="D5" s="41"/>
      <c r="E5" s="60"/>
      <c r="F5" s="60"/>
      <c r="G5" s="2"/>
    </row>
    <row r="6" spans="1:7" x14ac:dyDescent="0.25">
      <c r="A6" s="1">
        <v>46</v>
      </c>
      <c r="B6" s="2" t="s">
        <v>6</v>
      </c>
      <c r="C6" s="2" t="s">
        <v>18</v>
      </c>
      <c r="D6" s="62">
        <v>97</v>
      </c>
      <c r="E6" s="61">
        <v>84</v>
      </c>
      <c r="F6" s="61">
        <v>90</v>
      </c>
      <c r="G6" s="61">
        <v>100</v>
      </c>
    </row>
    <row r="7" spans="1:7" x14ac:dyDescent="0.25">
      <c r="A7" s="1">
        <v>48</v>
      </c>
      <c r="B7" s="2" t="s">
        <v>7</v>
      </c>
      <c r="C7" s="2" t="s">
        <v>19</v>
      </c>
      <c r="D7" s="62">
        <v>102</v>
      </c>
      <c r="E7" s="63">
        <v>92</v>
      </c>
      <c r="F7" s="63">
        <v>97</v>
      </c>
      <c r="G7" s="61">
        <v>105</v>
      </c>
    </row>
    <row r="8" spans="1:7" x14ac:dyDescent="0.25">
      <c r="A8" s="1">
        <v>50</v>
      </c>
      <c r="B8" s="2" t="s">
        <v>8</v>
      </c>
      <c r="C8" s="2" t="s">
        <v>20</v>
      </c>
      <c r="D8" s="62">
        <v>106</v>
      </c>
      <c r="E8" s="61">
        <v>94</v>
      </c>
      <c r="F8" s="61">
        <v>101</v>
      </c>
      <c r="G8" s="61">
        <v>109</v>
      </c>
    </row>
    <row r="9" spans="1:7" x14ac:dyDescent="0.25">
      <c r="A9" s="1">
        <v>52</v>
      </c>
      <c r="B9" s="2" t="s">
        <v>9</v>
      </c>
      <c r="C9" s="2" t="s">
        <v>21</v>
      </c>
      <c r="D9" s="41">
        <v>109</v>
      </c>
      <c r="E9" s="61">
        <v>95</v>
      </c>
      <c r="F9" s="61">
        <v>102</v>
      </c>
      <c r="G9" s="63">
        <v>113</v>
      </c>
    </row>
    <row r="10" spans="1:7" x14ac:dyDescent="0.25">
      <c r="A10" s="1">
        <v>54</v>
      </c>
      <c r="B10" s="2" t="s">
        <v>10</v>
      </c>
      <c r="C10" s="2" t="s">
        <v>30</v>
      </c>
      <c r="D10" s="61">
        <v>113</v>
      </c>
      <c r="E10" s="61">
        <v>100</v>
      </c>
      <c r="F10" s="61">
        <v>105</v>
      </c>
      <c r="G10" s="61">
        <v>116</v>
      </c>
    </row>
    <row r="11" spans="1:7" x14ac:dyDescent="0.25">
      <c r="A11" s="1">
        <v>56</v>
      </c>
      <c r="B11" s="2" t="s">
        <v>11</v>
      </c>
      <c r="C11" s="2" t="s">
        <v>22</v>
      </c>
      <c r="D11" s="61">
        <v>117</v>
      </c>
      <c r="E11" s="63">
        <v>104</v>
      </c>
      <c r="F11" s="63">
        <v>109</v>
      </c>
      <c r="G11" s="61">
        <v>119</v>
      </c>
    </row>
    <row r="12" spans="1:7" x14ac:dyDescent="0.25">
      <c r="A12" s="1">
        <v>58</v>
      </c>
      <c r="B12" s="2" t="s">
        <v>12</v>
      </c>
      <c r="C12" s="2" t="s">
        <v>23</v>
      </c>
      <c r="D12" s="61">
        <v>123</v>
      </c>
      <c r="E12" s="61">
        <v>110</v>
      </c>
      <c r="F12" s="61">
        <v>116</v>
      </c>
      <c r="G12" s="61">
        <v>124</v>
      </c>
    </row>
    <row r="13" spans="1:7" x14ac:dyDescent="0.25">
      <c r="A13" s="1">
        <v>60</v>
      </c>
      <c r="B13" s="2" t="s">
        <v>13</v>
      </c>
      <c r="C13" s="2" t="s">
        <v>24</v>
      </c>
      <c r="D13" s="41"/>
      <c r="E13" s="41"/>
      <c r="F13" s="41"/>
      <c r="G13" s="2"/>
    </row>
    <row r="14" spans="1:7" x14ac:dyDescent="0.25">
      <c r="A14" s="1">
        <v>62</v>
      </c>
      <c r="B14" s="2" t="s">
        <v>14</v>
      </c>
      <c r="C14" s="2" t="s">
        <v>25</v>
      </c>
      <c r="D14" s="41"/>
      <c r="E14" s="41"/>
      <c r="F14" s="41"/>
      <c r="G14" s="2"/>
    </row>
    <row r="15" spans="1:7" x14ac:dyDescent="0.25">
      <c r="A15" s="1">
        <v>64</v>
      </c>
      <c r="B15" s="2" t="s">
        <v>15</v>
      </c>
      <c r="C15" s="2" t="s">
        <v>26</v>
      </c>
      <c r="D15" s="61">
        <v>132</v>
      </c>
      <c r="E15" s="41">
        <v>124</v>
      </c>
      <c r="F15" s="41">
        <v>127</v>
      </c>
      <c r="G15" s="2">
        <v>135</v>
      </c>
    </row>
    <row r="16" spans="1:7" x14ac:dyDescent="0.25">
      <c r="A16" s="1">
        <v>66</v>
      </c>
      <c r="B16" s="2" t="s">
        <v>16</v>
      </c>
      <c r="C16" s="2" t="s">
        <v>27</v>
      </c>
      <c r="D16" s="41"/>
      <c r="E16" s="41"/>
      <c r="F16" s="41"/>
      <c r="G16" s="2"/>
    </row>
    <row r="17" spans="1:10" x14ac:dyDescent="0.25">
      <c r="A17" s="1">
        <v>68</v>
      </c>
      <c r="B17" s="2" t="s">
        <v>29</v>
      </c>
      <c r="C17" s="2" t="s">
        <v>31</v>
      </c>
      <c r="D17" s="2"/>
      <c r="E17" s="2"/>
      <c r="F17" s="2"/>
      <c r="G17" s="2"/>
    </row>
    <row r="20" spans="1:10" ht="15.75" x14ac:dyDescent="0.25">
      <c r="A20" s="3" t="s">
        <v>160</v>
      </c>
      <c r="D20" s="65">
        <v>9</v>
      </c>
      <c r="E20" s="65">
        <v>6</v>
      </c>
    </row>
    <row r="21" spans="1:10" x14ac:dyDescent="0.25">
      <c r="A21" s="40" t="s">
        <v>3</v>
      </c>
      <c r="D21" s="72">
        <v>8</v>
      </c>
      <c r="E21" s="42"/>
      <c r="G21" s="28"/>
      <c r="H21" s="28"/>
      <c r="I21" s="52"/>
      <c r="J21" s="43"/>
    </row>
    <row r="22" spans="1:10" x14ac:dyDescent="0.25">
      <c r="A22" s="68" t="s">
        <v>0</v>
      </c>
      <c r="B22" s="68" t="s">
        <v>1</v>
      </c>
      <c r="C22" s="69" t="s">
        <v>2</v>
      </c>
      <c r="D22" s="68" t="s">
        <v>222</v>
      </c>
      <c r="E22" s="68"/>
      <c r="F22" s="51" t="s">
        <v>145</v>
      </c>
      <c r="G22" s="28"/>
      <c r="H22" s="28"/>
    </row>
    <row r="23" spans="1:10" x14ac:dyDescent="0.25">
      <c r="A23" s="1">
        <v>42</v>
      </c>
      <c r="B23" s="2" t="s">
        <v>28</v>
      </c>
      <c r="C23" s="2" t="s">
        <v>33</v>
      </c>
      <c r="D23" s="2"/>
      <c r="E23" s="2"/>
      <c r="F23" s="45" t="s">
        <v>155</v>
      </c>
      <c r="G23" s="28"/>
      <c r="H23" s="28"/>
    </row>
    <row r="24" spans="1:10" x14ac:dyDescent="0.25">
      <c r="A24" s="1">
        <v>44</v>
      </c>
      <c r="B24" s="2" t="s">
        <v>17</v>
      </c>
      <c r="C24" s="2" t="s">
        <v>32</v>
      </c>
      <c r="D24" s="2"/>
      <c r="E24" s="2"/>
      <c r="F24" s="45" t="s">
        <v>156</v>
      </c>
      <c r="G24" s="28"/>
    </row>
    <row r="25" spans="1:10" x14ac:dyDescent="0.25">
      <c r="A25" s="1">
        <v>46</v>
      </c>
      <c r="B25" s="2" t="s">
        <v>6</v>
      </c>
      <c r="C25" s="2" t="s">
        <v>18</v>
      </c>
      <c r="D25" s="2">
        <f>D6-$D$20</f>
        <v>88</v>
      </c>
      <c r="E25" s="2">
        <f>D6-$E$20</f>
        <v>91</v>
      </c>
      <c r="F25" s="46" t="s">
        <v>157</v>
      </c>
      <c r="G25" s="28"/>
    </row>
    <row r="26" spans="1:10" x14ac:dyDescent="0.25">
      <c r="A26" s="1">
        <v>48</v>
      </c>
      <c r="B26" s="2" t="s">
        <v>7</v>
      </c>
      <c r="C26" s="2" t="s">
        <v>19</v>
      </c>
      <c r="D26" s="2">
        <f t="shared" ref="D26:D34" si="0">D7-$D$20</f>
        <v>93</v>
      </c>
      <c r="E26" s="2">
        <f t="shared" ref="E26:E34" si="1">D7-$E$20</f>
        <v>96</v>
      </c>
      <c r="F26" s="46" t="s">
        <v>146</v>
      </c>
      <c r="G26" s="28"/>
    </row>
    <row r="27" spans="1:10" x14ac:dyDescent="0.25">
      <c r="A27" s="1">
        <v>50</v>
      </c>
      <c r="B27" s="2" t="s">
        <v>8</v>
      </c>
      <c r="C27" s="2" t="s">
        <v>20</v>
      </c>
      <c r="D27" s="2">
        <f t="shared" si="0"/>
        <v>97</v>
      </c>
      <c r="E27" s="2">
        <f t="shared" si="1"/>
        <v>100</v>
      </c>
      <c r="F27" s="46" t="s">
        <v>147</v>
      </c>
      <c r="G27" s="28"/>
    </row>
    <row r="28" spans="1:10" x14ac:dyDescent="0.25">
      <c r="A28" s="1">
        <v>52</v>
      </c>
      <c r="B28" s="2" t="s">
        <v>9</v>
      </c>
      <c r="C28" s="2" t="s">
        <v>21</v>
      </c>
      <c r="D28" s="2">
        <f t="shared" si="0"/>
        <v>100</v>
      </c>
      <c r="E28" s="2">
        <f t="shared" si="1"/>
        <v>103</v>
      </c>
      <c r="F28" s="46" t="s">
        <v>148</v>
      </c>
    </row>
    <row r="29" spans="1:10" x14ac:dyDescent="0.25">
      <c r="A29" s="1">
        <v>54</v>
      </c>
      <c r="B29" s="2" t="s">
        <v>10</v>
      </c>
      <c r="C29" s="2" t="s">
        <v>30</v>
      </c>
      <c r="D29" s="2">
        <f t="shared" si="0"/>
        <v>104</v>
      </c>
      <c r="E29" s="2">
        <f t="shared" si="1"/>
        <v>107</v>
      </c>
      <c r="F29" s="46" t="s">
        <v>149</v>
      </c>
    </row>
    <row r="30" spans="1:10" x14ac:dyDescent="0.25">
      <c r="A30" s="1">
        <v>56</v>
      </c>
      <c r="B30" s="2" t="s">
        <v>11</v>
      </c>
      <c r="C30" s="2" t="s">
        <v>22</v>
      </c>
      <c r="D30" s="2">
        <f t="shared" si="0"/>
        <v>108</v>
      </c>
      <c r="E30" s="2">
        <f t="shared" si="1"/>
        <v>111</v>
      </c>
      <c r="F30" s="46" t="s">
        <v>150</v>
      </c>
    </row>
    <row r="31" spans="1:10" x14ac:dyDescent="0.25">
      <c r="A31" s="1">
        <v>58</v>
      </c>
      <c r="B31" s="2" t="s">
        <v>12</v>
      </c>
      <c r="C31" s="2" t="s">
        <v>23</v>
      </c>
      <c r="D31" s="2">
        <f t="shared" si="0"/>
        <v>114</v>
      </c>
      <c r="E31" s="2">
        <f t="shared" si="1"/>
        <v>117</v>
      </c>
      <c r="F31" s="46" t="s">
        <v>151</v>
      </c>
    </row>
    <row r="32" spans="1:10" x14ac:dyDescent="0.25">
      <c r="A32" s="1">
        <v>60</v>
      </c>
      <c r="B32" s="2" t="s">
        <v>13</v>
      </c>
      <c r="C32" s="2" t="s">
        <v>24</v>
      </c>
      <c r="D32" s="2"/>
      <c r="E32" s="2"/>
      <c r="F32" s="46" t="s">
        <v>152</v>
      </c>
    </row>
    <row r="33" spans="1:7" x14ac:dyDescent="0.25">
      <c r="A33" s="1">
        <v>62</v>
      </c>
      <c r="B33" s="2" t="s">
        <v>14</v>
      </c>
      <c r="C33" s="2" t="s">
        <v>25</v>
      </c>
      <c r="D33" s="2"/>
      <c r="E33" s="2"/>
      <c r="F33" s="46" t="s">
        <v>153</v>
      </c>
    </row>
    <row r="34" spans="1:7" x14ac:dyDescent="0.25">
      <c r="A34" s="1">
        <v>64</v>
      </c>
      <c r="B34" s="2" t="s">
        <v>15</v>
      </c>
      <c r="C34" s="2" t="s">
        <v>26</v>
      </c>
      <c r="D34" s="2">
        <f t="shared" si="0"/>
        <v>123</v>
      </c>
      <c r="E34" s="2">
        <f t="shared" si="1"/>
        <v>126</v>
      </c>
      <c r="F34" s="46" t="s">
        <v>154</v>
      </c>
    </row>
    <row r="35" spans="1:7" x14ac:dyDescent="0.25">
      <c r="A35" s="1">
        <v>66</v>
      </c>
      <c r="B35" s="2" t="s">
        <v>16</v>
      </c>
      <c r="C35" s="2" t="s">
        <v>27</v>
      </c>
      <c r="D35" s="2"/>
      <c r="E35" s="2"/>
      <c r="F35" s="46" t="s">
        <v>158</v>
      </c>
    </row>
    <row r="36" spans="1:7" x14ac:dyDescent="0.25">
      <c r="A36" s="1">
        <v>68</v>
      </c>
      <c r="B36" s="2" t="s">
        <v>29</v>
      </c>
      <c r="C36" s="2" t="s">
        <v>31</v>
      </c>
      <c r="D36" s="2"/>
      <c r="E36" s="2"/>
      <c r="F36" s="45" t="s">
        <v>232</v>
      </c>
    </row>
    <row r="37" spans="1:7" x14ac:dyDescent="0.25">
      <c r="A37" s="50"/>
      <c r="B37" s="48"/>
      <c r="C37" s="48"/>
      <c r="D37" s="48"/>
      <c r="E37" s="48"/>
      <c r="F37" s="48"/>
    </row>
    <row r="38" spans="1:7" x14ac:dyDescent="0.25">
      <c r="D38" s="64">
        <v>13</v>
      </c>
      <c r="E38" s="64">
        <v>10</v>
      </c>
    </row>
    <row r="39" spans="1:7" x14ac:dyDescent="0.25">
      <c r="A39" s="40" t="s">
        <v>4</v>
      </c>
      <c r="D39" s="72">
        <v>7</v>
      </c>
    </row>
    <row r="40" spans="1:7" x14ac:dyDescent="0.25">
      <c r="A40" s="68" t="s">
        <v>0</v>
      </c>
      <c r="B40" s="68" t="s">
        <v>1</v>
      </c>
      <c r="C40" s="68" t="s">
        <v>2</v>
      </c>
      <c r="D40" s="69" t="s">
        <v>4</v>
      </c>
      <c r="E40" s="69"/>
      <c r="F40" s="47" t="s">
        <v>145</v>
      </c>
    </row>
    <row r="41" spans="1:7" x14ac:dyDescent="0.25">
      <c r="A41" s="1">
        <v>42</v>
      </c>
      <c r="B41" s="2" t="s">
        <v>28</v>
      </c>
      <c r="C41" s="2" t="s">
        <v>33</v>
      </c>
      <c r="D41" s="2"/>
      <c r="E41" s="2"/>
      <c r="F41" s="45" t="s">
        <v>8</v>
      </c>
    </row>
    <row r="42" spans="1:7" x14ac:dyDescent="0.25">
      <c r="A42" s="1">
        <v>44</v>
      </c>
      <c r="B42" s="2" t="s">
        <v>17</v>
      </c>
      <c r="C42" s="2" t="s">
        <v>32</v>
      </c>
      <c r="D42" s="2"/>
      <c r="E42" s="2"/>
      <c r="F42" s="45" t="s">
        <v>221</v>
      </c>
    </row>
    <row r="43" spans="1:7" x14ac:dyDescent="0.25">
      <c r="A43" s="1">
        <v>46</v>
      </c>
      <c r="B43" s="2" t="s">
        <v>6</v>
      </c>
      <c r="C43" s="2" t="s">
        <v>18</v>
      </c>
      <c r="D43" s="2">
        <f>F6-$D$38</f>
        <v>77</v>
      </c>
      <c r="E43" s="2">
        <f>F6-$E$38</f>
        <v>80</v>
      </c>
      <c r="F43" s="46" t="s">
        <v>159</v>
      </c>
      <c r="G43" s="48"/>
    </row>
    <row r="44" spans="1:7" x14ac:dyDescent="0.25">
      <c r="A44" s="1">
        <v>48</v>
      </c>
      <c r="B44" s="2" t="s">
        <v>7</v>
      </c>
      <c r="C44" s="2" t="s">
        <v>19</v>
      </c>
      <c r="D44" s="2">
        <f t="shared" ref="D44:D49" si="2">F7-$D$38</f>
        <v>84</v>
      </c>
      <c r="E44" s="2">
        <f t="shared" ref="E44:E52" si="3">F7-$E$38</f>
        <v>87</v>
      </c>
      <c r="F44" s="46" t="s">
        <v>155</v>
      </c>
      <c r="G44" s="48"/>
    </row>
    <row r="45" spans="1:7" x14ac:dyDescent="0.25">
      <c r="A45" s="1">
        <v>50</v>
      </c>
      <c r="B45" s="2" t="s">
        <v>8</v>
      </c>
      <c r="C45" s="2" t="s">
        <v>20</v>
      </c>
      <c r="D45" s="2">
        <f t="shared" si="2"/>
        <v>88</v>
      </c>
      <c r="E45" s="2">
        <f t="shared" si="3"/>
        <v>91</v>
      </c>
      <c r="F45" s="46" t="s">
        <v>156</v>
      </c>
      <c r="G45" s="48"/>
    </row>
    <row r="46" spans="1:7" x14ac:dyDescent="0.25">
      <c r="A46" s="1">
        <v>52</v>
      </c>
      <c r="B46" s="2" t="s">
        <v>9</v>
      </c>
      <c r="C46" s="2" t="s">
        <v>21</v>
      </c>
      <c r="D46" s="2">
        <f t="shared" si="2"/>
        <v>89</v>
      </c>
      <c r="E46" s="2">
        <f t="shared" si="3"/>
        <v>92</v>
      </c>
      <c r="F46" s="46" t="s">
        <v>157</v>
      </c>
      <c r="G46" s="48"/>
    </row>
    <row r="47" spans="1:7" x14ac:dyDescent="0.25">
      <c r="A47" s="1">
        <v>54</v>
      </c>
      <c r="B47" s="2" t="s">
        <v>10</v>
      </c>
      <c r="C47" s="2" t="s">
        <v>30</v>
      </c>
      <c r="D47" s="2">
        <f t="shared" si="2"/>
        <v>92</v>
      </c>
      <c r="E47" s="2">
        <f t="shared" si="3"/>
        <v>95</v>
      </c>
      <c r="F47" s="46" t="s">
        <v>146</v>
      </c>
      <c r="G47" s="48"/>
    </row>
    <row r="48" spans="1:7" x14ac:dyDescent="0.25">
      <c r="A48" s="1">
        <v>56</v>
      </c>
      <c r="B48" s="2" t="s">
        <v>11</v>
      </c>
      <c r="C48" s="2" t="s">
        <v>22</v>
      </c>
      <c r="D48" s="2">
        <f t="shared" si="2"/>
        <v>96</v>
      </c>
      <c r="E48" s="2">
        <f t="shared" si="3"/>
        <v>99</v>
      </c>
      <c r="F48" s="46" t="s">
        <v>147</v>
      </c>
      <c r="G48" s="48"/>
    </row>
    <row r="49" spans="1:7" x14ac:dyDescent="0.25">
      <c r="A49" s="1">
        <v>58</v>
      </c>
      <c r="B49" s="2" t="s">
        <v>12</v>
      </c>
      <c r="C49" s="2" t="s">
        <v>23</v>
      </c>
      <c r="D49" s="2">
        <f t="shared" si="2"/>
        <v>103</v>
      </c>
      <c r="E49" s="2">
        <f t="shared" si="3"/>
        <v>106</v>
      </c>
      <c r="F49" s="46" t="s">
        <v>148</v>
      </c>
      <c r="G49" s="48"/>
    </row>
    <row r="50" spans="1:7" x14ac:dyDescent="0.25">
      <c r="A50" s="1">
        <v>60</v>
      </c>
      <c r="B50" s="2" t="s">
        <v>13</v>
      </c>
      <c r="C50" s="2" t="s">
        <v>24</v>
      </c>
      <c r="D50" s="2"/>
      <c r="E50" s="2"/>
      <c r="F50" s="46" t="s">
        <v>149</v>
      </c>
      <c r="G50" s="48"/>
    </row>
    <row r="51" spans="1:7" x14ac:dyDescent="0.25">
      <c r="A51" s="1">
        <v>62</v>
      </c>
      <c r="B51" s="2" t="s">
        <v>14</v>
      </c>
      <c r="C51" s="2" t="s">
        <v>25</v>
      </c>
      <c r="D51" s="2"/>
      <c r="E51" s="2"/>
      <c r="F51" s="46" t="s">
        <v>150</v>
      </c>
      <c r="G51" s="48"/>
    </row>
    <row r="52" spans="1:7" x14ac:dyDescent="0.25">
      <c r="A52" s="1">
        <v>64</v>
      </c>
      <c r="B52" s="2" t="s">
        <v>15</v>
      </c>
      <c r="C52" s="2" t="s">
        <v>26</v>
      </c>
      <c r="D52" s="2">
        <f t="shared" ref="D52" si="4">F15-$D$38</f>
        <v>114</v>
      </c>
      <c r="E52" s="2">
        <f t="shared" si="3"/>
        <v>117</v>
      </c>
      <c r="F52" s="46" t="s">
        <v>151</v>
      </c>
      <c r="G52" s="48"/>
    </row>
    <row r="53" spans="1:7" x14ac:dyDescent="0.25">
      <c r="A53" s="1">
        <v>66</v>
      </c>
      <c r="B53" s="2" t="s">
        <v>16</v>
      </c>
      <c r="C53" s="2" t="s">
        <v>27</v>
      </c>
      <c r="D53" s="2"/>
      <c r="E53" s="2"/>
      <c r="F53" s="46" t="s">
        <v>152</v>
      </c>
      <c r="G53" s="48"/>
    </row>
    <row r="54" spans="1:7" x14ac:dyDescent="0.25">
      <c r="A54" s="1">
        <v>68</v>
      </c>
      <c r="B54" s="2" t="s">
        <v>29</v>
      </c>
      <c r="C54" s="2" t="s">
        <v>31</v>
      </c>
      <c r="D54" s="2"/>
      <c r="E54" s="2"/>
      <c r="F54" s="45" t="s">
        <v>153</v>
      </c>
    </row>
    <row r="55" spans="1:7" x14ac:dyDescent="0.25">
      <c r="A55" s="50"/>
      <c r="B55" s="48"/>
      <c r="C55" s="48"/>
      <c r="D55" s="48"/>
      <c r="E55" s="48"/>
      <c r="F55" s="48"/>
    </row>
    <row r="56" spans="1:7" x14ac:dyDescent="0.25">
      <c r="D56" s="64">
        <v>11</v>
      </c>
      <c r="E56" s="64">
        <v>9</v>
      </c>
    </row>
    <row r="57" spans="1:7" x14ac:dyDescent="0.25">
      <c r="A57" s="40" t="s">
        <v>5</v>
      </c>
      <c r="D57" s="68">
        <v>8</v>
      </c>
    </row>
    <row r="58" spans="1:7" x14ac:dyDescent="0.25">
      <c r="A58" s="68" t="s">
        <v>0</v>
      </c>
      <c r="B58" s="68" t="s">
        <v>1</v>
      </c>
      <c r="C58" s="68" t="s">
        <v>2</v>
      </c>
      <c r="D58" s="69" t="s">
        <v>5</v>
      </c>
      <c r="E58" s="70"/>
      <c r="F58" s="47" t="s">
        <v>145</v>
      </c>
    </row>
    <row r="59" spans="1:7" x14ac:dyDescent="0.25">
      <c r="A59" s="1">
        <v>42</v>
      </c>
      <c r="B59" s="2" t="s">
        <v>28</v>
      </c>
      <c r="C59" s="2" t="s">
        <v>33</v>
      </c>
      <c r="D59" s="2"/>
      <c r="E59" s="2"/>
      <c r="F59" s="45" t="s">
        <v>155</v>
      </c>
    </row>
    <row r="60" spans="1:7" x14ac:dyDescent="0.25">
      <c r="A60" s="1">
        <v>44</v>
      </c>
      <c r="B60" s="2" t="s">
        <v>17</v>
      </c>
      <c r="C60" s="2" t="s">
        <v>32</v>
      </c>
      <c r="D60" s="2"/>
      <c r="E60" s="2"/>
      <c r="F60" s="45" t="s">
        <v>156</v>
      </c>
    </row>
    <row r="61" spans="1:7" x14ac:dyDescent="0.25">
      <c r="A61" s="1">
        <v>46</v>
      </c>
      <c r="B61" s="2" t="s">
        <v>6</v>
      </c>
      <c r="C61" s="2" t="s">
        <v>18</v>
      </c>
      <c r="D61" s="2">
        <f>G6-$D$56</f>
        <v>89</v>
      </c>
      <c r="E61" s="2">
        <f>G6-$E$56</f>
        <v>91</v>
      </c>
      <c r="F61" s="46" t="s">
        <v>157</v>
      </c>
      <c r="G61" s="66"/>
    </row>
    <row r="62" spans="1:7" x14ac:dyDescent="0.25">
      <c r="A62" s="1">
        <v>48</v>
      </c>
      <c r="B62" s="2" t="s">
        <v>7</v>
      </c>
      <c r="C62" s="2" t="s">
        <v>19</v>
      </c>
      <c r="D62" s="2">
        <f t="shared" ref="D62:D70" si="5">G7-$D$56</f>
        <v>94</v>
      </c>
      <c r="E62" s="2">
        <f t="shared" ref="E62:E70" si="6">G7-$E$56</f>
        <v>96</v>
      </c>
      <c r="F62" s="46" t="s">
        <v>146</v>
      </c>
      <c r="G62" s="66"/>
    </row>
    <row r="63" spans="1:7" x14ac:dyDescent="0.25">
      <c r="A63" s="1">
        <v>50</v>
      </c>
      <c r="B63" s="2" t="s">
        <v>8</v>
      </c>
      <c r="C63" s="2" t="s">
        <v>20</v>
      </c>
      <c r="D63" s="2">
        <f t="shared" si="5"/>
        <v>98</v>
      </c>
      <c r="E63" s="2">
        <f t="shared" si="6"/>
        <v>100</v>
      </c>
      <c r="F63" s="46" t="s">
        <v>147</v>
      </c>
    </row>
    <row r="64" spans="1:7" x14ac:dyDescent="0.25">
      <c r="A64" s="1">
        <v>52</v>
      </c>
      <c r="B64" s="2" t="s">
        <v>9</v>
      </c>
      <c r="C64" s="2" t="s">
        <v>21</v>
      </c>
      <c r="D64" s="2">
        <f t="shared" si="5"/>
        <v>102</v>
      </c>
      <c r="E64" s="2">
        <f t="shared" si="6"/>
        <v>104</v>
      </c>
      <c r="F64" s="46" t="s">
        <v>148</v>
      </c>
    </row>
    <row r="65" spans="1:6" x14ac:dyDescent="0.25">
      <c r="A65" s="1">
        <v>54</v>
      </c>
      <c r="B65" s="2" t="s">
        <v>10</v>
      </c>
      <c r="C65" s="2" t="s">
        <v>30</v>
      </c>
      <c r="D65" s="2">
        <f t="shared" si="5"/>
        <v>105</v>
      </c>
      <c r="E65" s="2">
        <f t="shared" si="6"/>
        <v>107</v>
      </c>
      <c r="F65" s="46" t="s">
        <v>149</v>
      </c>
    </row>
    <row r="66" spans="1:6" x14ac:dyDescent="0.25">
      <c r="A66" s="1">
        <v>56</v>
      </c>
      <c r="B66" s="2" t="s">
        <v>11</v>
      </c>
      <c r="C66" s="2" t="s">
        <v>22</v>
      </c>
      <c r="D66" s="2">
        <f t="shared" si="5"/>
        <v>108</v>
      </c>
      <c r="E66" s="2">
        <f t="shared" si="6"/>
        <v>110</v>
      </c>
      <c r="F66" s="46" t="s">
        <v>150</v>
      </c>
    </row>
    <row r="67" spans="1:6" x14ac:dyDescent="0.25">
      <c r="A67" s="1">
        <v>58</v>
      </c>
      <c r="B67" s="2" t="s">
        <v>12</v>
      </c>
      <c r="C67" s="2" t="s">
        <v>23</v>
      </c>
      <c r="D67" s="2">
        <f t="shared" si="5"/>
        <v>113</v>
      </c>
      <c r="E67" s="2">
        <f t="shared" si="6"/>
        <v>115</v>
      </c>
      <c r="F67" s="46" t="s">
        <v>151</v>
      </c>
    </row>
    <row r="68" spans="1:6" x14ac:dyDescent="0.25">
      <c r="A68" s="1">
        <v>60</v>
      </c>
      <c r="B68" s="2" t="s">
        <v>13</v>
      </c>
      <c r="C68" s="2" t="s">
        <v>24</v>
      </c>
      <c r="D68" s="2"/>
      <c r="E68" s="2"/>
      <c r="F68" s="46" t="s">
        <v>152</v>
      </c>
    </row>
    <row r="69" spans="1:6" x14ac:dyDescent="0.25">
      <c r="A69" s="1">
        <v>62</v>
      </c>
      <c r="B69" s="2" t="s">
        <v>14</v>
      </c>
      <c r="C69" s="2" t="s">
        <v>25</v>
      </c>
      <c r="D69" s="2"/>
      <c r="E69" s="2"/>
      <c r="F69" s="46" t="s">
        <v>153</v>
      </c>
    </row>
    <row r="70" spans="1:6" x14ac:dyDescent="0.25">
      <c r="A70" s="1">
        <v>64</v>
      </c>
      <c r="B70" s="2" t="s">
        <v>15</v>
      </c>
      <c r="C70" s="2" t="s">
        <v>26</v>
      </c>
      <c r="D70" s="2">
        <f t="shared" si="5"/>
        <v>124</v>
      </c>
      <c r="E70" s="2">
        <f t="shared" si="6"/>
        <v>126</v>
      </c>
      <c r="F70" s="46" t="s">
        <v>154</v>
      </c>
    </row>
    <row r="71" spans="1:6" x14ac:dyDescent="0.25">
      <c r="A71" s="1">
        <v>66</v>
      </c>
      <c r="B71" s="2" t="s">
        <v>16</v>
      </c>
      <c r="C71" s="2" t="s">
        <v>27</v>
      </c>
      <c r="D71" s="2"/>
      <c r="E71" s="2"/>
      <c r="F71" s="46" t="s">
        <v>158</v>
      </c>
    </row>
    <row r="72" spans="1:6" x14ac:dyDescent="0.25">
      <c r="A72" s="1">
        <v>68</v>
      </c>
      <c r="B72" s="2" t="s">
        <v>29</v>
      </c>
      <c r="C72" s="2" t="s">
        <v>31</v>
      </c>
      <c r="D72" s="2"/>
      <c r="E72" s="2"/>
      <c r="F72" s="45" t="s">
        <v>232</v>
      </c>
    </row>
  </sheetData>
  <mergeCells count="1">
    <mergeCell ref="E3:F3"/>
  </mergeCells>
  <conditionalFormatting sqref="D25:E25">
    <cfRule type="cellIs" dxfId="326" priority="3" operator="greaterThan">
      <formula>92</formula>
    </cfRule>
    <cfRule type="cellIs" dxfId="325" priority="4" operator="lessThan">
      <formula>88</formula>
    </cfRule>
  </conditionalFormatting>
  <conditionalFormatting sqref="D26:E26">
    <cfRule type="cellIs" dxfId="324" priority="61" operator="lessThan">
      <formula>92</formula>
    </cfRule>
    <cfRule type="cellIs" dxfId="323" priority="60" operator="greaterThan">
      <formula>96</formula>
    </cfRule>
  </conditionalFormatting>
  <conditionalFormatting sqref="D27:E27">
    <cfRule type="cellIs" dxfId="322" priority="58" operator="greaterThan">
      <formula>100</formula>
    </cfRule>
    <cfRule type="cellIs" dxfId="321" priority="59" operator="lessThan">
      <formula>96</formula>
    </cfRule>
  </conditionalFormatting>
  <conditionalFormatting sqref="D28:E28">
    <cfRule type="cellIs" dxfId="320" priority="57" operator="lessThan">
      <formula>100</formula>
    </cfRule>
    <cfRule type="cellIs" dxfId="319" priority="56" operator="greaterThan">
      <formula>104</formula>
    </cfRule>
  </conditionalFormatting>
  <conditionalFormatting sqref="D29:E29">
    <cfRule type="cellIs" dxfId="318" priority="55" operator="lessThan">
      <formula>104</formula>
    </cfRule>
    <cfRule type="cellIs" dxfId="317" priority="54" operator="greaterThan">
      <formula>108</formula>
    </cfRule>
  </conditionalFormatting>
  <conditionalFormatting sqref="D30:E30">
    <cfRule type="cellIs" dxfId="316" priority="53" operator="lessThan">
      <formula>108</formula>
    </cfRule>
    <cfRule type="cellIs" dxfId="315" priority="52" operator="greaterThan">
      <formula>112</formula>
    </cfRule>
  </conditionalFormatting>
  <conditionalFormatting sqref="D31:E31">
    <cfRule type="cellIs" dxfId="314" priority="51" operator="lessThan">
      <formula>112</formula>
    </cfRule>
    <cfRule type="cellIs" dxfId="313" priority="50" operator="greaterThan">
      <formula>116</formula>
    </cfRule>
  </conditionalFormatting>
  <conditionalFormatting sqref="D34:E34">
    <cfRule type="cellIs" dxfId="312" priority="48" operator="greaterThan">
      <formula>128</formula>
    </cfRule>
    <cfRule type="cellIs" dxfId="311" priority="49" operator="lessThan">
      <formula>124</formula>
    </cfRule>
  </conditionalFormatting>
  <conditionalFormatting sqref="D43:E43">
    <cfRule type="cellIs" dxfId="310" priority="47" operator="lessThan">
      <formula>76</formula>
    </cfRule>
    <cfRule type="cellIs" dxfId="309" priority="46" operator="greaterThan">
      <formula>80</formula>
    </cfRule>
  </conditionalFormatting>
  <conditionalFormatting sqref="D44:E44">
    <cfRule type="cellIs" dxfId="308" priority="45" operator="lessThan">
      <formula>80</formula>
    </cfRule>
    <cfRule type="cellIs" dxfId="307" priority="43" operator="greaterThan">
      <formula>84</formula>
    </cfRule>
    <cfRule type="cellIs" dxfId="306" priority="44" operator="greaterThan">
      <formula>89</formula>
    </cfRule>
  </conditionalFormatting>
  <conditionalFormatting sqref="D45:E45">
    <cfRule type="cellIs" dxfId="305" priority="42" operator="lessThan">
      <formula>84</formula>
    </cfRule>
    <cfRule type="cellIs" dxfId="304" priority="41" operator="greaterThan">
      <formula>88</formula>
    </cfRule>
  </conditionalFormatting>
  <conditionalFormatting sqref="D46:E46">
    <cfRule type="cellIs" dxfId="303" priority="1" operator="greaterThan">
      <formula>92</formula>
    </cfRule>
    <cfRule type="cellIs" dxfId="302" priority="2" operator="lessThan">
      <formula>88</formula>
    </cfRule>
  </conditionalFormatting>
  <conditionalFormatting sqref="D47:E47">
    <cfRule type="cellIs" dxfId="301" priority="37" operator="lessThan">
      <formula>92</formula>
    </cfRule>
    <cfRule type="cellIs" dxfId="300" priority="36" operator="greaterThan">
      <formula>96</formula>
    </cfRule>
  </conditionalFormatting>
  <conditionalFormatting sqref="D48:E48">
    <cfRule type="cellIs" dxfId="299" priority="35" operator="lessThan">
      <formula>96</formula>
    </cfRule>
    <cfRule type="cellIs" dxfId="298" priority="34" operator="greaterThan">
      <formula>100</formula>
    </cfRule>
  </conditionalFormatting>
  <conditionalFormatting sqref="D49:E49">
    <cfRule type="cellIs" dxfId="297" priority="33" operator="lessThan">
      <formula>100</formula>
    </cfRule>
    <cfRule type="cellIs" dxfId="296" priority="32" operator="greaterThan">
      <formula>104</formula>
    </cfRule>
  </conditionalFormatting>
  <conditionalFormatting sqref="D52:E52">
    <cfRule type="cellIs" dxfId="295" priority="30" operator="greaterThan">
      <formula>116</formula>
    </cfRule>
    <cfRule type="cellIs" dxfId="294" priority="31" operator="lessThan">
      <formula>112</formula>
    </cfRule>
  </conditionalFormatting>
  <conditionalFormatting sqref="D61:E61">
    <cfRule type="cellIs" dxfId="293" priority="7" operator="greaterThan">
      <formula>92</formula>
    </cfRule>
    <cfRule type="cellIs" dxfId="292" priority="8" operator="lessThan">
      <formula>88</formula>
    </cfRule>
  </conditionalFormatting>
  <conditionalFormatting sqref="D62:E62">
    <cfRule type="cellIs" dxfId="291" priority="25" operator="greaterThan">
      <formula>96</formula>
    </cfRule>
    <cfRule type="cellIs" dxfId="290" priority="26" operator="lessThan">
      <formula>92</formula>
    </cfRule>
  </conditionalFormatting>
  <conditionalFormatting sqref="D63:E63">
    <cfRule type="cellIs" dxfId="289" priority="24" operator="lessThan">
      <formula>96</formula>
    </cfRule>
    <cfRule type="cellIs" dxfId="288" priority="23" operator="greaterThan">
      <formula>100</formula>
    </cfRule>
  </conditionalFormatting>
  <conditionalFormatting sqref="D64:E64">
    <cfRule type="cellIs" dxfId="287" priority="22" operator="lessThan">
      <formula>100</formula>
    </cfRule>
    <cfRule type="cellIs" dxfId="286" priority="21" operator="greaterThan">
      <formula>104</formula>
    </cfRule>
  </conditionalFormatting>
  <conditionalFormatting sqref="D65:E65">
    <cfRule type="cellIs" dxfId="285" priority="20" operator="lessThan">
      <formula>104</formula>
    </cfRule>
    <cfRule type="cellIs" dxfId="284" priority="19" operator="greaterThan">
      <formula>108</formula>
    </cfRule>
  </conditionalFormatting>
  <conditionalFormatting sqref="D66:E66">
    <cfRule type="cellIs" dxfId="283" priority="18" operator="lessThan">
      <formula>108</formula>
    </cfRule>
    <cfRule type="cellIs" dxfId="282" priority="17" operator="greaterThan">
      <formula>112</formula>
    </cfRule>
  </conditionalFormatting>
  <conditionalFormatting sqref="D67:E67">
    <cfRule type="cellIs" dxfId="281" priority="16" operator="lessThan">
      <formula>112</formula>
    </cfRule>
    <cfRule type="cellIs" dxfId="280" priority="15" operator="greaterThan">
      <formula>116</formula>
    </cfRule>
  </conditionalFormatting>
  <conditionalFormatting sqref="D70:E70">
    <cfRule type="cellIs" dxfId="279" priority="6" operator="lessThan">
      <formula>124</formula>
    </cfRule>
    <cfRule type="cellIs" dxfId="278" priority="5" operator="greaterThan">
      <formula>128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5D5A-80EC-43CD-88FE-3C5D4FDFD110}">
  <dimension ref="A2:W72"/>
  <sheetViews>
    <sheetView topLeftCell="A43" workbookViewId="0">
      <selection activeCell="K27" sqref="K27"/>
    </sheetView>
  </sheetViews>
  <sheetFormatPr baseColWidth="10" defaultRowHeight="15" x14ac:dyDescent="0.25"/>
  <sheetData>
    <row r="2" spans="1:23" ht="15.75" x14ac:dyDescent="0.25">
      <c r="A2" s="3" t="s">
        <v>161</v>
      </c>
      <c r="E2" s="68" t="s">
        <v>169</v>
      </c>
      <c r="F2" s="68" t="s">
        <v>170</v>
      </c>
    </row>
    <row r="3" spans="1:23" x14ac:dyDescent="0.25">
      <c r="A3" s="68" t="s">
        <v>0</v>
      </c>
      <c r="B3" s="68" t="s">
        <v>1</v>
      </c>
      <c r="C3" s="68" t="s">
        <v>2</v>
      </c>
      <c r="D3" s="69" t="s">
        <v>3</v>
      </c>
      <c r="E3" s="91" t="s">
        <v>4</v>
      </c>
      <c r="F3" s="92"/>
      <c r="G3" s="68" t="s">
        <v>5</v>
      </c>
      <c r="H3" s="68" t="s">
        <v>233</v>
      </c>
      <c r="I3" s="68" t="s">
        <v>234</v>
      </c>
      <c r="J3" s="68" t="s">
        <v>245</v>
      </c>
      <c r="K3" s="68" t="s">
        <v>235</v>
      </c>
      <c r="L3" s="68" t="s">
        <v>236</v>
      </c>
      <c r="M3" s="68" t="s">
        <v>237</v>
      </c>
      <c r="N3" s="68" t="s">
        <v>248</v>
      </c>
      <c r="O3" s="68" t="s">
        <v>246</v>
      </c>
      <c r="P3" s="68" t="s">
        <v>243</v>
      </c>
      <c r="Q3" s="68" t="s">
        <v>238</v>
      </c>
      <c r="R3" s="68" t="s">
        <v>244</v>
      </c>
      <c r="S3" s="68" t="s">
        <v>239</v>
      </c>
      <c r="T3" s="68" t="s">
        <v>240</v>
      </c>
      <c r="U3" s="68" t="s">
        <v>241</v>
      </c>
      <c r="V3" s="68" t="s">
        <v>242</v>
      </c>
      <c r="W3" s="68" t="s">
        <v>247</v>
      </c>
    </row>
    <row r="4" spans="1:23" x14ac:dyDescent="0.25">
      <c r="A4" s="1">
        <v>42</v>
      </c>
      <c r="B4" s="2" t="s">
        <v>28</v>
      </c>
      <c r="C4" s="2" t="s">
        <v>33</v>
      </c>
      <c r="D4" s="41"/>
      <c r="E4" s="60"/>
      <c r="F4" s="60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>
        <v>44</v>
      </c>
      <c r="B5" s="2" t="s">
        <v>17</v>
      </c>
      <c r="C5" s="2" t="s">
        <v>32</v>
      </c>
      <c r="D5" s="41"/>
      <c r="E5" s="60"/>
      <c r="F5" s="60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>
        <v>46</v>
      </c>
      <c r="B6" s="2" t="s">
        <v>6</v>
      </c>
      <c r="C6" s="2" t="s">
        <v>18</v>
      </c>
      <c r="D6" s="62">
        <v>97</v>
      </c>
      <c r="E6" s="61">
        <v>84</v>
      </c>
      <c r="F6" s="61">
        <v>90</v>
      </c>
      <c r="G6" s="61">
        <v>100</v>
      </c>
      <c r="H6" s="1">
        <v>46</v>
      </c>
      <c r="I6" s="1">
        <v>66</v>
      </c>
      <c r="J6" s="1">
        <v>53</v>
      </c>
      <c r="K6" s="1">
        <v>45</v>
      </c>
      <c r="L6" s="1">
        <v>41.5</v>
      </c>
      <c r="M6" s="1">
        <v>33</v>
      </c>
      <c r="N6" s="1">
        <v>48</v>
      </c>
      <c r="O6" s="1">
        <v>48</v>
      </c>
      <c r="P6" s="1">
        <v>45.5</v>
      </c>
      <c r="Q6" s="1">
        <v>35</v>
      </c>
      <c r="R6" s="1">
        <v>156</v>
      </c>
      <c r="S6" s="1">
        <v>108</v>
      </c>
      <c r="T6" s="1">
        <v>82</v>
      </c>
      <c r="U6" s="1">
        <v>63</v>
      </c>
      <c r="V6" s="1">
        <v>58</v>
      </c>
      <c r="W6" s="1">
        <v>38</v>
      </c>
    </row>
    <row r="7" spans="1:23" x14ac:dyDescent="0.25">
      <c r="A7" s="1">
        <v>48</v>
      </c>
      <c r="B7" s="2" t="s">
        <v>7</v>
      </c>
      <c r="C7" s="2" t="s">
        <v>19</v>
      </c>
      <c r="D7" s="62">
        <v>102</v>
      </c>
      <c r="E7" s="63">
        <v>92</v>
      </c>
      <c r="F7" s="63">
        <v>97</v>
      </c>
      <c r="G7" s="61">
        <v>105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>
        <v>50</v>
      </c>
      <c r="B8" s="2" t="s">
        <v>8</v>
      </c>
      <c r="C8" s="2" t="s">
        <v>20</v>
      </c>
      <c r="D8" s="62">
        <v>106</v>
      </c>
      <c r="E8" s="61">
        <v>94</v>
      </c>
      <c r="F8" s="61">
        <v>101</v>
      </c>
      <c r="G8" s="61">
        <v>109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>
        <v>52</v>
      </c>
      <c r="B9" s="2" t="s">
        <v>9</v>
      </c>
      <c r="C9" s="2" t="s">
        <v>21</v>
      </c>
      <c r="D9" s="41">
        <v>109</v>
      </c>
      <c r="E9" s="61">
        <v>95</v>
      </c>
      <c r="F9" s="61">
        <v>102</v>
      </c>
      <c r="G9" s="63">
        <v>113</v>
      </c>
      <c r="H9" s="1">
        <v>50</v>
      </c>
      <c r="I9" s="1">
        <v>67.5</v>
      </c>
      <c r="J9" s="1">
        <v>54.5</v>
      </c>
      <c r="K9" s="1">
        <v>49</v>
      </c>
      <c r="L9" s="1">
        <v>43</v>
      </c>
      <c r="M9" s="1">
        <v>35</v>
      </c>
      <c r="N9" s="1">
        <v>50</v>
      </c>
      <c r="O9" s="1">
        <v>50.5</v>
      </c>
      <c r="P9" s="1">
        <v>46.5</v>
      </c>
      <c r="Q9" s="1"/>
      <c r="R9" s="1">
        <v>162</v>
      </c>
      <c r="S9" s="1">
        <v>111</v>
      </c>
      <c r="T9" s="1">
        <v>83.5</v>
      </c>
      <c r="U9" s="1">
        <v>70</v>
      </c>
      <c r="V9" s="1">
        <v>64</v>
      </c>
      <c r="W9" s="1">
        <v>42</v>
      </c>
    </row>
    <row r="10" spans="1:23" x14ac:dyDescent="0.25">
      <c r="A10" s="1">
        <v>54</v>
      </c>
      <c r="B10" s="2" t="s">
        <v>10</v>
      </c>
      <c r="C10" s="2" t="s">
        <v>30</v>
      </c>
      <c r="D10" s="61">
        <v>113</v>
      </c>
      <c r="E10" s="61">
        <v>100</v>
      </c>
      <c r="F10" s="61">
        <v>105</v>
      </c>
      <c r="G10" s="61">
        <v>116</v>
      </c>
      <c r="H10" s="1">
        <v>51</v>
      </c>
      <c r="I10" s="1">
        <v>68</v>
      </c>
      <c r="J10" s="1">
        <v>55</v>
      </c>
      <c r="K10" s="1">
        <v>50</v>
      </c>
      <c r="L10" s="1">
        <v>44</v>
      </c>
      <c r="M10" s="1">
        <v>36</v>
      </c>
      <c r="N10" s="1">
        <v>50.5</v>
      </c>
      <c r="O10" s="1">
        <v>51</v>
      </c>
      <c r="P10" s="1">
        <v>47.5</v>
      </c>
      <c r="Q10" s="1"/>
      <c r="R10" s="1">
        <v>163.5</v>
      </c>
      <c r="S10" s="1">
        <v>113</v>
      </c>
      <c r="T10" s="1">
        <v>84.5</v>
      </c>
      <c r="U10" s="1">
        <v>71</v>
      </c>
      <c r="V10" s="1">
        <v>66</v>
      </c>
      <c r="W10" s="1">
        <v>44</v>
      </c>
    </row>
    <row r="11" spans="1:23" x14ac:dyDescent="0.25">
      <c r="A11" s="1">
        <v>56</v>
      </c>
      <c r="B11" s="2" t="s">
        <v>11</v>
      </c>
      <c r="C11" s="2" t="s">
        <v>22</v>
      </c>
      <c r="D11" s="61">
        <v>117</v>
      </c>
      <c r="E11" s="63">
        <v>104</v>
      </c>
      <c r="F11" s="63">
        <v>109</v>
      </c>
      <c r="G11" s="61">
        <v>119</v>
      </c>
      <c r="H11" s="1">
        <v>53</v>
      </c>
      <c r="I11" s="1">
        <v>69.5</v>
      </c>
      <c r="J11" s="1">
        <v>55</v>
      </c>
      <c r="K11" s="1">
        <v>51</v>
      </c>
      <c r="L11" s="1">
        <v>45</v>
      </c>
      <c r="M11" s="1">
        <v>37</v>
      </c>
      <c r="N11" s="1">
        <v>51</v>
      </c>
      <c r="O11" s="1">
        <v>52</v>
      </c>
      <c r="P11" s="1">
        <v>47.5</v>
      </c>
      <c r="Q11" s="1"/>
      <c r="R11" s="1">
        <v>164</v>
      </c>
      <c r="S11" s="1">
        <v>113</v>
      </c>
      <c r="T11" s="1">
        <v>84</v>
      </c>
      <c r="U11" s="1">
        <v>74.5</v>
      </c>
      <c r="V11" s="1">
        <v>69</v>
      </c>
      <c r="W11" s="1">
        <v>45.5</v>
      </c>
    </row>
    <row r="12" spans="1:23" x14ac:dyDescent="0.25">
      <c r="A12" s="1">
        <v>58</v>
      </c>
      <c r="B12" s="2" t="s">
        <v>12</v>
      </c>
      <c r="C12" s="2" t="s">
        <v>23</v>
      </c>
      <c r="D12" s="61">
        <v>123</v>
      </c>
      <c r="E12" s="61">
        <v>110</v>
      </c>
      <c r="F12" s="61">
        <v>116</v>
      </c>
      <c r="G12" s="61">
        <v>124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>
        <v>60</v>
      </c>
      <c r="B13" s="2" t="s">
        <v>13</v>
      </c>
      <c r="C13" s="2" t="s">
        <v>24</v>
      </c>
      <c r="D13" s="41"/>
      <c r="E13" s="41"/>
      <c r="F13" s="4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>
        <v>62</v>
      </c>
      <c r="B14" s="2" t="s">
        <v>14</v>
      </c>
      <c r="C14" s="2" t="s">
        <v>25</v>
      </c>
      <c r="D14" s="41"/>
      <c r="E14" s="41"/>
      <c r="F14" s="4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>
        <v>64</v>
      </c>
      <c r="B15" s="2" t="s">
        <v>15</v>
      </c>
      <c r="C15" s="2" t="s">
        <v>26</v>
      </c>
      <c r="D15" s="61">
        <v>132</v>
      </c>
      <c r="E15" s="41">
        <v>124</v>
      </c>
      <c r="F15" s="41">
        <v>127</v>
      </c>
      <c r="G15" s="2">
        <v>135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>
        <v>66</v>
      </c>
      <c r="B16" s="2" t="s">
        <v>16</v>
      </c>
      <c r="C16" s="2" t="s">
        <v>27</v>
      </c>
      <c r="D16" s="41"/>
      <c r="E16" s="41"/>
      <c r="F16" s="4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>
        <v>68</v>
      </c>
      <c r="B17" s="2" t="s">
        <v>29</v>
      </c>
      <c r="C17" s="2" t="s">
        <v>31</v>
      </c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20" spans="1:23" ht="15.75" x14ac:dyDescent="0.25">
      <c r="A20" s="3" t="s">
        <v>160</v>
      </c>
      <c r="D20" s="65">
        <v>9</v>
      </c>
      <c r="E20" s="65">
        <v>6</v>
      </c>
    </row>
    <row r="21" spans="1:23" x14ac:dyDescent="0.25">
      <c r="A21" s="40" t="s">
        <v>3</v>
      </c>
      <c r="D21" s="72">
        <v>8</v>
      </c>
      <c r="E21" s="42"/>
      <c r="G21" s="28"/>
      <c r="H21" s="28"/>
      <c r="I21" s="52"/>
      <c r="J21" s="43"/>
    </row>
    <row r="22" spans="1:23" x14ac:dyDescent="0.25">
      <c r="A22" s="68" t="s">
        <v>0</v>
      </c>
      <c r="B22" s="68" t="s">
        <v>1</v>
      </c>
      <c r="C22" s="69" t="s">
        <v>2</v>
      </c>
      <c r="D22" s="68" t="s">
        <v>222</v>
      </c>
      <c r="E22" s="68"/>
      <c r="F22" s="51" t="s">
        <v>145</v>
      </c>
      <c r="G22" s="28"/>
      <c r="H22" s="28"/>
    </row>
    <row r="23" spans="1:23" x14ac:dyDescent="0.25">
      <c r="A23" s="1">
        <v>42</v>
      </c>
      <c r="B23" s="2" t="s">
        <v>28</v>
      </c>
      <c r="C23" s="2" t="s">
        <v>33</v>
      </c>
      <c r="D23" s="2"/>
      <c r="E23" s="2"/>
      <c r="F23" s="45" t="s">
        <v>155</v>
      </c>
      <c r="G23" s="28"/>
      <c r="H23" s="28"/>
    </row>
    <row r="24" spans="1:23" x14ac:dyDescent="0.25">
      <c r="A24" s="1">
        <v>44</v>
      </c>
      <c r="B24" s="2" t="s">
        <v>17</v>
      </c>
      <c r="C24" s="2" t="s">
        <v>32</v>
      </c>
      <c r="D24" s="2"/>
      <c r="E24" s="2"/>
      <c r="F24" s="45" t="s">
        <v>156</v>
      </c>
      <c r="G24" s="28"/>
    </row>
    <row r="25" spans="1:23" x14ac:dyDescent="0.25">
      <c r="A25" s="1">
        <v>46</v>
      </c>
      <c r="B25" s="2" t="s">
        <v>6</v>
      </c>
      <c r="C25" s="2" t="s">
        <v>18</v>
      </c>
      <c r="D25" s="2">
        <f>D6-$D$20</f>
        <v>88</v>
      </c>
      <c r="E25" s="2">
        <f>D6-$E$20</f>
        <v>91</v>
      </c>
      <c r="F25" s="46" t="s">
        <v>157</v>
      </c>
      <c r="G25" s="28"/>
    </row>
    <row r="26" spans="1:23" x14ac:dyDescent="0.25">
      <c r="A26" s="1">
        <v>48</v>
      </c>
      <c r="B26" s="2" t="s">
        <v>7</v>
      </c>
      <c r="C26" s="2" t="s">
        <v>19</v>
      </c>
      <c r="D26" s="2">
        <f t="shared" ref="D26:D34" si="0">D7-$D$20</f>
        <v>93</v>
      </c>
      <c r="E26" s="2">
        <f t="shared" ref="E26:E34" si="1">D7-$E$20</f>
        <v>96</v>
      </c>
      <c r="F26" s="46" t="s">
        <v>146</v>
      </c>
      <c r="G26" s="28"/>
    </row>
    <row r="27" spans="1:23" x14ac:dyDescent="0.25">
      <c r="A27" s="1">
        <v>50</v>
      </c>
      <c r="B27" s="2" t="s">
        <v>8</v>
      </c>
      <c r="C27" s="2" t="s">
        <v>20</v>
      </c>
      <c r="D27" s="2">
        <f t="shared" si="0"/>
        <v>97</v>
      </c>
      <c r="E27" s="2">
        <f t="shared" si="1"/>
        <v>100</v>
      </c>
      <c r="F27" s="46" t="s">
        <v>147</v>
      </c>
      <c r="G27" s="28"/>
    </row>
    <row r="28" spans="1:23" x14ac:dyDescent="0.25">
      <c r="A28" s="1">
        <v>52</v>
      </c>
      <c r="B28" s="2" t="s">
        <v>9</v>
      </c>
      <c r="C28" s="2" t="s">
        <v>21</v>
      </c>
      <c r="D28" s="2">
        <f t="shared" si="0"/>
        <v>100</v>
      </c>
      <c r="E28" s="2">
        <f t="shared" si="1"/>
        <v>103</v>
      </c>
      <c r="F28" s="46" t="s">
        <v>148</v>
      </c>
    </row>
    <row r="29" spans="1:23" x14ac:dyDescent="0.25">
      <c r="A29" s="1">
        <v>54</v>
      </c>
      <c r="B29" s="2" t="s">
        <v>10</v>
      </c>
      <c r="C29" s="2" t="s">
        <v>30</v>
      </c>
      <c r="D29" s="2">
        <f t="shared" si="0"/>
        <v>104</v>
      </c>
      <c r="E29" s="2">
        <f t="shared" si="1"/>
        <v>107</v>
      </c>
      <c r="F29" s="46" t="s">
        <v>149</v>
      </c>
    </row>
    <row r="30" spans="1:23" x14ac:dyDescent="0.25">
      <c r="A30" s="1">
        <v>56</v>
      </c>
      <c r="B30" s="2" t="s">
        <v>11</v>
      </c>
      <c r="C30" s="2" t="s">
        <v>22</v>
      </c>
      <c r="D30" s="2">
        <f t="shared" si="0"/>
        <v>108</v>
      </c>
      <c r="E30" s="2">
        <f t="shared" si="1"/>
        <v>111</v>
      </c>
      <c r="F30" s="46" t="s">
        <v>150</v>
      </c>
    </row>
    <row r="31" spans="1:23" x14ac:dyDescent="0.25">
      <c r="A31" s="1">
        <v>58</v>
      </c>
      <c r="B31" s="2" t="s">
        <v>12</v>
      </c>
      <c r="C31" s="2" t="s">
        <v>23</v>
      </c>
      <c r="D31" s="2">
        <f t="shared" si="0"/>
        <v>114</v>
      </c>
      <c r="E31" s="2">
        <f t="shared" si="1"/>
        <v>117</v>
      </c>
      <c r="F31" s="46" t="s">
        <v>151</v>
      </c>
    </row>
    <row r="32" spans="1:23" x14ac:dyDescent="0.25">
      <c r="A32" s="1">
        <v>60</v>
      </c>
      <c r="B32" s="2" t="s">
        <v>13</v>
      </c>
      <c r="C32" s="2" t="s">
        <v>24</v>
      </c>
      <c r="D32" s="2"/>
      <c r="E32" s="2"/>
      <c r="F32" s="46" t="s">
        <v>152</v>
      </c>
    </row>
    <row r="33" spans="1:7" x14ac:dyDescent="0.25">
      <c r="A33" s="1">
        <v>62</v>
      </c>
      <c r="B33" s="2" t="s">
        <v>14</v>
      </c>
      <c r="C33" s="2" t="s">
        <v>25</v>
      </c>
      <c r="D33" s="2"/>
      <c r="E33" s="2"/>
      <c r="F33" s="46" t="s">
        <v>153</v>
      </c>
    </row>
    <row r="34" spans="1:7" x14ac:dyDescent="0.25">
      <c r="A34" s="1">
        <v>64</v>
      </c>
      <c r="B34" s="2" t="s">
        <v>15</v>
      </c>
      <c r="C34" s="2" t="s">
        <v>26</v>
      </c>
      <c r="D34" s="2">
        <f t="shared" si="0"/>
        <v>123</v>
      </c>
      <c r="E34" s="2">
        <f t="shared" si="1"/>
        <v>126</v>
      </c>
      <c r="F34" s="46" t="s">
        <v>154</v>
      </c>
    </row>
    <row r="35" spans="1:7" x14ac:dyDescent="0.25">
      <c r="A35" s="1">
        <v>66</v>
      </c>
      <c r="B35" s="2" t="s">
        <v>16</v>
      </c>
      <c r="C35" s="2" t="s">
        <v>27</v>
      </c>
      <c r="D35" s="2"/>
      <c r="E35" s="2"/>
      <c r="F35" s="46" t="s">
        <v>158</v>
      </c>
    </row>
    <row r="36" spans="1:7" x14ac:dyDescent="0.25">
      <c r="A36" s="1">
        <v>68</v>
      </c>
      <c r="B36" s="2" t="s">
        <v>29</v>
      </c>
      <c r="C36" s="2" t="s">
        <v>31</v>
      </c>
      <c r="D36" s="2"/>
      <c r="E36" s="2"/>
      <c r="F36" s="45" t="s">
        <v>232</v>
      </c>
    </row>
    <row r="37" spans="1:7" x14ac:dyDescent="0.25">
      <c r="A37" s="50"/>
      <c r="B37" s="48"/>
      <c r="C37" s="48"/>
      <c r="D37" s="48"/>
      <c r="E37" s="48"/>
      <c r="F37" s="48"/>
    </row>
    <row r="38" spans="1:7" x14ac:dyDescent="0.25">
      <c r="D38" s="64">
        <v>13</v>
      </c>
      <c r="E38" s="64">
        <v>10</v>
      </c>
    </row>
    <row r="39" spans="1:7" x14ac:dyDescent="0.25">
      <c r="A39" s="40" t="s">
        <v>4</v>
      </c>
      <c r="D39" s="72">
        <v>7</v>
      </c>
    </row>
    <row r="40" spans="1:7" x14ac:dyDescent="0.25">
      <c r="A40" s="68" t="s">
        <v>0</v>
      </c>
      <c r="B40" s="68" t="s">
        <v>1</v>
      </c>
      <c r="C40" s="68" t="s">
        <v>2</v>
      </c>
      <c r="D40" s="69" t="s">
        <v>4</v>
      </c>
      <c r="E40" s="69"/>
      <c r="F40" s="47" t="s">
        <v>145</v>
      </c>
    </row>
    <row r="41" spans="1:7" x14ac:dyDescent="0.25">
      <c r="A41" s="1">
        <v>42</v>
      </c>
      <c r="B41" s="2" t="s">
        <v>28</v>
      </c>
      <c r="C41" s="2" t="s">
        <v>33</v>
      </c>
      <c r="D41" s="2"/>
      <c r="E41" s="2"/>
      <c r="F41" s="45" t="s">
        <v>8</v>
      </c>
    </row>
    <row r="42" spans="1:7" x14ac:dyDescent="0.25">
      <c r="A42" s="1">
        <v>44</v>
      </c>
      <c r="B42" s="2" t="s">
        <v>17</v>
      </c>
      <c r="C42" s="2" t="s">
        <v>32</v>
      </c>
      <c r="D42" s="2"/>
      <c r="E42" s="2"/>
      <c r="F42" s="45" t="s">
        <v>221</v>
      </c>
    </row>
    <row r="43" spans="1:7" x14ac:dyDescent="0.25">
      <c r="A43" s="1">
        <v>46</v>
      </c>
      <c r="B43" s="2" t="s">
        <v>6</v>
      </c>
      <c r="C43" s="2" t="s">
        <v>18</v>
      </c>
      <c r="D43" s="2">
        <f>F6-$D$38</f>
        <v>77</v>
      </c>
      <c r="E43" s="2">
        <f>F6-$E$38</f>
        <v>80</v>
      </c>
      <c r="F43" s="46" t="s">
        <v>159</v>
      </c>
      <c r="G43" s="48"/>
    </row>
    <row r="44" spans="1:7" x14ac:dyDescent="0.25">
      <c r="A44" s="1">
        <v>48</v>
      </c>
      <c r="B44" s="2" t="s">
        <v>7</v>
      </c>
      <c r="C44" s="2" t="s">
        <v>19</v>
      </c>
      <c r="D44" s="2">
        <f t="shared" ref="D44:D49" si="2">F7-$D$38</f>
        <v>84</v>
      </c>
      <c r="E44" s="2">
        <f t="shared" ref="E44:E52" si="3">F7-$E$38</f>
        <v>87</v>
      </c>
      <c r="F44" s="46" t="s">
        <v>155</v>
      </c>
      <c r="G44" s="48"/>
    </row>
    <row r="45" spans="1:7" x14ac:dyDescent="0.25">
      <c r="A45" s="1">
        <v>50</v>
      </c>
      <c r="B45" s="2" t="s">
        <v>8</v>
      </c>
      <c r="C45" s="2" t="s">
        <v>20</v>
      </c>
      <c r="D45" s="2">
        <f t="shared" si="2"/>
        <v>88</v>
      </c>
      <c r="E45" s="2">
        <f t="shared" si="3"/>
        <v>91</v>
      </c>
      <c r="F45" s="46" t="s">
        <v>156</v>
      </c>
      <c r="G45" s="48"/>
    </row>
    <row r="46" spans="1:7" x14ac:dyDescent="0.25">
      <c r="A46" s="1">
        <v>52</v>
      </c>
      <c r="B46" s="2" t="s">
        <v>9</v>
      </c>
      <c r="C46" s="2" t="s">
        <v>21</v>
      </c>
      <c r="D46" s="2">
        <f t="shared" si="2"/>
        <v>89</v>
      </c>
      <c r="E46" s="2">
        <f t="shared" si="3"/>
        <v>92</v>
      </c>
      <c r="F46" s="46" t="s">
        <v>157</v>
      </c>
      <c r="G46" s="48"/>
    </row>
    <row r="47" spans="1:7" x14ac:dyDescent="0.25">
      <c r="A47" s="1">
        <v>54</v>
      </c>
      <c r="B47" s="2" t="s">
        <v>10</v>
      </c>
      <c r="C47" s="2" t="s">
        <v>30</v>
      </c>
      <c r="D47" s="2">
        <f t="shared" si="2"/>
        <v>92</v>
      </c>
      <c r="E47" s="2">
        <f t="shared" si="3"/>
        <v>95</v>
      </c>
      <c r="F47" s="46" t="s">
        <v>146</v>
      </c>
      <c r="G47" s="48"/>
    </row>
    <row r="48" spans="1:7" x14ac:dyDescent="0.25">
      <c r="A48" s="1">
        <v>56</v>
      </c>
      <c r="B48" s="2" t="s">
        <v>11</v>
      </c>
      <c r="C48" s="2" t="s">
        <v>22</v>
      </c>
      <c r="D48" s="2">
        <f t="shared" si="2"/>
        <v>96</v>
      </c>
      <c r="E48" s="2">
        <f t="shared" si="3"/>
        <v>99</v>
      </c>
      <c r="F48" s="46" t="s">
        <v>147</v>
      </c>
      <c r="G48" s="48"/>
    </row>
    <row r="49" spans="1:7" x14ac:dyDescent="0.25">
      <c r="A49" s="1">
        <v>58</v>
      </c>
      <c r="B49" s="2" t="s">
        <v>12</v>
      </c>
      <c r="C49" s="2" t="s">
        <v>23</v>
      </c>
      <c r="D49" s="2">
        <f t="shared" si="2"/>
        <v>103</v>
      </c>
      <c r="E49" s="2">
        <f t="shared" si="3"/>
        <v>106</v>
      </c>
      <c r="F49" s="46" t="s">
        <v>148</v>
      </c>
      <c r="G49" s="48"/>
    </row>
    <row r="50" spans="1:7" x14ac:dyDescent="0.25">
      <c r="A50" s="1">
        <v>60</v>
      </c>
      <c r="B50" s="2" t="s">
        <v>13</v>
      </c>
      <c r="C50" s="2" t="s">
        <v>24</v>
      </c>
      <c r="D50" s="2"/>
      <c r="E50" s="2"/>
      <c r="F50" s="46" t="s">
        <v>149</v>
      </c>
      <c r="G50" s="48"/>
    </row>
    <row r="51" spans="1:7" x14ac:dyDescent="0.25">
      <c r="A51" s="1">
        <v>62</v>
      </c>
      <c r="B51" s="2" t="s">
        <v>14</v>
      </c>
      <c r="C51" s="2" t="s">
        <v>25</v>
      </c>
      <c r="D51" s="2"/>
      <c r="E51" s="2"/>
      <c r="F51" s="46" t="s">
        <v>150</v>
      </c>
      <c r="G51" s="48"/>
    </row>
    <row r="52" spans="1:7" x14ac:dyDescent="0.25">
      <c r="A52" s="1">
        <v>64</v>
      </c>
      <c r="B52" s="2" t="s">
        <v>15</v>
      </c>
      <c r="C52" s="2" t="s">
        <v>26</v>
      </c>
      <c r="D52" s="2">
        <f t="shared" ref="D52" si="4">F15-$D$38</f>
        <v>114</v>
      </c>
      <c r="E52" s="2">
        <f t="shared" si="3"/>
        <v>117</v>
      </c>
      <c r="F52" s="46" t="s">
        <v>151</v>
      </c>
      <c r="G52" s="48"/>
    </row>
    <row r="53" spans="1:7" x14ac:dyDescent="0.25">
      <c r="A53" s="1">
        <v>66</v>
      </c>
      <c r="B53" s="2" t="s">
        <v>16</v>
      </c>
      <c r="C53" s="2" t="s">
        <v>27</v>
      </c>
      <c r="D53" s="2"/>
      <c r="E53" s="2"/>
      <c r="F53" s="46" t="s">
        <v>152</v>
      </c>
      <c r="G53" s="48"/>
    </row>
    <row r="54" spans="1:7" x14ac:dyDescent="0.25">
      <c r="A54" s="1">
        <v>68</v>
      </c>
      <c r="B54" s="2" t="s">
        <v>29</v>
      </c>
      <c r="C54" s="2" t="s">
        <v>31</v>
      </c>
      <c r="D54" s="2"/>
      <c r="E54" s="2"/>
      <c r="F54" s="45" t="s">
        <v>153</v>
      </c>
    </row>
    <row r="55" spans="1:7" x14ac:dyDescent="0.25">
      <c r="A55" s="50"/>
      <c r="B55" s="48"/>
      <c r="C55" s="48"/>
      <c r="D55" s="48"/>
      <c r="E55" s="48"/>
      <c r="F55" s="48"/>
    </row>
    <row r="56" spans="1:7" x14ac:dyDescent="0.25">
      <c r="D56" s="64">
        <v>11</v>
      </c>
      <c r="E56" s="64">
        <v>9</v>
      </c>
    </row>
    <row r="57" spans="1:7" x14ac:dyDescent="0.25">
      <c r="A57" s="40" t="s">
        <v>5</v>
      </c>
      <c r="D57" s="68">
        <v>8</v>
      </c>
    </row>
    <row r="58" spans="1:7" x14ac:dyDescent="0.25">
      <c r="A58" s="68" t="s">
        <v>0</v>
      </c>
      <c r="B58" s="68" t="s">
        <v>1</v>
      </c>
      <c r="C58" s="68" t="s">
        <v>2</v>
      </c>
      <c r="D58" s="69" t="s">
        <v>5</v>
      </c>
      <c r="E58" s="70"/>
      <c r="F58" s="47" t="s">
        <v>145</v>
      </c>
    </row>
    <row r="59" spans="1:7" x14ac:dyDescent="0.25">
      <c r="A59" s="1">
        <v>42</v>
      </c>
      <c r="B59" s="2" t="s">
        <v>28</v>
      </c>
      <c r="C59" s="2" t="s">
        <v>33</v>
      </c>
      <c r="D59" s="2"/>
      <c r="E59" s="2"/>
      <c r="F59" s="45" t="s">
        <v>155</v>
      </c>
    </row>
    <row r="60" spans="1:7" x14ac:dyDescent="0.25">
      <c r="A60" s="1">
        <v>44</v>
      </c>
      <c r="B60" s="2" t="s">
        <v>17</v>
      </c>
      <c r="C60" s="2" t="s">
        <v>32</v>
      </c>
      <c r="D60" s="2"/>
      <c r="E60" s="2"/>
      <c r="F60" s="45" t="s">
        <v>156</v>
      </c>
    </row>
    <row r="61" spans="1:7" x14ac:dyDescent="0.25">
      <c r="A61" s="1">
        <v>46</v>
      </c>
      <c r="B61" s="2" t="s">
        <v>6</v>
      </c>
      <c r="C61" s="2" t="s">
        <v>18</v>
      </c>
      <c r="D61" s="2">
        <f>G6-$D$56</f>
        <v>89</v>
      </c>
      <c r="E61" s="2">
        <f>G6-$E$56</f>
        <v>91</v>
      </c>
      <c r="F61" s="46" t="s">
        <v>157</v>
      </c>
      <c r="G61" s="66"/>
    </row>
    <row r="62" spans="1:7" x14ac:dyDescent="0.25">
      <c r="A62" s="1">
        <v>48</v>
      </c>
      <c r="B62" s="2" t="s">
        <v>7</v>
      </c>
      <c r="C62" s="2" t="s">
        <v>19</v>
      </c>
      <c r="D62" s="2">
        <f t="shared" ref="D62:D70" si="5">G7-$D$56</f>
        <v>94</v>
      </c>
      <c r="E62" s="2">
        <f t="shared" ref="E62:E70" si="6">G7-$E$56</f>
        <v>96</v>
      </c>
      <c r="F62" s="46" t="s">
        <v>146</v>
      </c>
      <c r="G62" s="66"/>
    </row>
    <row r="63" spans="1:7" x14ac:dyDescent="0.25">
      <c r="A63" s="1">
        <v>50</v>
      </c>
      <c r="B63" s="2" t="s">
        <v>8</v>
      </c>
      <c r="C63" s="2" t="s">
        <v>20</v>
      </c>
      <c r="D63" s="2">
        <f t="shared" si="5"/>
        <v>98</v>
      </c>
      <c r="E63" s="2">
        <f t="shared" si="6"/>
        <v>100</v>
      </c>
      <c r="F63" s="46" t="s">
        <v>147</v>
      </c>
    </row>
    <row r="64" spans="1:7" x14ac:dyDescent="0.25">
      <c r="A64" s="1">
        <v>52</v>
      </c>
      <c r="B64" s="2" t="s">
        <v>9</v>
      </c>
      <c r="C64" s="2" t="s">
        <v>21</v>
      </c>
      <c r="D64" s="2">
        <f t="shared" si="5"/>
        <v>102</v>
      </c>
      <c r="E64" s="2">
        <f t="shared" si="6"/>
        <v>104</v>
      </c>
      <c r="F64" s="46" t="s">
        <v>148</v>
      </c>
    </row>
    <row r="65" spans="1:6" x14ac:dyDescent="0.25">
      <c r="A65" s="1">
        <v>54</v>
      </c>
      <c r="B65" s="2" t="s">
        <v>10</v>
      </c>
      <c r="C65" s="2" t="s">
        <v>30</v>
      </c>
      <c r="D65" s="2">
        <f t="shared" si="5"/>
        <v>105</v>
      </c>
      <c r="E65" s="2">
        <f t="shared" si="6"/>
        <v>107</v>
      </c>
      <c r="F65" s="46" t="s">
        <v>149</v>
      </c>
    </row>
    <row r="66" spans="1:6" x14ac:dyDescent="0.25">
      <c r="A66" s="1">
        <v>56</v>
      </c>
      <c r="B66" s="2" t="s">
        <v>11</v>
      </c>
      <c r="C66" s="2" t="s">
        <v>22</v>
      </c>
      <c r="D66" s="2">
        <f t="shared" si="5"/>
        <v>108</v>
      </c>
      <c r="E66" s="2">
        <f t="shared" si="6"/>
        <v>110</v>
      </c>
      <c r="F66" s="46" t="s">
        <v>150</v>
      </c>
    </row>
    <row r="67" spans="1:6" x14ac:dyDescent="0.25">
      <c r="A67" s="1">
        <v>58</v>
      </c>
      <c r="B67" s="2" t="s">
        <v>12</v>
      </c>
      <c r="C67" s="2" t="s">
        <v>23</v>
      </c>
      <c r="D67" s="2">
        <f t="shared" si="5"/>
        <v>113</v>
      </c>
      <c r="E67" s="2">
        <f t="shared" si="6"/>
        <v>115</v>
      </c>
      <c r="F67" s="46" t="s">
        <v>151</v>
      </c>
    </row>
    <row r="68" spans="1:6" x14ac:dyDescent="0.25">
      <c r="A68" s="1">
        <v>60</v>
      </c>
      <c r="B68" s="2" t="s">
        <v>13</v>
      </c>
      <c r="C68" s="2" t="s">
        <v>24</v>
      </c>
      <c r="D68" s="2"/>
      <c r="E68" s="2"/>
      <c r="F68" s="46" t="s">
        <v>152</v>
      </c>
    </row>
    <row r="69" spans="1:6" x14ac:dyDescent="0.25">
      <c r="A69" s="1">
        <v>62</v>
      </c>
      <c r="B69" s="2" t="s">
        <v>14</v>
      </c>
      <c r="C69" s="2" t="s">
        <v>25</v>
      </c>
      <c r="D69" s="2"/>
      <c r="E69" s="2"/>
      <c r="F69" s="46" t="s">
        <v>153</v>
      </c>
    </row>
    <row r="70" spans="1:6" x14ac:dyDescent="0.25">
      <c r="A70" s="1">
        <v>64</v>
      </c>
      <c r="B70" s="2" t="s">
        <v>15</v>
      </c>
      <c r="C70" s="2" t="s">
        <v>26</v>
      </c>
      <c r="D70" s="2">
        <f t="shared" si="5"/>
        <v>124</v>
      </c>
      <c r="E70" s="2">
        <f t="shared" si="6"/>
        <v>126</v>
      </c>
      <c r="F70" s="46" t="s">
        <v>154</v>
      </c>
    </row>
    <row r="71" spans="1:6" x14ac:dyDescent="0.25">
      <c r="A71" s="1">
        <v>66</v>
      </c>
      <c r="B71" s="2" t="s">
        <v>16</v>
      </c>
      <c r="C71" s="2" t="s">
        <v>27</v>
      </c>
      <c r="D71" s="2"/>
      <c r="E71" s="2"/>
      <c r="F71" s="46" t="s">
        <v>158</v>
      </c>
    </row>
    <row r="72" spans="1:6" x14ac:dyDescent="0.25">
      <c r="A72" s="1">
        <v>68</v>
      </c>
      <c r="B72" s="2" t="s">
        <v>29</v>
      </c>
      <c r="C72" s="2" t="s">
        <v>31</v>
      </c>
      <c r="D72" s="2"/>
      <c r="E72" s="2"/>
      <c r="F72" s="45" t="s">
        <v>232</v>
      </c>
    </row>
  </sheetData>
  <mergeCells count="1">
    <mergeCell ref="E3:F3"/>
  </mergeCells>
  <conditionalFormatting sqref="D25:E25">
    <cfRule type="cellIs" dxfId="277" priority="3" operator="greaterThan">
      <formula>92</formula>
    </cfRule>
    <cfRule type="cellIs" dxfId="276" priority="4" operator="lessThan">
      <formula>88</formula>
    </cfRule>
  </conditionalFormatting>
  <conditionalFormatting sqref="D26:E26">
    <cfRule type="cellIs" dxfId="275" priority="49" operator="lessThan">
      <formula>92</formula>
    </cfRule>
    <cfRule type="cellIs" dxfId="274" priority="48" operator="greaterThan">
      <formula>96</formula>
    </cfRule>
  </conditionalFormatting>
  <conditionalFormatting sqref="D27:E27">
    <cfRule type="cellIs" dxfId="273" priority="46" operator="greaterThan">
      <formula>100</formula>
    </cfRule>
    <cfRule type="cellIs" dxfId="272" priority="47" operator="lessThan">
      <formula>96</formula>
    </cfRule>
  </conditionalFormatting>
  <conditionalFormatting sqref="D28:E28">
    <cfRule type="cellIs" dxfId="271" priority="45" operator="lessThan">
      <formula>100</formula>
    </cfRule>
    <cfRule type="cellIs" dxfId="270" priority="44" operator="greaterThan">
      <formula>104</formula>
    </cfRule>
  </conditionalFormatting>
  <conditionalFormatting sqref="D29:E29">
    <cfRule type="cellIs" dxfId="269" priority="43" operator="lessThan">
      <formula>104</formula>
    </cfRule>
    <cfRule type="cellIs" dxfId="268" priority="42" operator="greaterThan">
      <formula>108</formula>
    </cfRule>
  </conditionalFormatting>
  <conditionalFormatting sqref="D30:E30">
    <cfRule type="cellIs" dxfId="267" priority="41" operator="lessThan">
      <formula>108</formula>
    </cfRule>
    <cfRule type="cellIs" dxfId="266" priority="40" operator="greaterThan">
      <formula>112</formula>
    </cfRule>
  </conditionalFormatting>
  <conditionalFormatting sqref="D31:E31">
    <cfRule type="cellIs" dxfId="265" priority="39" operator="lessThan">
      <formula>112</formula>
    </cfRule>
    <cfRule type="cellIs" dxfId="264" priority="38" operator="greaterThan">
      <formula>116</formula>
    </cfRule>
  </conditionalFormatting>
  <conditionalFormatting sqref="D34:E34">
    <cfRule type="cellIs" dxfId="263" priority="36" operator="greaterThan">
      <formula>128</formula>
    </cfRule>
    <cfRule type="cellIs" dxfId="262" priority="37" operator="lessThan">
      <formula>124</formula>
    </cfRule>
  </conditionalFormatting>
  <conditionalFormatting sqref="D43:E43">
    <cfRule type="cellIs" dxfId="261" priority="35" operator="lessThan">
      <formula>76</formula>
    </cfRule>
    <cfRule type="cellIs" dxfId="260" priority="34" operator="greaterThan">
      <formula>80</formula>
    </cfRule>
  </conditionalFormatting>
  <conditionalFormatting sqref="D44:E44">
    <cfRule type="cellIs" dxfId="259" priority="33" operator="lessThan">
      <formula>80</formula>
    </cfRule>
    <cfRule type="cellIs" dxfId="258" priority="31" operator="greaterThan">
      <formula>84</formula>
    </cfRule>
    <cfRule type="cellIs" dxfId="257" priority="32" operator="greaterThan">
      <formula>89</formula>
    </cfRule>
  </conditionalFormatting>
  <conditionalFormatting sqref="D45:E45">
    <cfRule type="cellIs" dxfId="256" priority="30" operator="lessThan">
      <formula>84</formula>
    </cfRule>
    <cfRule type="cellIs" dxfId="255" priority="29" operator="greaterThan">
      <formula>88</formula>
    </cfRule>
  </conditionalFormatting>
  <conditionalFormatting sqref="D46:E46">
    <cfRule type="cellIs" dxfId="254" priority="1" operator="greaterThan">
      <formula>92</formula>
    </cfRule>
    <cfRule type="cellIs" dxfId="253" priority="2" operator="lessThan">
      <formula>88</formula>
    </cfRule>
  </conditionalFormatting>
  <conditionalFormatting sqref="D47:E47">
    <cfRule type="cellIs" dxfId="252" priority="28" operator="lessThan">
      <formula>92</formula>
    </cfRule>
    <cfRule type="cellIs" dxfId="251" priority="27" operator="greaterThan">
      <formula>96</formula>
    </cfRule>
  </conditionalFormatting>
  <conditionalFormatting sqref="D48:E48">
    <cfRule type="cellIs" dxfId="250" priority="26" operator="lessThan">
      <formula>96</formula>
    </cfRule>
    <cfRule type="cellIs" dxfId="249" priority="25" operator="greaterThan">
      <formula>100</formula>
    </cfRule>
  </conditionalFormatting>
  <conditionalFormatting sqref="D49:E49">
    <cfRule type="cellIs" dxfId="248" priority="24" operator="lessThan">
      <formula>100</formula>
    </cfRule>
    <cfRule type="cellIs" dxfId="247" priority="23" operator="greaterThan">
      <formula>104</formula>
    </cfRule>
  </conditionalFormatting>
  <conditionalFormatting sqref="D52:E52">
    <cfRule type="cellIs" dxfId="246" priority="21" operator="greaterThan">
      <formula>116</formula>
    </cfRule>
    <cfRule type="cellIs" dxfId="245" priority="22" operator="lessThan">
      <formula>112</formula>
    </cfRule>
  </conditionalFormatting>
  <conditionalFormatting sqref="D61:E61">
    <cfRule type="cellIs" dxfId="244" priority="7" operator="greaterThan">
      <formula>92</formula>
    </cfRule>
    <cfRule type="cellIs" dxfId="243" priority="8" operator="lessThan">
      <formula>88</formula>
    </cfRule>
  </conditionalFormatting>
  <conditionalFormatting sqref="D62:E62">
    <cfRule type="cellIs" dxfId="242" priority="19" operator="greaterThan">
      <formula>96</formula>
    </cfRule>
    <cfRule type="cellIs" dxfId="241" priority="20" operator="lessThan">
      <formula>92</formula>
    </cfRule>
  </conditionalFormatting>
  <conditionalFormatting sqref="D63:E63">
    <cfRule type="cellIs" dxfId="240" priority="18" operator="lessThan">
      <formula>96</formula>
    </cfRule>
    <cfRule type="cellIs" dxfId="239" priority="17" operator="greaterThan">
      <formula>100</formula>
    </cfRule>
  </conditionalFormatting>
  <conditionalFormatting sqref="D64:E64">
    <cfRule type="cellIs" dxfId="238" priority="16" operator="lessThan">
      <formula>100</formula>
    </cfRule>
    <cfRule type="cellIs" dxfId="237" priority="15" operator="greaterThan">
      <formula>104</formula>
    </cfRule>
  </conditionalFormatting>
  <conditionalFormatting sqref="D65:E65">
    <cfRule type="cellIs" dxfId="236" priority="14" operator="lessThan">
      <formula>104</formula>
    </cfRule>
    <cfRule type="cellIs" dxfId="235" priority="13" operator="greaterThan">
      <formula>108</formula>
    </cfRule>
  </conditionalFormatting>
  <conditionalFormatting sqref="D66:E66">
    <cfRule type="cellIs" dxfId="234" priority="12" operator="lessThan">
      <formula>108</formula>
    </cfRule>
    <cfRule type="cellIs" dxfId="233" priority="11" operator="greaterThan">
      <formula>112</formula>
    </cfRule>
  </conditionalFormatting>
  <conditionalFormatting sqref="D67:E67">
    <cfRule type="cellIs" dxfId="232" priority="10" operator="lessThan">
      <formula>112</formula>
    </cfRule>
    <cfRule type="cellIs" dxfId="231" priority="9" operator="greaterThan">
      <formula>116</formula>
    </cfRule>
  </conditionalFormatting>
  <conditionalFormatting sqref="D70:E70">
    <cfRule type="cellIs" dxfId="230" priority="6" operator="lessThan">
      <formula>124</formula>
    </cfRule>
    <cfRule type="cellIs" dxfId="229" priority="5" operator="greaterThan">
      <formula>128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C548-DB25-4015-961D-3185314F6C03}">
  <dimension ref="A2:P73"/>
  <sheetViews>
    <sheetView zoomScale="98" zoomScaleNormal="98" workbookViewId="0">
      <selection activeCell="J30" sqref="J30"/>
    </sheetView>
  </sheetViews>
  <sheetFormatPr baseColWidth="10" defaultRowHeight="15" x14ac:dyDescent="0.25"/>
  <cols>
    <col min="10" max="10" width="20.140625" customWidth="1"/>
    <col min="11" max="11" width="21.42578125" customWidth="1"/>
    <col min="12" max="12" width="21.5703125" customWidth="1"/>
  </cols>
  <sheetData>
    <row r="2" spans="1:12" ht="15.75" x14ac:dyDescent="0.25">
      <c r="A2" s="3" t="s">
        <v>34</v>
      </c>
      <c r="E2" s="68" t="s">
        <v>169</v>
      </c>
      <c r="F2" s="68" t="s">
        <v>170</v>
      </c>
      <c r="G2" s="42"/>
    </row>
    <row r="3" spans="1:12" x14ac:dyDescent="0.25">
      <c r="A3" s="68" t="s">
        <v>0</v>
      </c>
      <c r="B3" s="68" t="s">
        <v>1</v>
      </c>
      <c r="C3" s="68" t="s">
        <v>2</v>
      </c>
      <c r="D3" s="69" t="s">
        <v>3</v>
      </c>
      <c r="E3" s="91" t="s">
        <v>4</v>
      </c>
      <c r="F3" s="92"/>
      <c r="G3" s="73" t="s">
        <v>5</v>
      </c>
      <c r="H3" s="53"/>
      <c r="I3" s="53"/>
      <c r="J3" s="73" t="s">
        <v>224</v>
      </c>
      <c r="K3" s="73" t="s">
        <v>225</v>
      </c>
      <c r="L3" s="73" t="s">
        <v>226</v>
      </c>
    </row>
    <row r="4" spans="1:12" x14ac:dyDescent="0.25">
      <c r="A4" s="1">
        <v>42</v>
      </c>
      <c r="B4" s="2" t="s">
        <v>28</v>
      </c>
      <c r="C4" s="2" t="s">
        <v>33</v>
      </c>
      <c r="D4" s="60"/>
      <c r="E4" s="2"/>
      <c r="F4" s="2"/>
      <c r="G4" s="2"/>
      <c r="J4" s="76"/>
      <c r="K4" s="76"/>
      <c r="L4" s="76"/>
    </row>
    <row r="5" spans="1:12" x14ac:dyDescent="0.25">
      <c r="A5" s="1">
        <v>44</v>
      </c>
      <c r="B5" s="2" t="s">
        <v>17</v>
      </c>
      <c r="C5" s="2" t="s">
        <v>32</v>
      </c>
      <c r="D5" s="60"/>
      <c r="E5" s="2"/>
      <c r="F5" s="2"/>
      <c r="G5" s="2"/>
      <c r="J5" s="76"/>
      <c r="K5" s="76"/>
      <c r="L5" s="76"/>
    </row>
    <row r="6" spans="1:12" x14ac:dyDescent="0.25">
      <c r="A6" s="1">
        <v>46</v>
      </c>
      <c r="B6" s="2" t="s">
        <v>6</v>
      </c>
      <c r="C6" s="2" t="s">
        <v>18</v>
      </c>
      <c r="D6" s="60"/>
      <c r="E6" s="2"/>
      <c r="F6" s="2"/>
      <c r="G6" s="2"/>
      <c r="J6" s="76"/>
      <c r="K6" s="76"/>
      <c r="L6" s="76"/>
    </row>
    <row r="7" spans="1:12" x14ac:dyDescent="0.25">
      <c r="A7" s="1">
        <v>48</v>
      </c>
      <c r="B7" s="2" t="s">
        <v>7</v>
      </c>
      <c r="C7" s="2" t="s">
        <v>19</v>
      </c>
      <c r="D7" s="56">
        <v>101</v>
      </c>
      <c r="E7" s="1">
        <v>84</v>
      </c>
      <c r="F7" s="1">
        <v>89</v>
      </c>
      <c r="G7" s="1">
        <v>96</v>
      </c>
      <c r="J7" s="76">
        <f>'MIDES OK ANTIC AIR+'!D7-'UNIC+'!D7</f>
        <v>1</v>
      </c>
      <c r="K7" s="76">
        <f>'MIDES OK ANTIC AIR+'!F7-'UNIC+'!F7</f>
        <v>8</v>
      </c>
      <c r="L7" s="76">
        <f>'MIDES OK ANTIC AIR+'!G7-'UNIC+'!G7</f>
        <v>9</v>
      </c>
    </row>
    <row r="8" spans="1:12" x14ac:dyDescent="0.25">
      <c r="A8" s="1">
        <v>50</v>
      </c>
      <c r="B8" s="2" t="s">
        <v>8</v>
      </c>
      <c r="C8" s="2" t="s">
        <v>20</v>
      </c>
      <c r="D8" s="56">
        <v>104</v>
      </c>
      <c r="E8" s="1">
        <v>86.5</v>
      </c>
      <c r="F8" s="1">
        <v>94</v>
      </c>
      <c r="G8" s="1">
        <v>100</v>
      </c>
      <c r="J8" s="76">
        <f>'MIDES OK ANTIC AIR+'!D8-'UNIC+'!D8</f>
        <v>2</v>
      </c>
      <c r="K8" s="76">
        <f>'MIDES OK ANTIC AIR+'!F8-'UNIC+'!F8</f>
        <v>7</v>
      </c>
      <c r="L8" s="76">
        <f>'MIDES OK ANTIC AIR+'!G8-'UNIC+'!G8</f>
        <v>9</v>
      </c>
    </row>
    <row r="9" spans="1:12" x14ac:dyDescent="0.25">
      <c r="A9" s="1">
        <v>52</v>
      </c>
      <c r="B9" s="2" t="s">
        <v>9</v>
      </c>
      <c r="C9" s="2" t="s">
        <v>21</v>
      </c>
      <c r="D9" s="56">
        <v>108</v>
      </c>
      <c r="E9" s="1">
        <v>91</v>
      </c>
      <c r="F9" s="1">
        <v>98</v>
      </c>
      <c r="G9" s="1">
        <v>103</v>
      </c>
      <c r="J9" s="76">
        <f>'MIDES OK ANTIC AIR+'!D9-'UNIC+'!D9</f>
        <v>1</v>
      </c>
      <c r="K9" s="76">
        <f>'MIDES OK ANTIC AIR+'!F9-'UNIC+'!F9</f>
        <v>4</v>
      </c>
      <c r="L9" s="76">
        <f>'MIDES OK ANTIC AIR+'!G9-'UNIC+'!G9</f>
        <v>10</v>
      </c>
    </row>
    <row r="10" spans="1:12" x14ac:dyDescent="0.25">
      <c r="A10" s="1">
        <v>54</v>
      </c>
      <c r="B10" s="2" t="s">
        <v>10</v>
      </c>
      <c r="C10" s="2" t="s">
        <v>30</v>
      </c>
      <c r="D10" s="56">
        <v>112</v>
      </c>
      <c r="E10" s="1">
        <v>97</v>
      </c>
      <c r="F10" s="1">
        <v>102</v>
      </c>
      <c r="G10" s="1">
        <v>107</v>
      </c>
      <c r="J10" s="76">
        <f>'MIDES OK ANTIC AIR+'!D10-'UNIC+'!D10</f>
        <v>1</v>
      </c>
      <c r="K10" s="76">
        <f>'MIDES OK ANTIC AIR+'!F10-'UNIC+'!F10</f>
        <v>3</v>
      </c>
      <c r="L10" s="76">
        <f>'MIDES OK ANTIC AIR+'!G10-'UNIC+'!G10</f>
        <v>9</v>
      </c>
    </row>
    <row r="11" spans="1:12" x14ac:dyDescent="0.25">
      <c r="A11" s="1">
        <v>56</v>
      </c>
      <c r="B11" s="2" t="s">
        <v>11</v>
      </c>
      <c r="C11" s="2" t="s">
        <v>22</v>
      </c>
      <c r="D11" s="56">
        <v>116</v>
      </c>
      <c r="E11" s="1">
        <v>100</v>
      </c>
      <c r="F11" s="1">
        <v>105</v>
      </c>
      <c r="G11" s="1">
        <v>111</v>
      </c>
      <c r="I11" s="52"/>
      <c r="J11" s="76">
        <f>'MIDES OK ANTIC AIR+'!D11-'UNIC+'!D11</f>
        <v>1</v>
      </c>
      <c r="K11" s="76">
        <f>'MIDES OK ANTIC AIR+'!F11-'UNIC+'!F11</f>
        <v>4</v>
      </c>
      <c r="L11" s="76">
        <f>'MIDES OK ANTIC AIR+'!G11-'UNIC+'!G11</f>
        <v>8</v>
      </c>
    </row>
    <row r="12" spans="1:12" x14ac:dyDescent="0.25">
      <c r="A12" s="1">
        <v>58</v>
      </c>
      <c r="B12" s="2" t="s">
        <v>12</v>
      </c>
      <c r="C12" s="2" t="s">
        <v>23</v>
      </c>
      <c r="D12" s="56">
        <v>120</v>
      </c>
      <c r="E12" s="1">
        <v>101</v>
      </c>
      <c r="F12" s="1">
        <v>110</v>
      </c>
      <c r="G12" s="1">
        <v>114.5</v>
      </c>
      <c r="J12" s="76">
        <f>'MIDES OK ANTIC AIR+'!D12-'UNIC+'!D12</f>
        <v>3</v>
      </c>
      <c r="K12" s="76">
        <f>'MIDES OK ANTIC AIR+'!F12-'UNIC+'!F12</f>
        <v>6</v>
      </c>
      <c r="L12" s="76">
        <f>'MIDES OK ANTIC AIR+'!G12-'UNIC+'!G12</f>
        <v>9.5</v>
      </c>
    </row>
    <row r="13" spans="1:12" x14ac:dyDescent="0.25">
      <c r="A13" s="1">
        <v>60</v>
      </c>
      <c r="B13" s="2" t="s">
        <v>13</v>
      </c>
      <c r="C13" s="2" t="s">
        <v>24</v>
      </c>
      <c r="D13" s="56">
        <v>124</v>
      </c>
      <c r="E13" s="1">
        <v>107</v>
      </c>
      <c r="F13" s="1">
        <v>115</v>
      </c>
      <c r="G13" s="1">
        <v>119</v>
      </c>
      <c r="J13" s="76"/>
      <c r="K13" s="76"/>
      <c r="L13" s="76"/>
    </row>
    <row r="14" spans="1:12" x14ac:dyDescent="0.25">
      <c r="A14" s="1">
        <v>62</v>
      </c>
      <c r="B14" s="2" t="s">
        <v>14</v>
      </c>
      <c r="C14" s="2" t="s">
        <v>25</v>
      </c>
      <c r="D14" s="56">
        <v>128</v>
      </c>
      <c r="E14" s="1">
        <v>108.5</v>
      </c>
      <c r="F14" s="1">
        <v>119</v>
      </c>
      <c r="G14" s="1">
        <v>124</v>
      </c>
      <c r="J14" s="76"/>
      <c r="K14" s="76"/>
      <c r="L14" s="76"/>
    </row>
    <row r="15" spans="1:12" x14ac:dyDescent="0.25">
      <c r="A15" s="1">
        <v>64</v>
      </c>
      <c r="B15" s="2" t="s">
        <v>15</v>
      </c>
      <c r="C15" s="2" t="s">
        <v>26</v>
      </c>
      <c r="D15" s="56">
        <v>132</v>
      </c>
      <c r="E15" s="1">
        <v>112.5</v>
      </c>
      <c r="F15" s="1">
        <v>124</v>
      </c>
      <c r="G15" s="1">
        <v>128</v>
      </c>
      <c r="J15" s="76">
        <f>'MIDES OK ANTIC AIR+'!D15-'UNIC+'!D15</f>
        <v>0</v>
      </c>
      <c r="K15" s="76">
        <f>'MIDES OK ANTIC AIR+'!F15-'UNIC+'!F15</f>
        <v>3</v>
      </c>
      <c r="L15" s="76">
        <f>'MIDES OK ANTIC AIR+'!G15-'UNIC+'!G15</f>
        <v>7</v>
      </c>
    </row>
    <row r="16" spans="1:12" x14ac:dyDescent="0.25">
      <c r="A16" s="1">
        <v>66</v>
      </c>
      <c r="B16" s="2" t="s">
        <v>16</v>
      </c>
      <c r="C16" s="2" t="s">
        <v>27</v>
      </c>
      <c r="D16" s="60"/>
      <c r="E16" s="2"/>
      <c r="F16" s="2"/>
      <c r="G16" s="2"/>
      <c r="J16" s="76"/>
      <c r="K16" s="76"/>
      <c r="L16" s="76"/>
    </row>
    <row r="17" spans="1:16" x14ac:dyDescent="0.25">
      <c r="A17" s="1">
        <v>68</v>
      </c>
      <c r="B17" s="2" t="s">
        <v>29</v>
      </c>
      <c r="C17" s="2" t="s">
        <v>31</v>
      </c>
      <c r="D17" s="60"/>
      <c r="E17" s="2"/>
      <c r="F17" s="2"/>
      <c r="G17" s="2"/>
      <c r="J17" s="76"/>
      <c r="K17" s="76"/>
      <c r="L17" s="76"/>
    </row>
    <row r="18" spans="1:16" x14ac:dyDescent="0.25">
      <c r="A18" s="80" t="s">
        <v>227</v>
      </c>
      <c r="B18" s="80" t="s">
        <v>8</v>
      </c>
      <c r="C18" s="80" t="s">
        <v>20</v>
      </c>
      <c r="D18" s="80">
        <v>104</v>
      </c>
      <c r="E18" s="80">
        <v>93.5</v>
      </c>
      <c r="F18" s="80">
        <v>96</v>
      </c>
      <c r="G18" s="80">
        <v>102</v>
      </c>
      <c r="I18" s="78" t="s">
        <v>228</v>
      </c>
      <c r="J18" s="80">
        <f>'MIDES OK ANTIC AIR+'!D8-'UNIC+'!D18</f>
        <v>2</v>
      </c>
      <c r="K18" s="79">
        <f>'MIDES OK ANTIC AIR+'!F8-'UNIC+'!F18</f>
        <v>5</v>
      </c>
      <c r="L18" s="78">
        <f>'MIDES OK ANTIC AIR+'!G8-'UNIC+'!G18</f>
        <v>7</v>
      </c>
    </row>
    <row r="21" spans="1:16" ht="15.75" x14ac:dyDescent="0.25">
      <c r="A21" s="3" t="s">
        <v>160</v>
      </c>
      <c r="D21" s="58">
        <v>8</v>
      </c>
      <c r="E21" s="58">
        <v>4</v>
      </c>
    </row>
    <row r="22" spans="1:16" ht="15.75" x14ac:dyDescent="0.25">
      <c r="A22" s="3" t="s">
        <v>3</v>
      </c>
      <c r="D22" s="68">
        <v>10</v>
      </c>
      <c r="E22" s="68">
        <v>5</v>
      </c>
    </row>
    <row r="23" spans="1:16" x14ac:dyDescent="0.25">
      <c r="A23" s="68" t="s">
        <v>0</v>
      </c>
      <c r="B23" s="68" t="s">
        <v>1</v>
      </c>
      <c r="C23" s="68" t="s">
        <v>2</v>
      </c>
      <c r="D23" s="91" t="s">
        <v>3</v>
      </c>
      <c r="E23" s="92"/>
      <c r="F23" s="51" t="s">
        <v>145</v>
      </c>
      <c r="G23" s="93"/>
      <c r="H23" s="93"/>
      <c r="I23" s="40"/>
      <c r="J23" s="53"/>
      <c r="K23" s="53"/>
      <c r="L23" s="40"/>
      <c r="M23" s="53"/>
      <c r="N23" s="53"/>
      <c r="O23" s="93"/>
      <c r="P23" s="93"/>
    </row>
    <row r="24" spans="1:16" x14ac:dyDescent="0.25">
      <c r="A24" s="1">
        <v>42</v>
      </c>
      <c r="B24" s="2" t="s">
        <v>28</v>
      </c>
      <c r="C24" s="2" t="s">
        <v>33</v>
      </c>
      <c r="D24" s="2"/>
      <c r="E24" s="2"/>
      <c r="F24" s="45" t="s">
        <v>155</v>
      </c>
      <c r="G24" s="48"/>
      <c r="H24" s="48"/>
      <c r="J24" s="48"/>
      <c r="K24" s="48"/>
      <c r="M24" s="48"/>
      <c r="N24" s="48"/>
      <c r="O24" s="48"/>
      <c r="P24" s="48"/>
    </row>
    <row r="25" spans="1:16" x14ac:dyDescent="0.25">
      <c r="A25" s="1">
        <v>44</v>
      </c>
      <c r="B25" s="2" t="s">
        <v>17</v>
      </c>
      <c r="C25" s="2" t="s">
        <v>32</v>
      </c>
      <c r="D25" s="2"/>
      <c r="E25" s="2"/>
      <c r="F25" s="45" t="s">
        <v>156</v>
      </c>
      <c r="G25" s="48"/>
      <c r="H25" s="48"/>
      <c r="J25" s="48"/>
      <c r="K25" s="48"/>
      <c r="M25" s="48"/>
      <c r="N25" s="48"/>
      <c r="O25" s="48"/>
      <c r="P25" s="48"/>
    </row>
    <row r="26" spans="1:16" x14ac:dyDescent="0.25">
      <c r="A26" s="1">
        <v>46</v>
      </c>
      <c r="B26" s="2" t="s">
        <v>6</v>
      </c>
      <c r="C26" s="2" t="s">
        <v>18</v>
      </c>
      <c r="D26" s="2"/>
      <c r="E26" s="2"/>
      <c r="F26" s="46" t="s">
        <v>157</v>
      </c>
      <c r="G26" s="48"/>
      <c r="H26" s="67" t="s">
        <v>223</v>
      </c>
      <c r="I26" s="67" t="s">
        <v>223</v>
      </c>
      <c r="J26" s="48"/>
      <c r="K26" s="48"/>
      <c r="L26" s="50"/>
      <c r="M26" s="48"/>
      <c r="N26" s="48"/>
      <c r="O26" s="48"/>
      <c r="P26" s="48"/>
    </row>
    <row r="27" spans="1:16" x14ac:dyDescent="0.25">
      <c r="A27" s="1">
        <v>48</v>
      </c>
      <c r="B27" s="2" t="s">
        <v>7</v>
      </c>
      <c r="C27" s="2" t="s">
        <v>19</v>
      </c>
      <c r="D27" s="2">
        <f>D7-$D$21</f>
        <v>93</v>
      </c>
      <c r="E27" s="2">
        <f>D7-$E$21</f>
        <v>97</v>
      </c>
      <c r="F27" s="46" t="s">
        <v>146</v>
      </c>
      <c r="G27" s="48"/>
      <c r="H27" s="2">
        <f>'MIDES OK ANTIC AIR+'!D26-'UNIC+'!D27</f>
        <v>0</v>
      </c>
      <c r="I27" s="1">
        <f>'MIDES OK ANTIC AIR+'!E26-'UNIC+'!E27</f>
        <v>-1</v>
      </c>
      <c r="J27" s="48"/>
      <c r="K27" s="48"/>
      <c r="L27" s="50"/>
      <c r="M27" s="48"/>
      <c r="N27" s="48"/>
      <c r="O27" s="48"/>
      <c r="P27" s="48"/>
    </row>
    <row r="28" spans="1:16" x14ac:dyDescent="0.25">
      <c r="A28" s="1">
        <v>50</v>
      </c>
      <c r="B28" s="2" t="s">
        <v>8</v>
      </c>
      <c r="C28" s="2" t="s">
        <v>20</v>
      </c>
      <c r="D28" s="2">
        <f t="shared" ref="D28:D35" si="0">D8-$D$21</f>
        <v>96</v>
      </c>
      <c r="E28" s="2">
        <f t="shared" ref="E28:E35" si="1">D8-$E$21</f>
        <v>100</v>
      </c>
      <c r="F28" s="46" t="s">
        <v>147</v>
      </c>
      <c r="G28" s="48"/>
      <c r="H28" s="2">
        <f>'MIDES OK ANTIC AIR+'!D27-'UNIC+'!D28</f>
        <v>1</v>
      </c>
      <c r="I28" s="1">
        <f>'MIDES OK ANTIC AIR+'!E27-'UNIC+'!E28</f>
        <v>0</v>
      </c>
      <c r="J28" s="48"/>
      <c r="K28" s="48"/>
      <c r="L28" s="50"/>
      <c r="M28" s="48"/>
      <c r="N28" s="48"/>
      <c r="O28" s="48"/>
      <c r="P28" s="48"/>
    </row>
    <row r="29" spans="1:16" x14ac:dyDescent="0.25">
      <c r="A29" s="1">
        <v>52</v>
      </c>
      <c r="B29" s="2" t="s">
        <v>9</v>
      </c>
      <c r="C29" s="2" t="s">
        <v>21</v>
      </c>
      <c r="D29" s="2">
        <f t="shared" si="0"/>
        <v>100</v>
      </c>
      <c r="E29" s="2">
        <f t="shared" si="1"/>
        <v>104</v>
      </c>
      <c r="F29" s="46" t="s">
        <v>148</v>
      </c>
      <c r="G29" s="48"/>
      <c r="H29" s="2">
        <f>'MIDES OK ANTIC AIR+'!D28-'UNIC+'!D29</f>
        <v>0</v>
      </c>
      <c r="I29" s="1">
        <f>'MIDES OK ANTIC AIR+'!E28-'UNIC+'!E29</f>
        <v>-1</v>
      </c>
      <c r="J29" s="48"/>
      <c r="K29" s="48"/>
      <c r="L29" s="50"/>
      <c r="M29" s="48"/>
      <c r="N29" s="48"/>
      <c r="O29" s="48"/>
      <c r="P29" s="48"/>
    </row>
    <row r="30" spans="1:16" x14ac:dyDescent="0.25">
      <c r="A30" s="1">
        <v>54</v>
      </c>
      <c r="B30" s="2" t="s">
        <v>10</v>
      </c>
      <c r="C30" s="2" t="s">
        <v>30</v>
      </c>
      <c r="D30" s="2">
        <f t="shared" si="0"/>
        <v>104</v>
      </c>
      <c r="E30" s="2">
        <f t="shared" si="1"/>
        <v>108</v>
      </c>
      <c r="F30" s="46" t="s">
        <v>149</v>
      </c>
      <c r="G30" s="48"/>
      <c r="H30" s="2">
        <f>'MIDES OK ANTIC AIR+'!D29-'UNIC+'!D30</f>
        <v>0</v>
      </c>
      <c r="I30" s="1">
        <f>'MIDES OK ANTIC AIR+'!E29-'UNIC+'!E30</f>
        <v>-1</v>
      </c>
      <c r="J30" s="48"/>
      <c r="K30" s="48"/>
      <c r="L30" s="50"/>
      <c r="M30" s="48"/>
      <c r="N30" s="48"/>
      <c r="O30" s="48"/>
      <c r="P30" s="48"/>
    </row>
    <row r="31" spans="1:16" x14ac:dyDescent="0.25">
      <c r="A31" s="1">
        <v>56</v>
      </c>
      <c r="B31" s="2" t="s">
        <v>11</v>
      </c>
      <c r="C31" s="2" t="s">
        <v>22</v>
      </c>
      <c r="D31" s="2">
        <f t="shared" si="0"/>
        <v>108</v>
      </c>
      <c r="E31" s="2">
        <f t="shared" si="1"/>
        <v>112</v>
      </c>
      <c r="F31" s="46" t="s">
        <v>150</v>
      </c>
      <c r="G31" s="48"/>
      <c r="H31" s="2">
        <f>'MIDES OK ANTIC AIR+'!D30-'UNIC+'!D31</f>
        <v>0</v>
      </c>
      <c r="I31" s="1">
        <f>'MIDES OK ANTIC AIR+'!E30-'UNIC+'!E31</f>
        <v>-1</v>
      </c>
      <c r="J31" s="48"/>
      <c r="K31" s="48"/>
      <c r="L31" s="50"/>
      <c r="M31" s="49"/>
      <c r="N31" s="49"/>
      <c r="O31" s="49"/>
      <c r="P31" s="49"/>
    </row>
    <row r="32" spans="1:16" x14ac:dyDescent="0.25">
      <c r="A32" s="1">
        <v>58</v>
      </c>
      <c r="B32" s="2" t="s">
        <v>12</v>
      </c>
      <c r="C32" s="2" t="s">
        <v>23</v>
      </c>
      <c r="D32" s="2">
        <f t="shared" si="0"/>
        <v>112</v>
      </c>
      <c r="E32" s="2">
        <f t="shared" si="1"/>
        <v>116</v>
      </c>
      <c r="F32" s="46" t="s">
        <v>151</v>
      </c>
      <c r="G32" s="48"/>
      <c r="H32" s="2">
        <f>'MIDES OK ANTIC AIR+'!D31-'UNIC+'!D32</f>
        <v>2</v>
      </c>
      <c r="I32" s="1">
        <f>'MIDES OK ANTIC AIR+'!E31-'UNIC+'!E32</f>
        <v>1</v>
      </c>
      <c r="J32" s="48"/>
      <c r="K32" s="48"/>
      <c r="L32" s="50"/>
      <c r="M32" s="49"/>
      <c r="N32" s="49"/>
      <c r="O32" s="49"/>
      <c r="P32" s="49"/>
    </row>
    <row r="33" spans="1:16" x14ac:dyDescent="0.25">
      <c r="A33" s="1">
        <v>60</v>
      </c>
      <c r="B33" s="2" t="s">
        <v>13</v>
      </c>
      <c r="C33" s="2" t="s">
        <v>24</v>
      </c>
      <c r="D33" s="2">
        <f t="shared" si="0"/>
        <v>116</v>
      </c>
      <c r="E33" s="2">
        <f t="shared" si="1"/>
        <v>120</v>
      </c>
      <c r="F33" s="46" t="s">
        <v>152</v>
      </c>
      <c r="G33" s="48"/>
      <c r="H33" s="2"/>
      <c r="I33" s="1"/>
      <c r="J33" s="48"/>
      <c r="K33" s="48"/>
      <c r="L33" s="50"/>
      <c r="M33" s="48"/>
      <c r="N33" s="48"/>
      <c r="O33" s="40"/>
      <c r="P33" s="48"/>
    </row>
    <row r="34" spans="1:16" x14ac:dyDescent="0.25">
      <c r="A34" s="1">
        <v>62</v>
      </c>
      <c r="B34" s="2" t="s">
        <v>14</v>
      </c>
      <c r="C34" s="2" t="s">
        <v>25</v>
      </c>
      <c r="D34" s="2">
        <f t="shared" si="0"/>
        <v>120</v>
      </c>
      <c r="E34" s="2">
        <f t="shared" si="1"/>
        <v>124</v>
      </c>
      <c r="F34" s="46" t="s">
        <v>153</v>
      </c>
      <c r="G34" s="48"/>
      <c r="H34" s="2"/>
      <c r="I34" s="1"/>
      <c r="J34" s="48"/>
      <c r="K34" s="48"/>
      <c r="L34" s="50"/>
      <c r="M34" s="48"/>
      <c r="N34" s="48"/>
      <c r="O34" s="40"/>
      <c r="P34" s="48"/>
    </row>
    <row r="35" spans="1:16" x14ac:dyDescent="0.25">
      <c r="A35" s="1">
        <v>64</v>
      </c>
      <c r="B35" s="2" t="s">
        <v>15</v>
      </c>
      <c r="C35" s="2" t="s">
        <v>26</v>
      </c>
      <c r="D35" s="2">
        <f t="shared" si="0"/>
        <v>124</v>
      </c>
      <c r="E35" s="2">
        <f t="shared" si="1"/>
        <v>128</v>
      </c>
      <c r="F35" s="46" t="s">
        <v>154</v>
      </c>
      <c r="G35" s="48"/>
      <c r="H35" s="2">
        <f>'MIDES OK ANTIC AIR+'!D34-'UNIC+'!D35</f>
        <v>-1</v>
      </c>
      <c r="I35" s="1">
        <f>'MIDES OK ANTIC AIR+'!E34-'UNIC+'!E35</f>
        <v>-2</v>
      </c>
      <c r="J35" s="48"/>
      <c r="K35" s="48"/>
      <c r="L35" s="50"/>
      <c r="M35" s="48"/>
      <c r="N35" s="48"/>
      <c r="O35" s="40"/>
      <c r="P35" s="48"/>
    </row>
    <row r="36" spans="1:16" x14ac:dyDescent="0.25">
      <c r="A36" s="1">
        <v>66</v>
      </c>
      <c r="B36" s="2" t="s">
        <v>16</v>
      </c>
      <c r="C36" s="2" t="s">
        <v>27</v>
      </c>
      <c r="D36" s="2"/>
      <c r="E36" s="2"/>
      <c r="F36" s="46" t="s">
        <v>158</v>
      </c>
      <c r="G36" s="48"/>
      <c r="H36" s="40"/>
      <c r="I36" s="50"/>
      <c r="J36" s="48"/>
      <c r="K36" s="48"/>
      <c r="L36" s="50"/>
      <c r="M36" s="48"/>
      <c r="N36" s="48"/>
      <c r="O36" s="40"/>
      <c r="P36" s="48"/>
    </row>
    <row r="37" spans="1:16" x14ac:dyDescent="0.25">
      <c r="A37" s="1">
        <v>68</v>
      </c>
      <c r="B37" s="2" t="s">
        <v>29</v>
      </c>
      <c r="C37" s="2" t="s">
        <v>31</v>
      </c>
      <c r="D37" s="2"/>
      <c r="E37" s="2"/>
      <c r="F37" s="45" t="s">
        <v>232</v>
      </c>
      <c r="G37" s="48"/>
      <c r="H37" s="40"/>
      <c r="I37" s="48"/>
      <c r="J37" s="48"/>
      <c r="K37" s="48"/>
      <c r="L37" s="48"/>
      <c r="M37" s="48"/>
      <c r="N37" s="48"/>
      <c r="O37" s="42"/>
      <c r="P37" s="48"/>
    </row>
    <row r="38" spans="1:16" x14ac:dyDescent="0.25">
      <c r="A38" s="50"/>
      <c r="B38" s="48"/>
      <c r="C38" s="48"/>
      <c r="D38" s="48"/>
      <c r="E38" s="48"/>
      <c r="F38" s="48"/>
      <c r="G38" s="48"/>
      <c r="H38" s="40"/>
      <c r="I38" s="48"/>
      <c r="J38" s="48"/>
      <c r="K38" s="48"/>
      <c r="L38" s="48"/>
      <c r="M38" s="48"/>
      <c r="N38" s="48"/>
      <c r="O38" s="42"/>
      <c r="P38" s="48"/>
    </row>
    <row r="39" spans="1:16" x14ac:dyDescent="0.25">
      <c r="D39" s="58">
        <v>10</v>
      </c>
      <c r="E39" s="58">
        <v>7</v>
      </c>
      <c r="H39" s="40"/>
    </row>
    <row r="40" spans="1:16" x14ac:dyDescent="0.25">
      <c r="A40" s="40" t="s">
        <v>4</v>
      </c>
      <c r="D40" s="68">
        <v>12</v>
      </c>
      <c r="E40" s="68">
        <v>8</v>
      </c>
      <c r="H40" s="40"/>
      <c r="K40" s="42"/>
      <c r="L40" s="42"/>
    </row>
    <row r="41" spans="1:16" x14ac:dyDescent="0.25">
      <c r="A41" s="68" t="s">
        <v>0</v>
      </c>
      <c r="B41" s="68" t="s">
        <v>1</v>
      </c>
      <c r="C41" s="68" t="s">
        <v>2</v>
      </c>
      <c r="D41" s="91" t="s">
        <v>4</v>
      </c>
      <c r="E41" s="92"/>
      <c r="F41" s="47" t="s">
        <v>145</v>
      </c>
      <c r="H41" s="42"/>
      <c r="I41" s="42"/>
      <c r="J41" s="42"/>
      <c r="K41" s="93"/>
      <c r="L41" s="93"/>
      <c r="M41" s="40"/>
    </row>
    <row r="42" spans="1:16" x14ac:dyDescent="0.25">
      <c r="A42" s="1">
        <v>42</v>
      </c>
      <c r="B42" s="2" t="s">
        <v>28</v>
      </c>
      <c r="C42" s="2" t="s">
        <v>33</v>
      </c>
      <c r="D42" s="2"/>
      <c r="E42" s="2"/>
      <c r="F42" s="45" t="s">
        <v>8</v>
      </c>
      <c r="H42" s="50"/>
      <c r="I42" s="48"/>
      <c r="J42" s="48"/>
      <c r="K42" s="48"/>
      <c r="L42" s="48"/>
    </row>
    <row r="43" spans="1:16" x14ac:dyDescent="0.25">
      <c r="A43" s="1">
        <v>44</v>
      </c>
      <c r="B43" s="2" t="s">
        <v>17</v>
      </c>
      <c r="C43" s="2" t="s">
        <v>32</v>
      </c>
      <c r="D43" s="2"/>
      <c r="E43" s="2"/>
      <c r="F43" s="45" t="s">
        <v>221</v>
      </c>
      <c r="H43" s="50"/>
      <c r="I43" s="48"/>
      <c r="J43" s="48"/>
      <c r="K43" s="48"/>
      <c r="L43" s="48"/>
    </row>
    <row r="44" spans="1:16" x14ac:dyDescent="0.25">
      <c r="A44" s="1">
        <v>46</v>
      </c>
      <c r="B44" s="2" t="s">
        <v>6</v>
      </c>
      <c r="C44" s="2" t="s">
        <v>18</v>
      </c>
      <c r="D44" s="2"/>
      <c r="E44" s="2"/>
      <c r="F44" s="46" t="s">
        <v>159</v>
      </c>
      <c r="G44" s="66"/>
      <c r="H44" s="67" t="s">
        <v>223</v>
      </c>
      <c r="I44" s="67" t="s">
        <v>223</v>
      </c>
      <c r="J44" s="48"/>
      <c r="K44" s="48"/>
      <c r="L44" s="48"/>
      <c r="M44" s="50"/>
    </row>
    <row r="45" spans="1:16" x14ac:dyDescent="0.25">
      <c r="A45" s="1">
        <v>48</v>
      </c>
      <c r="B45" s="2" t="s">
        <v>7</v>
      </c>
      <c r="C45" s="2" t="s">
        <v>19</v>
      </c>
      <c r="D45" s="59">
        <f>F7-$D$39</f>
        <v>79</v>
      </c>
      <c r="E45" s="59">
        <f>F7-$E$39</f>
        <v>82</v>
      </c>
      <c r="F45" s="46" t="s">
        <v>155</v>
      </c>
      <c r="H45" s="1">
        <f>'MIDES OK ANTIC AIR+'!D44-'UNIC+'!D45</f>
        <v>5</v>
      </c>
      <c r="I45" s="2">
        <f>'MIDES OK ANTIC AIR+'!E44-'UNIC+'!E45</f>
        <v>5</v>
      </c>
      <c r="J45" s="48"/>
      <c r="K45" s="48"/>
      <c r="L45" s="48"/>
      <c r="M45" s="50"/>
    </row>
    <row r="46" spans="1:16" x14ac:dyDescent="0.25">
      <c r="A46" s="1">
        <v>50</v>
      </c>
      <c r="B46" s="2" t="s">
        <v>8</v>
      </c>
      <c r="C46" s="2" t="s">
        <v>20</v>
      </c>
      <c r="D46" s="59">
        <f t="shared" ref="D46:D53" si="2">F8-$D$39</f>
        <v>84</v>
      </c>
      <c r="E46" s="59">
        <f t="shared" ref="E46:E53" si="3">F8-$E$39</f>
        <v>87</v>
      </c>
      <c r="F46" s="46" t="s">
        <v>156</v>
      </c>
      <c r="H46" s="1">
        <f>'MIDES OK ANTIC AIR+'!D45-'UNIC+'!D46</f>
        <v>4</v>
      </c>
      <c r="I46" s="2">
        <f>'MIDES OK ANTIC AIR+'!E45-'UNIC+'!E46</f>
        <v>4</v>
      </c>
      <c r="J46" s="48"/>
      <c r="K46" s="48"/>
      <c r="L46" s="48"/>
      <c r="M46" s="50"/>
    </row>
    <row r="47" spans="1:16" x14ac:dyDescent="0.25">
      <c r="A47" s="1">
        <v>52</v>
      </c>
      <c r="B47" s="2" t="s">
        <v>9</v>
      </c>
      <c r="C47" s="2" t="s">
        <v>21</v>
      </c>
      <c r="D47" s="59">
        <f t="shared" si="2"/>
        <v>88</v>
      </c>
      <c r="E47" s="59">
        <f t="shared" si="3"/>
        <v>91</v>
      </c>
      <c r="F47" s="46" t="s">
        <v>157</v>
      </c>
      <c r="H47" s="1">
        <f>'MIDES OK ANTIC AIR+'!D46-'UNIC+'!D47</f>
        <v>1</v>
      </c>
      <c r="I47" s="2">
        <f>'MIDES OK ANTIC AIR+'!E46-'UNIC+'!E47</f>
        <v>1</v>
      </c>
      <c r="J47" s="48"/>
      <c r="K47" s="48"/>
      <c r="L47" s="48"/>
      <c r="M47" s="50"/>
    </row>
    <row r="48" spans="1:16" x14ac:dyDescent="0.25">
      <c r="A48" s="1">
        <v>54</v>
      </c>
      <c r="B48" s="2" t="s">
        <v>10</v>
      </c>
      <c r="C48" s="2" t="s">
        <v>30</v>
      </c>
      <c r="D48" s="59">
        <f t="shared" si="2"/>
        <v>92</v>
      </c>
      <c r="E48" s="59">
        <f t="shared" si="3"/>
        <v>95</v>
      </c>
      <c r="F48" s="46" t="s">
        <v>146</v>
      </c>
      <c r="H48" s="1">
        <f>'MIDES OK ANTIC AIR+'!D47-'UNIC+'!D48</f>
        <v>0</v>
      </c>
      <c r="I48" s="2">
        <f>'MIDES OK ANTIC AIR+'!E47-'UNIC+'!E48</f>
        <v>0</v>
      </c>
      <c r="J48" s="48"/>
      <c r="K48" s="48"/>
      <c r="L48" s="48"/>
      <c r="M48" s="50"/>
    </row>
    <row r="49" spans="1:13" x14ac:dyDescent="0.25">
      <c r="A49" s="1">
        <v>56</v>
      </c>
      <c r="B49" s="2" t="s">
        <v>11</v>
      </c>
      <c r="C49" s="2" t="s">
        <v>22</v>
      </c>
      <c r="D49" s="59">
        <f t="shared" si="2"/>
        <v>95</v>
      </c>
      <c r="E49" s="59">
        <f t="shared" si="3"/>
        <v>98</v>
      </c>
      <c r="F49" s="46" t="s">
        <v>147</v>
      </c>
      <c r="H49" s="1">
        <f>'MIDES OK ANTIC AIR+'!D48-'UNIC+'!D49</f>
        <v>1</v>
      </c>
      <c r="I49" s="2">
        <f>'MIDES OK ANTIC AIR+'!E48-'UNIC+'!E49</f>
        <v>1</v>
      </c>
      <c r="J49" s="48"/>
      <c r="K49" s="48"/>
      <c r="L49" s="48"/>
      <c r="M49" s="50"/>
    </row>
    <row r="50" spans="1:13" x14ac:dyDescent="0.25">
      <c r="A50" s="1">
        <v>58</v>
      </c>
      <c r="B50" s="2" t="s">
        <v>12</v>
      </c>
      <c r="C50" s="2" t="s">
        <v>23</v>
      </c>
      <c r="D50" s="59">
        <f t="shared" si="2"/>
        <v>100</v>
      </c>
      <c r="E50" s="59">
        <f t="shared" si="3"/>
        <v>103</v>
      </c>
      <c r="F50" s="46" t="s">
        <v>148</v>
      </c>
      <c r="H50" s="1">
        <f>'MIDES OK ANTIC AIR+'!D49-'UNIC+'!D50</f>
        <v>3</v>
      </c>
      <c r="I50" s="2">
        <f>'MIDES OK ANTIC AIR+'!E49-'UNIC+'!E50</f>
        <v>3</v>
      </c>
      <c r="J50" s="48"/>
      <c r="K50" s="48"/>
      <c r="L50" s="48"/>
      <c r="M50" s="50"/>
    </row>
    <row r="51" spans="1:13" x14ac:dyDescent="0.25">
      <c r="A51" s="1">
        <v>60</v>
      </c>
      <c r="B51" s="2" t="s">
        <v>13</v>
      </c>
      <c r="C51" s="2" t="s">
        <v>24</v>
      </c>
      <c r="D51" s="59">
        <f t="shared" si="2"/>
        <v>105</v>
      </c>
      <c r="E51" s="59">
        <f t="shared" si="3"/>
        <v>108</v>
      </c>
      <c r="F51" s="46" t="s">
        <v>149</v>
      </c>
      <c r="H51" s="1"/>
      <c r="I51" s="2"/>
      <c r="J51" s="48"/>
      <c r="K51" s="48"/>
      <c r="L51" s="48"/>
      <c r="M51" s="50"/>
    </row>
    <row r="52" spans="1:13" x14ac:dyDescent="0.25">
      <c r="A52" s="1">
        <v>62</v>
      </c>
      <c r="B52" s="2" t="s">
        <v>14</v>
      </c>
      <c r="C52" s="2" t="s">
        <v>25</v>
      </c>
      <c r="D52" s="59">
        <f t="shared" si="2"/>
        <v>109</v>
      </c>
      <c r="E52" s="59">
        <f t="shared" si="3"/>
        <v>112</v>
      </c>
      <c r="F52" s="46" t="s">
        <v>150</v>
      </c>
      <c r="H52" s="1"/>
      <c r="I52" s="2"/>
      <c r="J52" s="48"/>
      <c r="K52" s="48"/>
      <c r="L52" s="48"/>
      <c r="M52" s="50"/>
    </row>
    <row r="53" spans="1:13" x14ac:dyDescent="0.25">
      <c r="A53" s="1">
        <v>64</v>
      </c>
      <c r="B53" s="2" t="s">
        <v>15</v>
      </c>
      <c r="C53" s="2" t="s">
        <v>26</v>
      </c>
      <c r="D53" s="59">
        <f t="shared" si="2"/>
        <v>114</v>
      </c>
      <c r="E53" s="59">
        <f t="shared" si="3"/>
        <v>117</v>
      </c>
      <c r="F53" s="46" t="s">
        <v>151</v>
      </c>
      <c r="H53" s="1">
        <f>'MIDES OK ANTIC AIR+'!D52-'UNIC+'!D53</f>
        <v>0</v>
      </c>
      <c r="I53" s="2">
        <f>'MIDES OK ANTIC AIR+'!E52-'UNIC+'!E53</f>
        <v>0</v>
      </c>
      <c r="J53" s="48"/>
      <c r="K53" s="48"/>
      <c r="L53" s="48"/>
      <c r="M53" s="50"/>
    </row>
    <row r="54" spans="1:13" x14ac:dyDescent="0.25">
      <c r="A54" s="1">
        <v>66</v>
      </c>
      <c r="B54" s="2" t="s">
        <v>16</v>
      </c>
      <c r="C54" s="2" t="s">
        <v>27</v>
      </c>
      <c r="D54" s="2"/>
      <c r="E54" s="2"/>
      <c r="F54" s="46" t="s">
        <v>152</v>
      </c>
      <c r="H54" s="50"/>
      <c r="I54" s="48"/>
      <c r="J54" s="48"/>
      <c r="K54" s="48"/>
      <c r="L54" s="48"/>
      <c r="M54" s="50"/>
    </row>
    <row r="55" spans="1:13" x14ac:dyDescent="0.25">
      <c r="A55" s="75">
        <v>68</v>
      </c>
      <c r="B55" s="74" t="s">
        <v>29</v>
      </c>
      <c r="C55" s="74" t="s">
        <v>31</v>
      </c>
      <c r="D55" s="2"/>
      <c r="E55" s="2"/>
      <c r="F55" s="45" t="s">
        <v>232</v>
      </c>
      <c r="H55" s="50"/>
      <c r="I55" s="48"/>
      <c r="J55" s="48"/>
      <c r="K55" s="48"/>
      <c r="L55" s="48"/>
      <c r="M55" s="48"/>
    </row>
    <row r="56" spans="1:13" x14ac:dyDescent="0.25">
      <c r="A56" s="50"/>
      <c r="B56" s="48"/>
      <c r="C56" s="48"/>
      <c r="D56" s="48"/>
      <c r="E56" s="48"/>
      <c r="F56" s="48"/>
      <c r="H56" s="50"/>
      <c r="I56" s="48"/>
      <c r="J56" s="48"/>
      <c r="K56" s="48"/>
      <c r="L56" s="48"/>
      <c r="M56" s="48"/>
    </row>
    <row r="57" spans="1:13" x14ac:dyDescent="0.25">
      <c r="D57" s="58">
        <v>3</v>
      </c>
      <c r="E57" s="58">
        <v>1</v>
      </c>
    </row>
    <row r="58" spans="1:13" x14ac:dyDescent="0.25">
      <c r="A58" s="40" t="s">
        <v>5</v>
      </c>
      <c r="D58" s="68">
        <v>5</v>
      </c>
      <c r="E58" s="68">
        <v>1</v>
      </c>
    </row>
    <row r="59" spans="1:13" x14ac:dyDescent="0.25">
      <c r="A59" s="68" t="s">
        <v>0</v>
      </c>
      <c r="B59" s="68" t="s">
        <v>1</v>
      </c>
      <c r="C59" s="68" t="s">
        <v>2</v>
      </c>
      <c r="D59" s="91" t="s">
        <v>5</v>
      </c>
      <c r="E59" s="92"/>
      <c r="F59" s="47" t="s">
        <v>145</v>
      </c>
    </row>
    <row r="60" spans="1:13" x14ac:dyDescent="0.25">
      <c r="A60" s="1">
        <v>42</v>
      </c>
      <c r="B60" s="2" t="s">
        <v>28</v>
      </c>
      <c r="C60" s="2" t="s">
        <v>33</v>
      </c>
      <c r="D60" s="2"/>
      <c r="E60" s="2"/>
      <c r="F60" s="45" t="s">
        <v>155</v>
      </c>
    </row>
    <row r="61" spans="1:13" x14ac:dyDescent="0.25">
      <c r="A61" s="1">
        <v>44</v>
      </c>
      <c r="B61" s="2" t="s">
        <v>17</v>
      </c>
      <c r="C61" s="2" t="s">
        <v>32</v>
      </c>
      <c r="D61" s="2"/>
      <c r="E61" s="2"/>
      <c r="F61" s="45" t="s">
        <v>156</v>
      </c>
    </row>
    <row r="62" spans="1:13" x14ac:dyDescent="0.25">
      <c r="A62" s="1">
        <v>46</v>
      </c>
      <c r="B62" s="2" t="s">
        <v>6</v>
      </c>
      <c r="C62" s="2" t="s">
        <v>18</v>
      </c>
      <c r="D62" s="2"/>
      <c r="E62" s="2"/>
      <c r="F62" s="46" t="s">
        <v>157</v>
      </c>
      <c r="H62" s="67" t="s">
        <v>223</v>
      </c>
      <c r="I62" s="67" t="s">
        <v>223</v>
      </c>
    </row>
    <row r="63" spans="1:13" x14ac:dyDescent="0.25">
      <c r="A63" s="1">
        <v>48</v>
      </c>
      <c r="B63" s="2" t="s">
        <v>7</v>
      </c>
      <c r="C63" s="2" t="s">
        <v>19</v>
      </c>
      <c r="D63" s="2">
        <f>G7-$D$57</f>
        <v>93</v>
      </c>
      <c r="E63" s="2">
        <f>G7-$E$57</f>
        <v>95</v>
      </c>
      <c r="F63" s="46" t="s">
        <v>146</v>
      </c>
      <c r="H63" s="8">
        <f>'MIDES OK ANTIC AIR+'!D62-'UNIC+'!D63</f>
        <v>1</v>
      </c>
      <c r="I63" s="8">
        <f>'MIDES OK ANTIC AIR+'!E62-'UNIC+'!E63</f>
        <v>1</v>
      </c>
    </row>
    <row r="64" spans="1:13" x14ac:dyDescent="0.25">
      <c r="A64" s="1">
        <v>50</v>
      </c>
      <c r="B64" s="2" t="s">
        <v>8</v>
      </c>
      <c r="C64" s="2" t="s">
        <v>20</v>
      </c>
      <c r="D64" s="2">
        <f t="shared" ref="D64:D71" si="4">G8-$D$57</f>
        <v>97</v>
      </c>
      <c r="E64" s="2">
        <f t="shared" ref="E64:E71" si="5">G8-$E$57</f>
        <v>99</v>
      </c>
      <c r="F64" s="46" t="s">
        <v>147</v>
      </c>
      <c r="H64" s="8">
        <f>'MIDES OK ANTIC AIR+'!D63-'UNIC+'!D64</f>
        <v>1</v>
      </c>
      <c r="I64" s="8">
        <f>'MIDES OK ANTIC AIR+'!E63-'UNIC+'!E64</f>
        <v>1</v>
      </c>
    </row>
    <row r="65" spans="1:9" x14ac:dyDescent="0.25">
      <c r="A65" s="1">
        <v>52</v>
      </c>
      <c r="B65" s="2" t="s">
        <v>9</v>
      </c>
      <c r="C65" s="2" t="s">
        <v>21</v>
      </c>
      <c r="D65" s="2">
        <f t="shared" si="4"/>
        <v>100</v>
      </c>
      <c r="E65" s="2">
        <f t="shared" si="5"/>
        <v>102</v>
      </c>
      <c r="F65" s="46" t="s">
        <v>148</v>
      </c>
      <c r="H65" s="8">
        <f>'MIDES OK ANTIC AIR+'!D64-'UNIC+'!D65</f>
        <v>2</v>
      </c>
      <c r="I65" s="8">
        <f>'MIDES OK ANTIC AIR+'!E64-'UNIC+'!E65</f>
        <v>2</v>
      </c>
    </row>
    <row r="66" spans="1:9" x14ac:dyDescent="0.25">
      <c r="A66" s="1">
        <v>54</v>
      </c>
      <c r="B66" s="2" t="s">
        <v>10</v>
      </c>
      <c r="C66" s="2" t="s">
        <v>30</v>
      </c>
      <c r="D66" s="2">
        <f t="shared" si="4"/>
        <v>104</v>
      </c>
      <c r="E66" s="2">
        <f t="shared" si="5"/>
        <v>106</v>
      </c>
      <c r="F66" s="46" t="s">
        <v>149</v>
      </c>
      <c r="H66" s="8">
        <f>'MIDES OK ANTIC AIR+'!D65-'UNIC+'!D66</f>
        <v>1</v>
      </c>
      <c r="I66" s="8">
        <f>'MIDES OK ANTIC AIR+'!E65-'UNIC+'!E66</f>
        <v>1</v>
      </c>
    </row>
    <row r="67" spans="1:9" x14ac:dyDescent="0.25">
      <c r="A67" s="1">
        <v>56</v>
      </c>
      <c r="B67" s="2" t="s">
        <v>11</v>
      </c>
      <c r="C67" s="2" t="s">
        <v>22</v>
      </c>
      <c r="D67" s="2">
        <f t="shared" si="4"/>
        <v>108</v>
      </c>
      <c r="E67" s="2">
        <f t="shared" si="5"/>
        <v>110</v>
      </c>
      <c r="F67" s="46" t="s">
        <v>150</v>
      </c>
      <c r="H67" s="8">
        <f>'MIDES OK ANTIC AIR+'!D66-'UNIC+'!D67</f>
        <v>0</v>
      </c>
      <c r="I67" s="8">
        <f>'MIDES OK ANTIC AIR+'!E66-'UNIC+'!E67</f>
        <v>0</v>
      </c>
    </row>
    <row r="68" spans="1:9" x14ac:dyDescent="0.25">
      <c r="A68" s="1">
        <v>58</v>
      </c>
      <c r="B68" s="2" t="s">
        <v>12</v>
      </c>
      <c r="C68" s="2" t="s">
        <v>23</v>
      </c>
      <c r="D68" s="2">
        <f t="shared" si="4"/>
        <v>111.5</v>
      </c>
      <c r="E68" s="2">
        <f t="shared" si="5"/>
        <v>113.5</v>
      </c>
      <c r="F68" s="46" t="s">
        <v>151</v>
      </c>
      <c r="H68" s="8">
        <f>'MIDES OK ANTIC AIR+'!D67-'UNIC+'!D68</f>
        <v>1.5</v>
      </c>
      <c r="I68" s="8">
        <f>'MIDES OK ANTIC AIR+'!E67-'UNIC+'!E68</f>
        <v>1.5</v>
      </c>
    </row>
    <row r="69" spans="1:9" x14ac:dyDescent="0.25">
      <c r="A69" s="1">
        <v>60</v>
      </c>
      <c r="B69" s="2" t="s">
        <v>13</v>
      </c>
      <c r="C69" s="2" t="s">
        <v>24</v>
      </c>
      <c r="D69" s="2">
        <f t="shared" si="4"/>
        <v>116</v>
      </c>
      <c r="E69" s="2">
        <f t="shared" si="5"/>
        <v>118</v>
      </c>
      <c r="F69" s="46" t="s">
        <v>152</v>
      </c>
      <c r="H69" s="8"/>
      <c r="I69" s="8"/>
    </row>
    <row r="70" spans="1:9" x14ac:dyDescent="0.25">
      <c r="A70" s="1">
        <v>62</v>
      </c>
      <c r="B70" s="2" t="s">
        <v>14</v>
      </c>
      <c r="C70" s="2" t="s">
        <v>25</v>
      </c>
      <c r="D70" s="2">
        <f t="shared" si="4"/>
        <v>121</v>
      </c>
      <c r="E70" s="2">
        <f t="shared" si="5"/>
        <v>123</v>
      </c>
      <c r="F70" s="46" t="s">
        <v>153</v>
      </c>
      <c r="H70" s="8"/>
      <c r="I70" s="8"/>
    </row>
    <row r="71" spans="1:9" x14ac:dyDescent="0.25">
      <c r="A71" s="1">
        <v>64</v>
      </c>
      <c r="B71" s="2" t="s">
        <v>15</v>
      </c>
      <c r="C71" s="2" t="s">
        <v>26</v>
      </c>
      <c r="D71" s="2">
        <f t="shared" si="4"/>
        <v>125</v>
      </c>
      <c r="E71" s="2">
        <f t="shared" si="5"/>
        <v>127</v>
      </c>
      <c r="F71" s="46" t="s">
        <v>154</v>
      </c>
      <c r="H71" s="8">
        <f>'MIDES OK ANTIC AIR+'!D70-'UNIC+'!D71</f>
        <v>-1</v>
      </c>
      <c r="I71" s="8">
        <f>'MIDES OK ANTIC AIR+'!E70-'UNIC+'!E71</f>
        <v>-1</v>
      </c>
    </row>
    <row r="72" spans="1:9" x14ac:dyDescent="0.25">
      <c r="A72" s="1">
        <v>66</v>
      </c>
      <c r="B72" s="2" t="s">
        <v>16</v>
      </c>
      <c r="C72" s="2" t="s">
        <v>27</v>
      </c>
      <c r="D72" s="2"/>
      <c r="E72" s="2"/>
      <c r="F72" s="46" t="s">
        <v>158</v>
      </c>
    </row>
    <row r="73" spans="1:9" x14ac:dyDescent="0.25">
      <c r="A73" s="1">
        <v>68</v>
      </c>
      <c r="B73" s="2" t="s">
        <v>29</v>
      </c>
      <c r="C73" s="2" t="s">
        <v>31</v>
      </c>
      <c r="D73" s="2"/>
      <c r="E73" s="2"/>
      <c r="F73" s="45" t="s">
        <v>232</v>
      </c>
    </row>
  </sheetData>
  <mergeCells count="7">
    <mergeCell ref="D59:E59"/>
    <mergeCell ref="E3:F3"/>
    <mergeCell ref="K41:L41"/>
    <mergeCell ref="O23:P23"/>
    <mergeCell ref="D23:E23"/>
    <mergeCell ref="G23:H23"/>
    <mergeCell ref="D41:E41"/>
  </mergeCells>
  <conditionalFormatting sqref="D27:E27">
    <cfRule type="cellIs" dxfId="228" priority="53" operator="greaterThan">
      <formula>96</formula>
    </cfRule>
    <cfRule type="cellIs" dxfId="227" priority="54" operator="lessThan">
      <formula>92</formula>
    </cfRule>
  </conditionalFormatting>
  <conditionalFormatting sqref="D28:E28">
    <cfRule type="cellIs" dxfId="226" priority="52" operator="lessThan">
      <formula>96</formula>
    </cfRule>
    <cfRule type="cellIs" dxfId="225" priority="51" operator="greaterThan">
      <formula>100</formula>
    </cfRule>
  </conditionalFormatting>
  <conditionalFormatting sqref="D29:E29">
    <cfRule type="cellIs" dxfId="224" priority="50" operator="lessThan">
      <formula>100</formula>
    </cfRule>
    <cfRule type="cellIs" dxfId="223" priority="49" operator="greaterThan">
      <formula>104</formula>
    </cfRule>
  </conditionalFormatting>
  <conditionalFormatting sqref="D30:E30">
    <cfRule type="cellIs" dxfId="222" priority="48" operator="lessThan">
      <formula>104</formula>
    </cfRule>
    <cfRule type="cellIs" dxfId="221" priority="47" operator="greaterThan">
      <formula>108</formula>
    </cfRule>
  </conditionalFormatting>
  <conditionalFormatting sqref="D31:E31">
    <cfRule type="cellIs" dxfId="220" priority="46" operator="lessThan">
      <formula>108</formula>
    </cfRule>
    <cfRule type="cellIs" dxfId="219" priority="45" operator="greaterThan">
      <formula>112</formula>
    </cfRule>
  </conditionalFormatting>
  <conditionalFormatting sqref="D32:E32">
    <cfRule type="cellIs" dxfId="218" priority="44" operator="lessThan">
      <formula>112</formula>
    </cfRule>
    <cfRule type="cellIs" dxfId="217" priority="43" operator="greaterThan">
      <formula>116</formula>
    </cfRule>
  </conditionalFormatting>
  <conditionalFormatting sqref="D33:E33">
    <cfRule type="cellIs" dxfId="216" priority="42" operator="lessThan">
      <formula>116</formula>
    </cfRule>
    <cfRule type="cellIs" dxfId="215" priority="41" operator="greaterThan">
      <formula>120</formula>
    </cfRule>
  </conditionalFormatting>
  <conditionalFormatting sqref="D34:E34">
    <cfRule type="cellIs" dxfId="214" priority="40" operator="lessThan">
      <formula>120</formula>
    </cfRule>
    <cfRule type="cellIs" dxfId="213" priority="39" operator="greaterThan">
      <formula>124</formula>
    </cfRule>
  </conditionalFormatting>
  <conditionalFormatting sqref="D35:E35">
    <cfRule type="cellIs" dxfId="212" priority="38" operator="greaterThan">
      <formula>128</formula>
    </cfRule>
    <cfRule type="cellIs" dxfId="211" priority="37" operator="lessThan">
      <formula>124</formula>
    </cfRule>
  </conditionalFormatting>
  <conditionalFormatting sqref="D45:E45">
    <cfRule type="cellIs" dxfId="210" priority="36" operator="lessThan">
      <formula>80</formula>
    </cfRule>
    <cfRule type="cellIs" dxfId="209" priority="35" operator="greaterThan">
      <formula>84</formula>
    </cfRule>
  </conditionalFormatting>
  <conditionalFormatting sqref="D46:E46">
    <cfRule type="cellIs" dxfId="208" priority="33" operator="greaterThan">
      <formula>88</formula>
    </cfRule>
    <cfRule type="cellIs" dxfId="207" priority="34" operator="lessThan">
      <formula>84</formula>
    </cfRule>
  </conditionalFormatting>
  <conditionalFormatting sqref="D47:E47">
    <cfRule type="cellIs" dxfId="206" priority="32" operator="lessThan">
      <formula>88</formula>
    </cfRule>
    <cfRule type="cellIs" dxfId="205" priority="31" operator="greaterThan">
      <formula>92</formula>
    </cfRule>
  </conditionalFormatting>
  <conditionalFormatting sqref="D48:E48">
    <cfRule type="cellIs" dxfId="204" priority="30" operator="lessThan">
      <formula>92</formula>
    </cfRule>
    <cfRule type="cellIs" dxfId="203" priority="29" operator="greaterThan">
      <formula>96</formula>
    </cfRule>
  </conditionalFormatting>
  <conditionalFormatting sqref="D49:E49">
    <cfRule type="cellIs" dxfId="202" priority="27" operator="greaterThan">
      <formula>100</formula>
    </cfRule>
    <cfRule type="cellIs" dxfId="201" priority="28" operator="lessThan">
      <formula>96</formula>
    </cfRule>
  </conditionalFormatting>
  <conditionalFormatting sqref="D50:E50">
    <cfRule type="cellIs" dxfId="200" priority="26" operator="lessThan">
      <formula>100</formula>
    </cfRule>
    <cfRule type="cellIs" dxfId="199" priority="25" operator="greaterThan">
      <formula>104</formula>
    </cfRule>
  </conditionalFormatting>
  <conditionalFormatting sqref="D51:E51">
    <cfRule type="cellIs" dxfId="198" priority="24" operator="lessThan">
      <formula>104</formula>
    </cfRule>
    <cfRule type="cellIs" dxfId="197" priority="23" operator="greaterThan">
      <formula>108</formula>
    </cfRule>
  </conditionalFormatting>
  <conditionalFormatting sqref="D52:E52">
    <cfRule type="cellIs" dxfId="196" priority="21" operator="greaterThan">
      <formula>112</formula>
    </cfRule>
    <cfRule type="cellIs" dxfId="195" priority="22" operator="lessThan">
      <formula>108</formula>
    </cfRule>
  </conditionalFormatting>
  <conditionalFormatting sqref="D53:E53">
    <cfRule type="cellIs" dxfId="194" priority="20" operator="lessThan">
      <formula>112</formula>
    </cfRule>
    <cfRule type="cellIs" dxfId="193" priority="19" operator="greaterThan">
      <formula>116</formula>
    </cfRule>
  </conditionalFormatting>
  <conditionalFormatting sqref="D63:E63">
    <cfRule type="cellIs" dxfId="192" priority="18" operator="lessThan">
      <formula>92</formula>
    </cfRule>
    <cfRule type="cellIs" dxfId="191" priority="17" operator="greaterThan">
      <formula>96</formula>
    </cfRule>
  </conditionalFormatting>
  <conditionalFormatting sqref="D64:E64">
    <cfRule type="cellIs" dxfId="190" priority="16" operator="lessThan">
      <formula>96</formula>
    </cfRule>
    <cfRule type="cellIs" dxfId="189" priority="15" operator="greaterThan">
      <formula>100</formula>
    </cfRule>
  </conditionalFormatting>
  <conditionalFormatting sqref="D65:E65">
    <cfRule type="cellIs" dxfId="188" priority="14" operator="lessThan">
      <formula>100</formula>
    </cfRule>
    <cfRule type="cellIs" dxfId="187" priority="13" operator="greaterThan">
      <formula>104</formula>
    </cfRule>
  </conditionalFormatting>
  <conditionalFormatting sqref="D66:E66">
    <cfRule type="cellIs" dxfId="186" priority="12" operator="lessThan">
      <formula>104</formula>
    </cfRule>
    <cfRule type="cellIs" dxfId="185" priority="11" operator="greaterThan">
      <formula>108</formula>
    </cfRule>
  </conditionalFormatting>
  <conditionalFormatting sqref="D67:E67">
    <cfRule type="cellIs" dxfId="184" priority="10" operator="lessThan">
      <formula>108</formula>
    </cfRule>
    <cfRule type="cellIs" dxfId="183" priority="9" operator="greaterThan">
      <formula>112</formula>
    </cfRule>
  </conditionalFormatting>
  <conditionalFormatting sqref="D68:E68">
    <cfRule type="cellIs" dxfId="182" priority="8" operator="lessThan">
      <formula>112</formula>
    </cfRule>
    <cfRule type="cellIs" dxfId="181" priority="7" operator="greaterThan">
      <formula>116</formula>
    </cfRule>
  </conditionalFormatting>
  <conditionalFormatting sqref="D69:E69">
    <cfRule type="cellIs" dxfId="180" priority="6" operator="lessThan">
      <formula>116</formula>
    </cfRule>
    <cfRule type="cellIs" dxfId="179" priority="5" operator="greaterThan">
      <formula>120</formula>
    </cfRule>
  </conditionalFormatting>
  <conditionalFormatting sqref="D70:E70">
    <cfRule type="cellIs" dxfId="178" priority="4" operator="lessThan">
      <formula>120</formula>
    </cfRule>
    <cfRule type="cellIs" dxfId="177" priority="3" operator="greaterThan">
      <formula>124</formula>
    </cfRule>
  </conditionalFormatting>
  <conditionalFormatting sqref="D71:E71">
    <cfRule type="cellIs" dxfId="176" priority="1" operator="lessThan">
      <formula>124</formula>
    </cfRule>
    <cfRule type="cellIs" dxfId="175" priority="2" operator="greaterThan">
      <formula>128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E70E-8DDF-4E37-87D4-08EF02AE4877}">
  <dimension ref="A2:V109"/>
  <sheetViews>
    <sheetView tabSelected="1" topLeftCell="A17" workbookViewId="0">
      <selection activeCell="I42" sqref="I42"/>
    </sheetView>
  </sheetViews>
  <sheetFormatPr baseColWidth="10" defaultRowHeight="15" x14ac:dyDescent="0.25"/>
  <cols>
    <col min="10" max="10" width="12.42578125" customWidth="1"/>
    <col min="11" max="11" width="11.7109375" customWidth="1"/>
    <col min="12" max="12" width="12" customWidth="1"/>
  </cols>
  <sheetData>
    <row r="2" spans="1:22" ht="15.75" x14ac:dyDescent="0.25">
      <c r="A2" s="3" t="s">
        <v>34</v>
      </c>
      <c r="E2" s="68" t="s">
        <v>169</v>
      </c>
      <c r="F2" s="68" t="s">
        <v>170</v>
      </c>
      <c r="G2" s="42"/>
    </row>
    <row r="3" spans="1:22" x14ac:dyDescent="0.25">
      <c r="A3" s="68" t="s">
        <v>0</v>
      </c>
      <c r="B3" s="68" t="s">
        <v>1</v>
      </c>
      <c r="C3" s="68" t="s">
        <v>2</v>
      </c>
      <c r="D3" s="69" t="s">
        <v>3</v>
      </c>
      <c r="E3" s="91" t="s">
        <v>4</v>
      </c>
      <c r="F3" s="92"/>
      <c r="G3" s="73" t="s">
        <v>5</v>
      </c>
      <c r="H3" s="68" t="s">
        <v>233</v>
      </c>
      <c r="I3" s="68" t="s">
        <v>234</v>
      </c>
      <c r="J3" s="68" t="s">
        <v>245</v>
      </c>
      <c r="K3" s="68" t="s">
        <v>235</v>
      </c>
      <c r="L3" s="68" t="s">
        <v>236</v>
      </c>
      <c r="M3" s="68" t="s">
        <v>237</v>
      </c>
      <c r="N3" s="68" t="s">
        <v>248</v>
      </c>
      <c r="O3" s="68" t="s">
        <v>246</v>
      </c>
      <c r="P3" s="68" t="s">
        <v>243</v>
      </c>
      <c r="Q3" s="68" t="s">
        <v>244</v>
      </c>
      <c r="R3" s="68" t="s">
        <v>239</v>
      </c>
      <c r="S3" s="68" t="s">
        <v>255</v>
      </c>
      <c r="T3" s="68" t="s">
        <v>256</v>
      </c>
      <c r="U3" s="68" t="s">
        <v>257</v>
      </c>
      <c r="V3" s="68" t="s">
        <v>247</v>
      </c>
    </row>
    <row r="4" spans="1:22" x14ac:dyDescent="0.25">
      <c r="A4" s="1">
        <v>42</v>
      </c>
      <c r="B4" s="2" t="s">
        <v>28</v>
      </c>
      <c r="C4" s="2" t="s">
        <v>33</v>
      </c>
      <c r="D4" s="60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83</v>
      </c>
      <c r="T4" s="1"/>
      <c r="U4" s="1"/>
      <c r="V4" s="1"/>
    </row>
    <row r="5" spans="1:22" x14ac:dyDescent="0.25">
      <c r="A5" s="1">
        <v>44</v>
      </c>
      <c r="B5" s="2" t="s">
        <v>17</v>
      </c>
      <c r="C5" s="2" t="s">
        <v>32</v>
      </c>
      <c r="D5" s="60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83</v>
      </c>
      <c r="T5" s="1"/>
      <c r="U5" s="1"/>
      <c r="V5" s="1"/>
    </row>
    <row r="6" spans="1:22" x14ac:dyDescent="0.25">
      <c r="A6" s="1">
        <v>46</v>
      </c>
      <c r="B6" s="2" t="s">
        <v>6</v>
      </c>
      <c r="C6" s="2" t="s">
        <v>18</v>
      </c>
      <c r="D6" s="60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84</v>
      </c>
      <c r="T6" s="1"/>
      <c r="U6" s="1"/>
      <c r="V6" s="1"/>
    </row>
    <row r="7" spans="1:22" x14ac:dyDescent="0.25">
      <c r="A7" s="1">
        <v>48</v>
      </c>
      <c r="B7" s="2" t="s">
        <v>7</v>
      </c>
      <c r="C7" s="2" t="s">
        <v>19</v>
      </c>
      <c r="D7" s="56">
        <v>101</v>
      </c>
      <c r="E7" s="1">
        <v>84</v>
      </c>
      <c r="F7" s="1">
        <v>89</v>
      </c>
      <c r="G7" s="1">
        <v>96</v>
      </c>
      <c r="H7" s="1">
        <v>45</v>
      </c>
      <c r="I7" s="1">
        <v>65</v>
      </c>
      <c r="J7" s="1">
        <v>52</v>
      </c>
      <c r="K7" s="1">
        <v>47</v>
      </c>
      <c r="L7" s="1">
        <v>38</v>
      </c>
      <c r="M7" s="1">
        <v>33</v>
      </c>
      <c r="N7" s="1">
        <v>49</v>
      </c>
      <c r="O7" s="1">
        <v>48</v>
      </c>
      <c r="P7" s="1">
        <v>44</v>
      </c>
      <c r="Q7" s="1">
        <v>159.5</v>
      </c>
      <c r="R7" s="1">
        <v>110.5</v>
      </c>
      <c r="S7" s="86">
        <v>84</v>
      </c>
      <c r="T7" s="1">
        <v>62</v>
      </c>
      <c r="U7" s="1">
        <v>57</v>
      </c>
      <c r="V7" s="1">
        <v>39</v>
      </c>
    </row>
    <row r="8" spans="1:22" x14ac:dyDescent="0.25">
      <c r="A8" s="1">
        <v>50</v>
      </c>
      <c r="B8" s="2" t="s">
        <v>8</v>
      </c>
      <c r="C8" s="2" t="s">
        <v>20</v>
      </c>
      <c r="D8" s="56">
        <v>104</v>
      </c>
      <c r="E8" s="1">
        <v>86.5</v>
      </c>
      <c r="F8" s="1">
        <v>94</v>
      </c>
      <c r="G8" s="1">
        <v>100</v>
      </c>
      <c r="H8" s="1">
        <v>47</v>
      </c>
      <c r="I8" s="1">
        <v>66</v>
      </c>
      <c r="J8" s="1">
        <v>53</v>
      </c>
      <c r="K8" s="1">
        <v>48</v>
      </c>
      <c r="L8" s="1">
        <v>39</v>
      </c>
      <c r="M8" s="1">
        <v>34</v>
      </c>
      <c r="N8" s="1">
        <v>50.5</v>
      </c>
      <c r="O8" s="1">
        <v>49.5</v>
      </c>
      <c r="P8" s="1">
        <v>45.5</v>
      </c>
      <c r="Q8" s="1">
        <v>161</v>
      </c>
      <c r="R8" s="1">
        <v>111</v>
      </c>
      <c r="S8" s="86">
        <v>85</v>
      </c>
      <c r="T8" s="1">
        <v>64</v>
      </c>
      <c r="U8" s="1">
        <v>59</v>
      </c>
      <c r="V8" s="1">
        <v>40</v>
      </c>
    </row>
    <row r="9" spans="1:22" x14ac:dyDescent="0.25">
      <c r="A9" s="1">
        <v>52</v>
      </c>
      <c r="B9" s="2" t="s">
        <v>9</v>
      </c>
      <c r="C9" s="2" t="s">
        <v>21</v>
      </c>
      <c r="D9" s="56">
        <v>108</v>
      </c>
      <c r="E9" s="1">
        <v>91</v>
      </c>
      <c r="F9" s="1">
        <v>98</v>
      </c>
      <c r="G9" s="1">
        <v>103</v>
      </c>
      <c r="H9" s="1">
        <v>48</v>
      </c>
      <c r="I9" s="1">
        <v>66.5</v>
      </c>
      <c r="J9" s="1">
        <v>53.5</v>
      </c>
      <c r="K9" s="1">
        <v>49</v>
      </c>
      <c r="L9" s="1">
        <v>39.5</v>
      </c>
      <c r="M9" s="1">
        <v>35</v>
      </c>
      <c r="N9" s="1">
        <v>51</v>
      </c>
      <c r="O9" s="1">
        <v>50.5</v>
      </c>
      <c r="P9" s="1">
        <v>45.5</v>
      </c>
      <c r="Q9" s="1">
        <v>163</v>
      </c>
      <c r="R9" s="1">
        <v>112</v>
      </c>
      <c r="S9" s="86">
        <v>85</v>
      </c>
      <c r="T9" s="1">
        <v>67</v>
      </c>
      <c r="U9" s="1">
        <v>62</v>
      </c>
      <c r="V9" s="1">
        <v>42</v>
      </c>
    </row>
    <row r="10" spans="1:22" x14ac:dyDescent="0.25">
      <c r="A10" s="1">
        <v>54</v>
      </c>
      <c r="B10" s="2" t="s">
        <v>10</v>
      </c>
      <c r="C10" s="2" t="s">
        <v>30</v>
      </c>
      <c r="D10" s="56">
        <v>112</v>
      </c>
      <c r="E10" s="1">
        <v>97</v>
      </c>
      <c r="F10" s="1">
        <v>102</v>
      </c>
      <c r="G10" s="1">
        <v>107</v>
      </c>
      <c r="H10" s="1">
        <v>50</v>
      </c>
      <c r="I10" s="1">
        <v>68.5</v>
      </c>
      <c r="J10" s="1">
        <v>54.5</v>
      </c>
      <c r="K10" s="1">
        <v>50</v>
      </c>
      <c r="L10" s="1">
        <v>41</v>
      </c>
      <c r="M10" s="1">
        <v>36</v>
      </c>
      <c r="N10" s="1">
        <v>51.5</v>
      </c>
      <c r="O10" s="1">
        <v>51</v>
      </c>
      <c r="P10" s="1">
        <v>46</v>
      </c>
      <c r="Q10" s="1">
        <v>165</v>
      </c>
      <c r="R10" s="1">
        <v>113</v>
      </c>
      <c r="S10" s="86">
        <v>86</v>
      </c>
      <c r="T10" s="1">
        <v>69</v>
      </c>
      <c r="U10" s="1">
        <v>64</v>
      </c>
      <c r="V10" s="1">
        <v>43</v>
      </c>
    </row>
    <row r="11" spans="1:22" x14ac:dyDescent="0.25">
      <c r="A11" s="1">
        <v>56</v>
      </c>
      <c r="B11" s="2" t="s">
        <v>11</v>
      </c>
      <c r="C11" s="2" t="s">
        <v>22</v>
      </c>
      <c r="D11" s="56">
        <v>116</v>
      </c>
      <c r="E11" s="1">
        <v>100</v>
      </c>
      <c r="F11" s="1">
        <v>105</v>
      </c>
      <c r="G11" s="1">
        <v>111</v>
      </c>
      <c r="H11" s="1">
        <v>51</v>
      </c>
      <c r="I11" s="1">
        <v>68.5</v>
      </c>
      <c r="J11" s="1">
        <v>54.5</v>
      </c>
      <c r="K11" s="1">
        <v>51</v>
      </c>
      <c r="L11" s="1">
        <v>42</v>
      </c>
      <c r="M11" s="1">
        <v>37</v>
      </c>
      <c r="N11" s="1">
        <v>51.5</v>
      </c>
      <c r="O11" s="1">
        <v>51.5</v>
      </c>
      <c r="P11" s="1">
        <v>46.5</v>
      </c>
      <c r="Q11" s="1">
        <v>165</v>
      </c>
      <c r="R11" s="1">
        <v>113.5</v>
      </c>
      <c r="S11" s="86">
        <v>86</v>
      </c>
      <c r="T11" s="1">
        <v>71</v>
      </c>
      <c r="U11" s="1">
        <v>66</v>
      </c>
      <c r="V11" s="1">
        <v>44</v>
      </c>
    </row>
    <row r="12" spans="1:22" x14ac:dyDescent="0.25">
      <c r="A12" s="1">
        <v>58</v>
      </c>
      <c r="B12" s="2" t="s">
        <v>12</v>
      </c>
      <c r="C12" s="2" t="s">
        <v>23</v>
      </c>
      <c r="D12" s="56">
        <v>120</v>
      </c>
      <c r="E12" s="1">
        <v>101</v>
      </c>
      <c r="F12" s="1">
        <v>110</v>
      </c>
      <c r="G12" s="1">
        <v>114.5</v>
      </c>
      <c r="H12" s="89">
        <v>54</v>
      </c>
      <c r="I12" s="1">
        <v>69</v>
      </c>
      <c r="J12" s="1">
        <v>54</v>
      </c>
      <c r="K12" s="1">
        <v>52</v>
      </c>
      <c r="L12" s="1">
        <v>43</v>
      </c>
      <c r="M12" s="1">
        <v>38</v>
      </c>
      <c r="N12" s="1">
        <v>52.5</v>
      </c>
      <c r="O12" s="1">
        <v>52.5</v>
      </c>
      <c r="P12" s="1">
        <v>46.5</v>
      </c>
      <c r="Q12" s="1">
        <v>165.5</v>
      </c>
      <c r="R12" s="1">
        <v>114</v>
      </c>
      <c r="S12" s="86">
        <v>86</v>
      </c>
      <c r="T12" s="1">
        <v>73</v>
      </c>
      <c r="U12" s="1">
        <v>68</v>
      </c>
      <c r="V12" s="1">
        <v>45</v>
      </c>
    </row>
    <row r="13" spans="1:22" x14ac:dyDescent="0.25">
      <c r="A13" s="1">
        <v>60</v>
      </c>
      <c r="B13" s="2" t="s">
        <v>13</v>
      </c>
      <c r="C13" s="2" t="s">
        <v>24</v>
      </c>
      <c r="D13" s="56">
        <v>124</v>
      </c>
      <c r="E13" s="1">
        <v>107</v>
      </c>
      <c r="F13" s="1">
        <v>115</v>
      </c>
      <c r="G13" s="1">
        <v>119</v>
      </c>
      <c r="H13" s="89">
        <v>57</v>
      </c>
      <c r="I13" s="1">
        <v>69.5</v>
      </c>
      <c r="J13" s="1">
        <v>54</v>
      </c>
      <c r="K13" s="1">
        <v>53</v>
      </c>
      <c r="L13" s="1">
        <v>44</v>
      </c>
      <c r="M13" s="1">
        <v>39</v>
      </c>
      <c r="N13" s="1">
        <v>53.5</v>
      </c>
      <c r="O13" s="1">
        <v>53.5</v>
      </c>
      <c r="P13" s="1">
        <v>49</v>
      </c>
      <c r="Q13" s="1">
        <v>168.5</v>
      </c>
      <c r="R13" s="1">
        <v>115</v>
      </c>
      <c r="S13" s="86">
        <v>86</v>
      </c>
      <c r="T13" s="1">
        <v>75</v>
      </c>
      <c r="U13" s="1">
        <v>70</v>
      </c>
      <c r="V13" s="1">
        <v>46</v>
      </c>
    </row>
    <row r="14" spans="1:22" x14ac:dyDescent="0.25">
      <c r="A14" s="1">
        <v>62</v>
      </c>
      <c r="B14" s="2" t="s">
        <v>14</v>
      </c>
      <c r="C14" s="2" t="s">
        <v>25</v>
      </c>
      <c r="D14" s="56">
        <v>128</v>
      </c>
      <c r="E14" s="1">
        <v>108.5</v>
      </c>
      <c r="F14" s="1">
        <v>119</v>
      </c>
      <c r="G14" s="1">
        <v>124</v>
      </c>
      <c r="H14" s="89">
        <v>58</v>
      </c>
      <c r="I14" s="1">
        <v>69.5</v>
      </c>
      <c r="J14" s="1">
        <v>54</v>
      </c>
      <c r="K14" s="1">
        <v>54</v>
      </c>
      <c r="L14" s="1">
        <v>45</v>
      </c>
      <c r="M14" s="1">
        <v>39.5</v>
      </c>
      <c r="N14" s="1">
        <v>54.5</v>
      </c>
      <c r="O14" s="1">
        <v>54</v>
      </c>
      <c r="P14" s="1">
        <v>54</v>
      </c>
      <c r="Q14" s="1">
        <v>170.5</v>
      </c>
      <c r="R14" s="1">
        <v>116</v>
      </c>
      <c r="S14" s="86">
        <v>86</v>
      </c>
      <c r="T14" s="1">
        <v>78</v>
      </c>
      <c r="U14" s="1">
        <v>72</v>
      </c>
      <c r="V14" s="1">
        <v>49</v>
      </c>
    </row>
    <row r="15" spans="1:22" x14ac:dyDescent="0.25">
      <c r="A15" s="1">
        <v>64</v>
      </c>
      <c r="B15" s="2" t="s">
        <v>15</v>
      </c>
      <c r="C15" s="2" t="s">
        <v>26</v>
      </c>
      <c r="D15" s="56">
        <v>132</v>
      </c>
      <c r="E15" s="1">
        <v>112.5</v>
      </c>
      <c r="F15" s="1">
        <v>124</v>
      </c>
      <c r="G15" s="1">
        <v>128</v>
      </c>
      <c r="H15" s="89">
        <v>60</v>
      </c>
      <c r="I15" s="1">
        <v>70</v>
      </c>
      <c r="J15" s="1">
        <v>54.5</v>
      </c>
      <c r="K15" s="1">
        <v>54</v>
      </c>
      <c r="L15" s="1">
        <v>46</v>
      </c>
      <c r="M15" s="1">
        <v>40</v>
      </c>
      <c r="N15" s="1">
        <v>55</v>
      </c>
      <c r="O15" s="1">
        <v>54</v>
      </c>
      <c r="P15" s="1">
        <v>51.5</v>
      </c>
      <c r="Q15" s="1">
        <v>171</v>
      </c>
      <c r="R15" s="1">
        <v>116</v>
      </c>
      <c r="S15" s="86">
        <v>86</v>
      </c>
      <c r="T15" s="1">
        <v>80</v>
      </c>
      <c r="U15" s="1">
        <v>74</v>
      </c>
      <c r="V15" s="1">
        <v>50</v>
      </c>
    </row>
    <row r="16" spans="1:22" x14ac:dyDescent="0.25">
      <c r="A16" s="1">
        <v>66</v>
      </c>
      <c r="B16" s="2" t="s">
        <v>16</v>
      </c>
      <c r="C16" s="2" t="s">
        <v>27</v>
      </c>
      <c r="D16" s="60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68</v>
      </c>
      <c r="B17" s="2" t="s">
        <v>29</v>
      </c>
      <c r="C17" s="2" t="s">
        <v>31</v>
      </c>
      <c r="D17" s="60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80" t="s">
        <v>227</v>
      </c>
      <c r="B18" s="80" t="s">
        <v>8</v>
      </c>
      <c r="C18" s="80" t="s">
        <v>20</v>
      </c>
      <c r="D18" s="80">
        <v>104</v>
      </c>
      <c r="E18" s="80">
        <v>93.5</v>
      </c>
      <c r="F18" s="80">
        <v>96</v>
      </c>
      <c r="G18" s="80">
        <v>102</v>
      </c>
      <c r="J18" s="50"/>
      <c r="K18" s="48"/>
    </row>
    <row r="21" spans="1:22" ht="15.75" x14ac:dyDescent="0.25">
      <c r="A21" s="3" t="s">
        <v>160</v>
      </c>
      <c r="D21" s="58">
        <v>8</v>
      </c>
      <c r="E21" s="58">
        <v>4</v>
      </c>
      <c r="J21" s="58">
        <v>3</v>
      </c>
      <c r="K21" s="58">
        <v>0</v>
      </c>
      <c r="O21" s="58">
        <v>1</v>
      </c>
      <c r="P21" s="58">
        <v>0</v>
      </c>
      <c r="T21" s="58">
        <v>1</v>
      </c>
      <c r="U21" s="58">
        <v>0</v>
      </c>
    </row>
    <row r="22" spans="1:22" ht="15.75" x14ac:dyDescent="0.25">
      <c r="A22" s="3" t="s">
        <v>3</v>
      </c>
      <c r="D22" s="68">
        <v>10</v>
      </c>
      <c r="E22" s="68">
        <v>5</v>
      </c>
      <c r="I22" s="40" t="s">
        <v>233</v>
      </c>
      <c r="J22" s="68">
        <v>0</v>
      </c>
      <c r="K22" s="68">
        <v>0</v>
      </c>
      <c r="M22" s="40"/>
      <c r="N22" s="40" t="s">
        <v>234</v>
      </c>
      <c r="O22" s="68">
        <v>1</v>
      </c>
      <c r="P22" s="68"/>
      <c r="Q22" s="40"/>
      <c r="R22" s="40"/>
      <c r="S22" s="40" t="s">
        <v>251</v>
      </c>
      <c r="T22" s="68"/>
      <c r="U22" s="68">
        <v>0</v>
      </c>
    </row>
    <row r="23" spans="1:22" x14ac:dyDescent="0.25">
      <c r="A23" s="68" t="s">
        <v>0</v>
      </c>
      <c r="B23" s="68" t="s">
        <v>1</v>
      </c>
      <c r="C23" s="68" t="s">
        <v>2</v>
      </c>
      <c r="D23" s="91" t="s">
        <v>3</v>
      </c>
      <c r="E23" s="92"/>
      <c r="F23" s="51" t="s">
        <v>145</v>
      </c>
      <c r="G23" s="53"/>
      <c r="H23" s="53"/>
      <c r="I23" s="68" t="s">
        <v>0</v>
      </c>
      <c r="J23" s="69" t="s">
        <v>233</v>
      </c>
      <c r="K23" s="70"/>
      <c r="L23" s="51" t="s">
        <v>145</v>
      </c>
      <c r="M23" s="53"/>
      <c r="N23" s="68" t="s">
        <v>0</v>
      </c>
      <c r="O23" s="69" t="s">
        <v>234</v>
      </c>
      <c r="P23" s="69"/>
      <c r="Q23" s="51" t="s">
        <v>145</v>
      </c>
      <c r="S23" s="68" t="s">
        <v>0</v>
      </c>
      <c r="T23" s="69" t="s">
        <v>245</v>
      </c>
      <c r="U23" s="69"/>
      <c r="V23" s="51" t="s">
        <v>145</v>
      </c>
    </row>
    <row r="24" spans="1:22" x14ac:dyDescent="0.25">
      <c r="A24" s="1">
        <v>42</v>
      </c>
      <c r="B24" s="2" t="s">
        <v>28</v>
      </c>
      <c r="C24" s="2" t="s">
        <v>33</v>
      </c>
      <c r="D24" s="2"/>
      <c r="E24" s="2"/>
      <c r="F24" s="45" t="s">
        <v>155</v>
      </c>
      <c r="G24" s="48"/>
      <c r="H24" s="48"/>
      <c r="I24" s="1">
        <v>42</v>
      </c>
      <c r="J24" s="2"/>
      <c r="K24" s="2"/>
      <c r="L24" s="45"/>
      <c r="M24" s="48"/>
      <c r="N24" s="1">
        <v>42</v>
      </c>
      <c r="O24" s="2"/>
      <c r="P24" s="2"/>
      <c r="Q24" s="45"/>
      <c r="S24" s="1">
        <v>42</v>
      </c>
      <c r="T24" s="2"/>
      <c r="U24" s="2"/>
      <c r="V24" s="45"/>
    </row>
    <row r="25" spans="1:22" x14ac:dyDescent="0.25">
      <c r="A25" s="1">
        <v>44</v>
      </c>
      <c r="B25" s="2" t="s">
        <v>17</v>
      </c>
      <c r="C25" s="2" t="s">
        <v>32</v>
      </c>
      <c r="D25" s="2"/>
      <c r="E25" s="2"/>
      <c r="F25" s="45" t="s">
        <v>156</v>
      </c>
      <c r="G25" s="48"/>
      <c r="H25" s="48"/>
      <c r="I25" s="1">
        <v>44</v>
      </c>
      <c r="J25" s="2"/>
      <c r="K25" s="2"/>
      <c r="L25" s="45"/>
      <c r="M25" s="48"/>
      <c r="N25" s="1">
        <v>44</v>
      </c>
      <c r="O25" s="2"/>
      <c r="P25" s="2"/>
      <c r="Q25" s="45"/>
      <c r="S25" s="1">
        <v>44</v>
      </c>
      <c r="T25" s="2"/>
      <c r="U25" s="2"/>
      <c r="V25" s="45"/>
    </row>
    <row r="26" spans="1:22" x14ac:dyDescent="0.25">
      <c r="A26" s="1">
        <v>46</v>
      </c>
      <c r="B26" s="2" t="s">
        <v>6</v>
      </c>
      <c r="C26" s="2" t="s">
        <v>18</v>
      </c>
      <c r="D26" s="2"/>
      <c r="E26" s="2"/>
      <c r="F26" s="46" t="s">
        <v>157</v>
      </c>
      <c r="G26" s="48"/>
      <c r="H26" s="50"/>
      <c r="I26" s="1">
        <v>46</v>
      </c>
      <c r="J26" s="2"/>
      <c r="K26" s="2"/>
      <c r="L26" s="46"/>
      <c r="M26" s="48"/>
      <c r="N26" s="1">
        <v>46</v>
      </c>
      <c r="O26" s="2"/>
      <c r="P26" s="2"/>
      <c r="Q26" s="46"/>
      <c r="S26" s="1">
        <v>46</v>
      </c>
      <c r="T26" s="2"/>
      <c r="U26" s="2"/>
      <c r="V26" s="46"/>
    </row>
    <row r="27" spans="1:22" x14ac:dyDescent="0.25">
      <c r="A27" s="1">
        <v>48</v>
      </c>
      <c r="B27" s="2" t="s">
        <v>7</v>
      </c>
      <c r="C27" s="2" t="s">
        <v>19</v>
      </c>
      <c r="D27" s="2">
        <f>D7-$D$21</f>
        <v>93</v>
      </c>
      <c r="E27" s="2">
        <f>D7-$E$21</f>
        <v>97</v>
      </c>
      <c r="F27" s="46" t="s">
        <v>146</v>
      </c>
      <c r="G27" s="48"/>
      <c r="H27" s="48"/>
      <c r="I27" s="1">
        <v>48</v>
      </c>
      <c r="J27" s="2">
        <f>H7-$J$21</f>
        <v>42</v>
      </c>
      <c r="K27" s="2">
        <f>H7-$K$21</f>
        <v>45</v>
      </c>
      <c r="L27" s="46" t="s">
        <v>273</v>
      </c>
      <c r="M27" s="48"/>
      <c r="N27" s="1">
        <v>48</v>
      </c>
      <c r="O27" s="87">
        <f>I7-$O$21</f>
        <v>64</v>
      </c>
      <c r="P27" s="2">
        <f>I7-$P$21</f>
        <v>65</v>
      </c>
      <c r="Q27" s="46" t="s">
        <v>268</v>
      </c>
      <c r="S27" s="1">
        <v>48</v>
      </c>
      <c r="T27" s="1">
        <v>52</v>
      </c>
      <c r="U27" s="1">
        <f>K7-$U$21</f>
        <v>47</v>
      </c>
      <c r="V27" s="46"/>
    </row>
    <row r="28" spans="1:22" x14ac:dyDescent="0.25">
      <c r="A28" s="1">
        <v>50</v>
      </c>
      <c r="B28" s="2" t="s">
        <v>8</v>
      </c>
      <c r="C28" s="2" t="s">
        <v>20</v>
      </c>
      <c r="D28" s="2">
        <f t="shared" ref="D28:D35" si="0">D8-$D$21</f>
        <v>96</v>
      </c>
      <c r="E28" s="2">
        <f t="shared" ref="E28:E35" si="1">D8-$E$21</f>
        <v>100</v>
      </c>
      <c r="F28" s="46" t="s">
        <v>147</v>
      </c>
      <c r="G28" s="48"/>
      <c r="H28" s="48"/>
      <c r="I28" s="1">
        <v>50</v>
      </c>
      <c r="J28" s="2">
        <f t="shared" ref="J28:J35" si="2">H8-$J$21</f>
        <v>44</v>
      </c>
      <c r="K28" s="2">
        <f t="shared" ref="K28:K35" si="3">H8-$K$21</f>
        <v>47</v>
      </c>
      <c r="L28" s="46" t="s">
        <v>278</v>
      </c>
      <c r="M28" s="48"/>
      <c r="N28" s="1">
        <v>50</v>
      </c>
      <c r="O28" s="87">
        <f t="shared" ref="O28:O35" si="4">I8-$O$21</f>
        <v>65</v>
      </c>
      <c r="P28" s="2">
        <f t="shared" ref="P28:P35" si="5">I8-$P$21</f>
        <v>66</v>
      </c>
      <c r="Q28" s="46" t="s">
        <v>287</v>
      </c>
      <c r="S28" s="1">
        <v>50</v>
      </c>
      <c r="T28" s="1">
        <v>52.5</v>
      </c>
      <c r="U28" s="1">
        <f t="shared" ref="U28:U35" si="6">K8-$U$21</f>
        <v>48</v>
      </c>
      <c r="V28" s="46"/>
    </row>
    <row r="29" spans="1:22" x14ac:dyDescent="0.25">
      <c r="A29" s="1">
        <v>52</v>
      </c>
      <c r="B29" s="2" t="s">
        <v>9</v>
      </c>
      <c r="C29" s="2" t="s">
        <v>21</v>
      </c>
      <c r="D29" s="2">
        <f t="shared" si="0"/>
        <v>100</v>
      </c>
      <c r="E29" s="2">
        <f t="shared" si="1"/>
        <v>104</v>
      </c>
      <c r="F29" s="46" t="s">
        <v>148</v>
      </c>
      <c r="G29" s="48"/>
      <c r="H29" s="48"/>
      <c r="I29" s="1">
        <v>52</v>
      </c>
      <c r="J29" s="2">
        <f>H9-$J$21</f>
        <v>45</v>
      </c>
      <c r="K29" s="2">
        <f t="shared" si="3"/>
        <v>48</v>
      </c>
      <c r="L29" s="46" t="s">
        <v>279</v>
      </c>
      <c r="M29" s="48"/>
      <c r="N29" s="1">
        <v>52</v>
      </c>
      <c r="O29" s="87">
        <f t="shared" si="4"/>
        <v>65.5</v>
      </c>
      <c r="P29" s="2">
        <f t="shared" si="5"/>
        <v>66.5</v>
      </c>
      <c r="Q29" s="46" t="s">
        <v>288</v>
      </c>
      <c r="S29" s="1">
        <v>52</v>
      </c>
      <c r="T29" s="1">
        <v>53</v>
      </c>
      <c r="U29" s="1">
        <f t="shared" si="6"/>
        <v>49</v>
      </c>
      <c r="V29" s="46"/>
    </row>
    <row r="30" spans="1:22" x14ac:dyDescent="0.25">
      <c r="A30" s="1">
        <v>54</v>
      </c>
      <c r="B30" s="2" t="s">
        <v>10</v>
      </c>
      <c r="C30" s="2" t="s">
        <v>30</v>
      </c>
      <c r="D30" s="2">
        <f t="shared" si="0"/>
        <v>104</v>
      </c>
      <c r="E30" s="2">
        <f t="shared" si="1"/>
        <v>108</v>
      </c>
      <c r="F30" s="46" t="s">
        <v>149</v>
      </c>
      <c r="G30" s="48"/>
      <c r="H30" s="48"/>
      <c r="I30" s="1">
        <v>54</v>
      </c>
      <c r="J30" s="2">
        <f t="shared" si="2"/>
        <v>47</v>
      </c>
      <c r="K30" s="2">
        <f t="shared" si="3"/>
        <v>50</v>
      </c>
      <c r="L30" s="46" t="s">
        <v>274</v>
      </c>
      <c r="M30" s="48"/>
      <c r="N30" s="1">
        <v>54</v>
      </c>
      <c r="O30" s="87">
        <f t="shared" si="4"/>
        <v>67.5</v>
      </c>
      <c r="P30" s="2">
        <f t="shared" si="5"/>
        <v>68.5</v>
      </c>
      <c r="Q30" s="46" t="s">
        <v>282</v>
      </c>
      <c r="S30" s="1">
        <v>54</v>
      </c>
      <c r="T30" s="1">
        <f t="shared" ref="T30" si="7">J10-$T$21</f>
        <v>53.5</v>
      </c>
      <c r="U30" s="1">
        <f t="shared" si="6"/>
        <v>50</v>
      </c>
      <c r="V30" s="46"/>
    </row>
    <row r="31" spans="1:22" x14ac:dyDescent="0.25">
      <c r="A31" s="1">
        <v>56</v>
      </c>
      <c r="B31" s="2" t="s">
        <v>11</v>
      </c>
      <c r="C31" s="2" t="s">
        <v>22</v>
      </c>
      <c r="D31" s="2">
        <f t="shared" si="0"/>
        <v>108</v>
      </c>
      <c r="E31" s="2">
        <f t="shared" si="1"/>
        <v>112</v>
      </c>
      <c r="F31" s="46" t="s">
        <v>150</v>
      </c>
      <c r="G31" s="48"/>
      <c r="H31" s="48"/>
      <c r="I31" s="1">
        <v>56</v>
      </c>
      <c r="J31" s="2">
        <f t="shared" si="2"/>
        <v>48</v>
      </c>
      <c r="K31" s="2">
        <f t="shared" si="3"/>
        <v>51</v>
      </c>
      <c r="L31" s="46" t="s">
        <v>163</v>
      </c>
      <c r="M31" s="49"/>
      <c r="N31" s="1">
        <v>56</v>
      </c>
      <c r="O31" s="87">
        <f t="shared" si="4"/>
        <v>67.5</v>
      </c>
      <c r="P31" s="2">
        <f t="shared" si="5"/>
        <v>68.5</v>
      </c>
      <c r="Q31" s="46" t="s">
        <v>282</v>
      </c>
      <c r="S31" s="1">
        <v>56</v>
      </c>
      <c r="T31" s="1">
        <v>54</v>
      </c>
      <c r="U31" s="1">
        <f t="shared" si="6"/>
        <v>51</v>
      </c>
      <c r="V31" s="46"/>
    </row>
    <row r="32" spans="1:22" x14ac:dyDescent="0.25">
      <c r="A32" s="1">
        <v>58</v>
      </c>
      <c r="B32" s="2" t="s">
        <v>12</v>
      </c>
      <c r="C32" s="2" t="s">
        <v>23</v>
      </c>
      <c r="D32" s="2">
        <f t="shared" si="0"/>
        <v>112</v>
      </c>
      <c r="E32" s="2">
        <f t="shared" si="1"/>
        <v>116</v>
      </c>
      <c r="F32" s="46" t="s">
        <v>151</v>
      </c>
      <c r="G32" s="48"/>
      <c r="H32" s="48"/>
      <c r="I32" s="1">
        <v>58</v>
      </c>
      <c r="J32" s="2">
        <f>H12-$J$21</f>
        <v>51</v>
      </c>
      <c r="K32" s="2">
        <f t="shared" si="3"/>
        <v>54</v>
      </c>
      <c r="L32" s="88" t="s">
        <v>275</v>
      </c>
      <c r="M32" s="49"/>
      <c r="N32" s="1">
        <v>58</v>
      </c>
      <c r="O32" s="87">
        <f t="shared" si="4"/>
        <v>68</v>
      </c>
      <c r="P32" s="2">
        <f t="shared" si="5"/>
        <v>69</v>
      </c>
      <c r="Q32" s="46" t="s">
        <v>187</v>
      </c>
      <c r="S32" s="1">
        <v>58</v>
      </c>
      <c r="T32" s="1">
        <v>54.5</v>
      </c>
      <c r="U32" s="1">
        <f t="shared" si="6"/>
        <v>52</v>
      </c>
      <c r="V32" s="46"/>
    </row>
    <row r="33" spans="1:22" x14ac:dyDescent="0.25">
      <c r="A33" s="1">
        <v>60</v>
      </c>
      <c r="B33" s="2" t="s">
        <v>13</v>
      </c>
      <c r="C33" s="2" t="s">
        <v>24</v>
      </c>
      <c r="D33" s="2">
        <f t="shared" si="0"/>
        <v>116</v>
      </c>
      <c r="E33" s="2">
        <f t="shared" si="1"/>
        <v>120</v>
      </c>
      <c r="F33" s="46" t="s">
        <v>152</v>
      </c>
      <c r="G33" s="48"/>
      <c r="H33" s="48"/>
      <c r="I33" s="1">
        <v>60</v>
      </c>
      <c r="J33" s="2">
        <f>H13-$J$21</f>
        <v>54</v>
      </c>
      <c r="K33" s="2">
        <f t="shared" si="3"/>
        <v>57</v>
      </c>
      <c r="L33" s="46" t="s">
        <v>276</v>
      </c>
      <c r="M33" s="48"/>
      <c r="N33" s="1">
        <v>60</v>
      </c>
      <c r="O33" s="87">
        <f t="shared" si="4"/>
        <v>68.5</v>
      </c>
      <c r="P33" s="2">
        <f t="shared" si="5"/>
        <v>69.5</v>
      </c>
      <c r="Q33" s="46" t="s">
        <v>289</v>
      </c>
      <c r="S33" s="1">
        <v>60</v>
      </c>
      <c r="T33" s="1">
        <v>55</v>
      </c>
      <c r="U33" s="1">
        <f t="shared" si="6"/>
        <v>53</v>
      </c>
      <c r="V33" s="46"/>
    </row>
    <row r="34" spans="1:22" x14ac:dyDescent="0.25">
      <c r="A34" s="1">
        <v>62</v>
      </c>
      <c r="B34" s="2" t="s">
        <v>14</v>
      </c>
      <c r="C34" s="2" t="s">
        <v>25</v>
      </c>
      <c r="D34" s="2">
        <f t="shared" si="0"/>
        <v>120</v>
      </c>
      <c r="E34" s="2">
        <f t="shared" si="1"/>
        <v>124</v>
      </c>
      <c r="F34" s="46" t="s">
        <v>153</v>
      </c>
      <c r="G34" s="48"/>
      <c r="H34" s="48"/>
      <c r="I34" s="1">
        <v>62</v>
      </c>
      <c r="J34" s="90">
        <f t="shared" si="2"/>
        <v>55</v>
      </c>
      <c r="K34" s="2">
        <f t="shared" si="3"/>
        <v>58</v>
      </c>
      <c r="L34" s="46" t="s">
        <v>249</v>
      </c>
      <c r="M34" s="48"/>
      <c r="N34" s="1">
        <v>62</v>
      </c>
      <c r="O34" s="87">
        <f t="shared" si="4"/>
        <v>68.5</v>
      </c>
      <c r="P34" s="2">
        <f t="shared" si="5"/>
        <v>69.5</v>
      </c>
      <c r="Q34" s="46" t="s">
        <v>290</v>
      </c>
      <c r="S34" s="1">
        <v>62</v>
      </c>
      <c r="T34" s="1">
        <v>55.5</v>
      </c>
      <c r="U34" s="1">
        <f t="shared" si="6"/>
        <v>54</v>
      </c>
      <c r="V34" s="46"/>
    </row>
    <row r="35" spans="1:22" x14ac:dyDescent="0.25">
      <c r="A35" s="1">
        <v>64</v>
      </c>
      <c r="B35" s="2" t="s">
        <v>15</v>
      </c>
      <c r="C35" s="2" t="s">
        <v>26</v>
      </c>
      <c r="D35" s="2">
        <f t="shared" si="0"/>
        <v>124</v>
      </c>
      <c r="E35" s="2">
        <f t="shared" si="1"/>
        <v>128</v>
      </c>
      <c r="F35" s="46" t="s">
        <v>154</v>
      </c>
      <c r="G35" s="48"/>
      <c r="H35" s="48"/>
      <c r="I35" s="1">
        <v>64</v>
      </c>
      <c r="J35" s="2">
        <f t="shared" si="2"/>
        <v>57</v>
      </c>
      <c r="K35" s="2">
        <f t="shared" si="3"/>
        <v>60</v>
      </c>
      <c r="L35" s="46" t="s">
        <v>277</v>
      </c>
      <c r="M35" s="48"/>
      <c r="N35" s="1">
        <v>64</v>
      </c>
      <c r="O35" s="87">
        <f t="shared" si="4"/>
        <v>69</v>
      </c>
      <c r="P35" s="2">
        <f t="shared" si="5"/>
        <v>70</v>
      </c>
      <c r="Q35" s="46" t="s">
        <v>291</v>
      </c>
      <c r="S35" s="1">
        <v>64</v>
      </c>
      <c r="T35" s="1">
        <v>56.5</v>
      </c>
      <c r="U35" s="1">
        <f t="shared" si="6"/>
        <v>54</v>
      </c>
      <c r="V35" s="46"/>
    </row>
    <row r="36" spans="1:22" x14ac:dyDescent="0.25">
      <c r="A36" s="1">
        <v>66</v>
      </c>
      <c r="B36" s="2" t="s">
        <v>16</v>
      </c>
      <c r="C36" s="2" t="s">
        <v>27</v>
      </c>
      <c r="D36" s="2"/>
      <c r="E36" s="2"/>
      <c r="F36" s="46" t="s">
        <v>158</v>
      </c>
      <c r="G36" s="48"/>
      <c r="H36" s="40"/>
      <c r="I36" s="1">
        <v>66</v>
      </c>
      <c r="J36" s="2"/>
      <c r="K36" s="2"/>
      <c r="L36" s="46"/>
      <c r="M36" s="48"/>
      <c r="N36" s="1">
        <v>66</v>
      </c>
      <c r="O36" s="2"/>
      <c r="P36" s="2"/>
      <c r="Q36" s="46"/>
      <c r="S36" s="1">
        <v>66</v>
      </c>
      <c r="T36" s="2"/>
      <c r="U36" s="2"/>
      <c r="V36" s="46"/>
    </row>
    <row r="37" spans="1:22" x14ac:dyDescent="0.25">
      <c r="A37" s="1">
        <v>68</v>
      </c>
      <c r="B37" s="2" t="s">
        <v>29</v>
      </c>
      <c r="C37" s="2" t="s">
        <v>31</v>
      </c>
      <c r="D37" s="2"/>
      <c r="E37" s="2"/>
      <c r="F37" s="45" t="s">
        <v>232</v>
      </c>
      <c r="G37" s="48"/>
      <c r="H37" s="40"/>
      <c r="I37" s="1">
        <v>68</v>
      </c>
      <c r="J37" s="2"/>
      <c r="K37" s="2"/>
      <c r="L37" s="45"/>
      <c r="M37" s="48"/>
      <c r="N37" s="1">
        <v>68</v>
      </c>
      <c r="O37" s="2"/>
      <c r="P37" s="2"/>
      <c r="Q37" s="45"/>
      <c r="S37" s="1">
        <v>68</v>
      </c>
      <c r="T37" s="2"/>
      <c r="U37" s="2"/>
      <c r="V37" s="45"/>
    </row>
    <row r="38" spans="1:22" x14ac:dyDescent="0.25">
      <c r="A38" s="50"/>
      <c r="B38" s="48"/>
      <c r="C38" s="48"/>
      <c r="D38" s="48"/>
      <c r="E38" s="48"/>
      <c r="F38" s="48"/>
      <c r="G38" s="48"/>
      <c r="H38" s="40"/>
      <c r="I38" s="48"/>
      <c r="J38" s="48"/>
      <c r="K38" s="48"/>
      <c r="L38" s="48"/>
      <c r="M38" s="48"/>
      <c r="N38" s="42"/>
      <c r="O38" s="48"/>
    </row>
    <row r="39" spans="1:22" x14ac:dyDescent="0.25">
      <c r="D39" s="58">
        <v>10</v>
      </c>
      <c r="E39" s="58">
        <v>7</v>
      </c>
      <c r="H39" s="40"/>
      <c r="J39" s="58">
        <v>5</v>
      </c>
      <c r="K39" s="58">
        <v>3</v>
      </c>
      <c r="O39" s="85">
        <v>5</v>
      </c>
      <c r="P39" s="85">
        <v>3</v>
      </c>
      <c r="R39" s="42"/>
      <c r="T39" s="58">
        <v>5</v>
      </c>
      <c r="U39" s="58">
        <v>3</v>
      </c>
    </row>
    <row r="40" spans="1:22" x14ac:dyDescent="0.25">
      <c r="A40" s="40" t="s">
        <v>4</v>
      </c>
      <c r="D40" s="68">
        <v>12</v>
      </c>
      <c r="E40" s="68">
        <v>8</v>
      </c>
      <c r="H40" s="40"/>
      <c r="I40" s="40" t="s">
        <v>235</v>
      </c>
      <c r="J40" s="68">
        <v>5</v>
      </c>
      <c r="K40" s="68">
        <v>3</v>
      </c>
      <c r="M40" s="40"/>
      <c r="N40" s="40" t="s">
        <v>236</v>
      </c>
      <c r="O40" s="68">
        <v>5</v>
      </c>
      <c r="P40" s="68">
        <v>3</v>
      </c>
      <c r="Q40" s="40"/>
      <c r="R40" s="42"/>
      <c r="S40" s="40" t="s">
        <v>237</v>
      </c>
      <c r="T40" s="68">
        <v>5</v>
      </c>
      <c r="U40" s="68">
        <v>3</v>
      </c>
    </row>
    <row r="41" spans="1:22" x14ac:dyDescent="0.25">
      <c r="A41" s="68" t="s">
        <v>0</v>
      </c>
      <c r="B41" s="68" t="s">
        <v>1</v>
      </c>
      <c r="C41" s="68" t="s">
        <v>2</v>
      </c>
      <c r="D41" s="91" t="s">
        <v>4</v>
      </c>
      <c r="E41" s="92"/>
      <c r="F41" s="47" t="s">
        <v>145</v>
      </c>
      <c r="H41" s="42"/>
      <c r="I41" s="68" t="s">
        <v>0</v>
      </c>
      <c r="J41" s="91" t="s">
        <v>235</v>
      </c>
      <c r="K41" s="92"/>
      <c r="L41" s="51" t="s">
        <v>145</v>
      </c>
      <c r="M41" s="53"/>
      <c r="N41" s="68" t="s">
        <v>0</v>
      </c>
      <c r="O41" s="91" t="s">
        <v>236</v>
      </c>
      <c r="P41" s="92"/>
      <c r="Q41" s="51" t="s">
        <v>145</v>
      </c>
      <c r="S41" s="82" t="s">
        <v>258</v>
      </c>
      <c r="T41" s="91" t="s">
        <v>237</v>
      </c>
      <c r="U41" s="92"/>
      <c r="V41" s="51" t="s">
        <v>145</v>
      </c>
    </row>
    <row r="42" spans="1:22" x14ac:dyDescent="0.25">
      <c r="A42" s="1">
        <v>42</v>
      </c>
      <c r="B42" s="2" t="s">
        <v>28</v>
      </c>
      <c r="C42" s="2" t="s">
        <v>33</v>
      </c>
      <c r="D42" s="2"/>
      <c r="E42" s="2"/>
      <c r="F42" s="45" t="s">
        <v>8</v>
      </c>
      <c r="H42" s="50"/>
      <c r="I42" s="1">
        <v>42</v>
      </c>
      <c r="J42" s="2"/>
      <c r="K42" s="2"/>
      <c r="L42" s="45"/>
      <c r="M42" s="48"/>
      <c r="N42" s="1">
        <v>42</v>
      </c>
      <c r="O42" s="2"/>
      <c r="P42" s="2"/>
      <c r="Q42" s="45"/>
      <c r="S42" s="1">
        <v>42</v>
      </c>
      <c r="T42" s="2"/>
      <c r="U42" s="2"/>
      <c r="V42" s="45"/>
    </row>
    <row r="43" spans="1:22" x14ac:dyDescent="0.25">
      <c r="A43" s="1">
        <v>44</v>
      </c>
      <c r="B43" s="2" t="s">
        <v>17</v>
      </c>
      <c r="C43" s="2" t="s">
        <v>32</v>
      </c>
      <c r="D43" s="2"/>
      <c r="E43" s="2"/>
      <c r="F43" s="45" t="s">
        <v>221</v>
      </c>
      <c r="H43" s="50"/>
      <c r="I43" s="1">
        <v>44</v>
      </c>
      <c r="J43" s="2"/>
      <c r="K43" s="2"/>
      <c r="L43" s="45"/>
      <c r="M43" s="48"/>
      <c r="N43" s="1">
        <v>44</v>
      </c>
      <c r="O43" s="2"/>
      <c r="P43" s="2"/>
      <c r="Q43" s="45"/>
      <c r="S43" s="1">
        <v>44</v>
      </c>
      <c r="T43" s="2"/>
      <c r="U43" s="2"/>
      <c r="V43" s="45"/>
    </row>
    <row r="44" spans="1:22" x14ac:dyDescent="0.25">
      <c r="A44" s="1">
        <v>46</v>
      </c>
      <c r="B44" s="2" t="s">
        <v>6</v>
      </c>
      <c r="C44" s="2" t="s">
        <v>18</v>
      </c>
      <c r="D44" s="2"/>
      <c r="E44" s="2"/>
      <c r="F44" s="46" t="s">
        <v>159</v>
      </c>
      <c r="G44" s="66"/>
      <c r="H44" s="50"/>
      <c r="I44" s="1">
        <v>46</v>
      </c>
      <c r="J44" s="2"/>
      <c r="K44" s="2"/>
      <c r="L44" s="46"/>
      <c r="M44" s="48"/>
      <c r="N44" s="1">
        <v>46</v>
      </c>
      <c r="O44" s="2"/>
      <c r="P44" s="2"/>
      <c r="Q44" s="46"/>
      <c r="S44" s="1">
        <v>46</v>
      </c>
      <c r="T44" s="2"/>
      <c r="U44" s="2"/>
      <c r="V44" s="46"/>
    </row>
    <row r="45" spans="1:22" x14ac:dyDescent="0.25">
      <c r="A45" s="1">
        <v>48</v>
      </c>
      <c r="B45" s="2" t="s">
        <v>7</v>
      </c>
      <c r="C45" s="2" t="s">
        <v>19</v>
      </c>
      <c r="D45" s="59">
        <f>F7-$D$39</f>
        <v>79</v>
      </c>
      <c r="E45" s="59">
        <f>F7-$E$39</f>
        <v>82</v>
      </c>
      <c r="F45" s="46" t="s">
        <v>155</v>
      </c>
      <c r="H45" s="50"/>
      <c r="I45" s="1">
        <v>48</v>
      </c>
      <c r="J45" s="1">
        <f>K7-$J$38</f>
        <v>47</v>
      </c>
      <c r="K45" s="1">
        <f>L7-$K$38</f>
        <v>38</v>
      </c>
      <c r="L45" s="46"/>
      <c r="M45" s="48"/>
      <c r="N45" s="1">
        <v>48</v>
      </c>
      <c r="O45" s="1">
        <f>L7-$O$39</f>
        <v>33</v>
      </c>
      <c r="P45" s="1">
        <f>M7-$P$39</f>
        <v>30</v>
      </c>
      <c r="Q45" s="46"/>
      <c r="S45" s="1">
        <v>48</v>
      </c>
      <c r="T45" s="1">
        <f>M7-$T$39</f>
        <v>28</v>
      </c>
      <c r="U45" s="1">
        <f>N7-$U$39</f>
        <v>46</v>
      </c>
      <c r="V45" s="46"/>
    </row>
    <row r="46" spans="1:22" x14ac:dyDescent="0.25">
      <c r="A46" s="1">
        <v>50</v>
      </c>
      <c r="B46" s="2" t="s">
        <v>8</v>
      </c>
      <c r="C46" s="2" t="s">
        <v>20</v>
      </c>
      <c r="D46" s="59">
        <f t="shared" ref="D46:D53" si="8">F8-$D$39</f>
        <v>84</v>
      </c>
      <c r="E46" s="59">
        <f t="shared" ref="E46:E53" si="9">F8-$E$39</f>
        <v>87</v>
      </c>
      <c r="F46" s="46" t="s">
        <v>156</v>
      </c>
      <c r="H46" s="50"/>
      <c r="I46" s="1">
        <v>50</v>
      </c>
      <c r="J46" s="1">
        <f t="shared" ref="J46:J53" si="10">K8-$J$38</f>
        <v>48</v>
      </c>
      <c r="K46" s="1">
        <f t="shared" ref="K46:K53" si="11">L8-$K$38</f>
        <v>39</v>
      </c>
      <c r="L46" s="46"/>
      <c r="M46" s="48"/>
      <c r="N46" s="1">
        <v>50</v>
      </c>
      <c r="O46" s="1">
        <f t="shared" ref="O46:O53" si="12">L8-$O$39</f>
        <v>34</v>
      </c>
      <c r="P46" s="1">
        <f t="shared" ref="P46:P53" si="13">M8-$P$39</f>
        <v>31</v>
      </c>
      <c r="Q46" s="46"/>
      <c r="S46" s="1">
        <v>50</v>
      </c>
      <c r="T46" s="1">
        <f t="shared" ref="T46:T53" si="14">M8-$T$39</f>
        <v>29</v>
      </c>
      <c r="U46" s="1">
        <f t="shared" ref="U46:U53" si="15">N8-$U$39</f>
        <v>47.5</v>
      </c>
      <c r="V46" s="46"/>
    </row>
    <row r="47" spans="1:22" x14ac:dyDescent="0.25">
      <c r="A47" s="1">
        <v>52</v>
      </c>
      <c r="B47" s="2" t="s">
        <v>9</v>
      </c>
      <c r="C47" s="2" t="s">
        <v>21</v>
      </c>
      <c r="D47" s="59">
        <f t="shared" si="8"/>
        <v>88</v>
      </c>
      <c r="E47" s="59">
        <f t="shared" si="9"/>
        <v>91</v>
      </c>
      <c r="F47" s="46" t="s">
        <v>157</v>
      </c>
      <c r="H47" s="50"/>
      <c r="I47" s="1">
        <v>52</v>
      </c>
      <c r="J47" s="1">
        <f t="shared" si="10"/>
        <v>49</v>
      </c>
      <c r="K47" s="1">
        <f t="shared" si="11"/>
        <v>39.5</v>
      </c>
      <c r="L47" s="46"/>
      <c r="M47" s="48"/>
      <c r="N47" s="1">
        <v>52</v>
      </c>
      <c r="O47" s="1">
        <f t="shared" si="12"/>
        <v>34.5</v>
      </c>
      <c r="P47" s="1">
        <f t="shared" si="13"/>
        <v>32</v>
      </c>
      <c r="Q47" s="46"/>
      <c r="S47" s="1">
        <v>52</v>
      </c>
      <c r="T47" s="1">
        <f t="shared" si="14"/>
        <v>30</v>
      </c>
      <c r="U47" s="1">
        <f t="shared" si="15"/>
        <v>48</v>
      </c>
      <c r="V47" s="46"/>
    </row>
    <row r="48" spans="1:22" x14ac:dyDescent="0.25">
      <c r="A48" s="1">
        <v>54</v>
      </c>
      <c r="B48" s="2" t="s">
        <v>10</v>
      </c>
      <c r="C48" s="2" t="s">
        <v>30</v>
      </c>
      <c r="D48" s="59">
        <f t="shared" si="8"/>
        <v>92</v>
      </c>
      <c r="E48" s="59">
        <f t="shared" si="9"/>
        <v>95</v>
      </c>
      <c r="F48" s="46" t="s">
        <v>146</v>
      </c>
      <c r="H48" s="50"/>
      <c r="I48" s="1">
        <v>54</v>
      </c>
      <c r="J48" s="1">
        <f t="shared" si="10"/>
        <v>50</v>
      </c>
      <c r="K48" s="1">
        <f t="shared" si="11"/>
        <v>41</v>
      </c>
      <c r="L48" s="46"/>
      <c r="M48" s="48"/>
      <c r="N48" s="1">
        <v>54</v>
      </c>
      <c r="O48" s="1">
        <f t="shared" si="12"/>
        <v>36</v>
      </c>
      <c r="P48" s="1">
        <f t="shared" si="13"/>
        <v>33</v>
      </c>
      <c r="Q48" s="46"/>
      <c r="S48" s="1">
        <v>54</v>
      </c>
      <c r="T48" s="1">
        <f t="shared" si="14"/>
        <v>31</v>
      </c>
      <c r="U48" s="1">
        <f t="shared" si="15"/>
        <v>48.5</v>
      </c>
      <c r="V48" s="46"/>
    </row>
    <row r="49" spans="1:22" x14ac:dyDescent="0.25">
      <c r="A49" s="1">
        <v>56</v>
      </c>
      <c r="B49" s="2" t="s">
        <v>11</v>
      </c>
      <c r="C49" s="2" t="s">
        <v>22</v>
      </c>
      <c r="D49" s="59">
        <f t="shared" si="8"/>
        <v>95</v>
      </c>
      <c r="E49" s="59">
        <f t="shared" si="9"/>
        <v>98</v>
      </c>
      <c r="F49" s="46" t="s">
        <v>147</v>
      </c>
      <c r="H49" s="50"/>
      <c r="I49" s="1">
        <v>56</v>
      </c>
      <c r="J49" s="1">
        <f t="shared" si="10"/>
        <v>51</v>
      </c>
      <c r="K49" s="1">
        <f t="shared" si="11"/>
        <v>42</v>
      </c>
      <c r="L49" s="46"/>
      <c r="M49" s="49"/>
      <c r="N49" s="1">
        <v>56</v>
      </c>
      <c r="O49" s="1">
        <f t="shared" si="12"/>
        <v>37</v>
      </c>
      <c r="P49" s="1">
        <f t="shared" si="13"/>
        <v>34</v>
      </c>
      <c r="Q49" s="46"/>
      <c r="S49" s="1">
        <v>56</v>
      </c>
      <c r="T49" s="1">
        <f t="shared" si="14"/>
        <v>32</v>
      </c>
      <c r="U49" s="1">
        <f t="shared" si="15"/>
        <v>48.5</v>
      </c>
      <c r="V49" s="46"/>
    </row>
    <row r="50" spans="1:22" x14ac:dyDescent="0.25">
      <c r="A50" s="1">
        <v>58</v>
      </c>
      <c r="B50" s="2" t="s">
        <v>12</v>
      </c>
      <c r="C50" s="2" t="s">
        <v>23</v>
      </c>
      <c r="D50" s="59">
        <f t="shared" si="8"/>
        <v>100</v>
      </c>
      <c r="E50" s="59">
        <f t="shared" si="9"/>
        <v>103</v>
      </c>
      <c r="F50" s="46" t="s">
        <v>148</v>
      </c>
      <c r="H50" s="50"/>
      <c r="I50" s="1">
        <v>58</v>
      </c>
      <c r="J50" s="1">
        <f t="shared" si="10"/>
        <v>52</v>
      </c>
      <c r="K50" s="1">
        <f t="shared" si="11"/>
        <v>43</v>
      </c>
      <c r="L50" s="46"/>
      <c r="M50" s="49"/>
      <c r="N50" s="1">
        <v>58</v>
      </c>
      <c r="O50" s="1">
        <f t="shared" si="12"/>
        <v>38</v>
      </c>
      <c r="P50" s="1">
        <f t="shared" si="13"/>
        <v>35</v>
      </c>
      <c r="Q50" s="46"/>
      <c r="S50" s="1">
        <v>58</v>
      </c>
      <c r="T50" s="1">
        <f t="shared" si="14"/>
        <v>33</v>
      </c>
      <c r="U50" s="1">
        <f t="shared" si="15"/>
        <v>49.5</v>
      </c>
      <c r="V50" s="46"/>
    </row>
    <row r="51" spans="1:22" x14ac:dyDescent="0.25">
      <c r="A51" s="1">
        <v>60</v>
      </c>
      <c r="B51" s="2" t="s">
        <v>13</v>
      </c>
      <c r="C51" s="2" t="s">
        <v>24</v>
      </c>
      <c r="D51" s="59">
        <f t="shared" si="8"/>
        <v>105</v>
      </c>
      <c r="E51" s="59">
        <f t="shared" si="9"/>
        <v>108</v>
      </c>
      <c r="F51" s="46" t="s">
        <v>149</v>
      </c>
      <c r="H51" s="50"/>
      <c r="I51" s="1">
        <v>60</v>
      </c>
      <c r="J51" s="1">
        <f t="shared" si="10"/>
        <v>53</v>
      </c>
      <c r="K51" s="1">
        <f t="shared" si="11"/>
        <v>44</v>
      </c>
      <c r="L51" s="46"/>
      <c r="M51" s="48"/>
      <c r="N51" s="1">
        <v>60</v>
      </c>
      <c r="O51" s="1">
        <f t="shared" si="12"/>
        <v>39</v>
      </c>
      <c r="P51" s="1">
        <f t="shared" si="13"/>
        <v>36</v>
      </c>
      <c r="Q51" s="46"/>
      <c r="S51" s="1">
        <v>60</v>
      </c>
      <c r="T51" s="1">
        <f t="shared" si="14"/>
        <v>34</v>
      </c>
      <c r="U51" s="1">
        <f t="shared" si="15"/>
        <v>50.5</v>
      </c>
      <c r="V51" s="46"/>
    </row>
    <row r="52" spans="1:22" x14ac:dyDescent="0.25">
      <c r="A52" s="1">
        <v>62</v>
      </c>
      <c r="B52" s="2" t="s">
        <v>14</v>
      </c>
      <c r="C52" s="2" t="s">
        <v>25</v>
      </c>
      <c r="D52" s="59">
        <f t="shared" si="8"/>
        <v>109</v>
      </c>
      <c r="E52" s="59">
        <f t="shared" si="9"/>
        <v>112</v>
      </c>
      <c r="F52" s="46" t="s">
        <v>150</v>
      </c>
      <c r="H52" s="50"/>
      <c r="I52" s="1">
        <v>62</v>
      </c>
      <c r="J52" s="1">
        <f t="shared" si="10"/>
        <v>54</v>
      </c>
      <c r="K52" s="1">
        <f t="shared" si="11"/>
        <v>45</v>
      </c>
      <c r="L52" s="46"/>
      <c r="M52" s="48"/>
      <c r="N52" s="1">
        <v>62</v>
      </c>
      <c r="O52" s="1">
        <f t="shared" si="12"/>
        <v>40</v>
      </c>
      <c r="P52" s="1">
        <f t="shared" si="13"/>
        <v>36.5</v>
      </c>
      <c r="Q52" s="46"/>
      <c r="S52" s="1">
        <v>62</v>
      </c>
      <c r="T52" s="1">
        <f t="shared" si="14"/>
        <v>34.5</v>
      </c>
      <c r="U52" s="1">
        <f t="shared" si="15"/>
        <v>51.5</v>
      </c>
      <c r="V52" s="46"/>
    </row>
    <row r="53" spans="1:22" x14ac:dyDescent="0.25">
      <c r="A53" s="1">
        <v>64</v>
      </c>
      <c r="B53" s="2" t="s">
        <v>15</v>
      </c>
      <c r="C53" s="2" t="s">
        <v>26</v>
      </c>
      <c r="D53" s="59">
        <f t="shared" si="8"/>
        <v>114</v>
      </c>
      <c r="E53" s="59">
        <f t="shared" si="9"/>
        <v>117</v>
      </c>
      <c r="F53" s="46" t="s">
        <v>151</v>
      </c>
      <c r="H53" s="50"/>
      <c r="I53" s="1">
        <v>64</v>
      </c>
      <c r="J53" s="1">
        <f t="shared" si="10"/>
        <v>54</v>
      </c>
      <c r="K53" s="1">
        <f t="shared" si="11"/>
        <v>46</v>
      </c>
      <c r="L53" s="46"/>
      <c r="M53" s="48"/>
      <c r="N53" s="1">
        <v>64</v>
      </c>
      <c r="O53" s="1">
        <f t="shared" si="12"/>
        <v>41</v>
      </c>
      <c r="P53" s="1">
        <f t="shared" si="13"/>
        <v>37</v>
      </c>
      <c r="Q53" s="46"/>
      <c r="S53" s="1">
        <v>64</v>
      </c>
      <c r="T53" s="1">
        <f t="shared" si="14"/>
        <v>35</v>
      </c>
      <c r="U53" s="1">
        <f t="shared" si="15"/>
        <v>52</v>
      </c>
      <c r="V53" s="46"/>
    </row>
    <row r="54" spans="1:22" x14ac:dyDescent="0.25">
      <c r="A54" s="1">
        <v>66</v>
      </c>
      <c r="B54" s="2" t="s">
        <v>16</v>
      </c>
      <c r="C54" s="2" t="s">
        <v>27</v>
      </c>
      <c r="D54" s="2"/>
      <c r="E54" s="2"/>
      <c r="F54" s="46" t="s">
        <v>152</v>
      </c>
      <c r="H54" s="50"/>
      <c r="I54" s="1">
        <v>66</v>
      </c>
      <c r="J54" s="2"/>
      <c r="K54" s="2"/>
      <c r="L54" s="46"/>
      <c r="M54" s="48"/>
      <c r="N54" s="1">
        <v>66</v>
      </c>
      <c r="O54" s="2"/>
      <c r="P54" s="2"/>
      <c r="Q54" s="46"/>
      <c r="S54" s="1">
        <v>66</v>
      </c>
      <c r="T54" s="2"/>
      <c r="U54" s="2"/>
      <c r="V54" s="46"/>
    </row>
    <row r="55" spans="1:22" x14ac:dyDescent="0.25">
      <c r="A55" s="75">
        <v>68</v>
      </c>
      <c r="B55" s="74" t="s">
        <v>29</v>
      </c>
      <c r="C55" s="74" t="s">
        <v>31</v>
      </c>
      <c r="D55" s="2"/>
      <c r="E55" s="2"/>
      <c r="F55" s="45" t="s">
        <v>232</v>
      </c>
      <c r="H55" s="50"/>
      <c r="I55" s="1">
        <v>68</v>
      </c>
      <c r="J55" s="2"/>
      <c r="K55" s="2"/>
      <c r="L55" s="45"/>
      <c r="M55" s="48"/>
      <c r="N55" s="1">
        <v>68</v>
      </c>
      <c r="O55" s="2"/>
      <c r="P55" s="2"/>
      <c r="Q55" s="45"/>
      <c r="S55" s="1">
        <v>68</v>
      </c>
      <c r="T55" s="2"/>
      <c r="U55" s="2"/>
      <c r="V55" s="45"/>
    </row>
    <row r="56" spans="1:22" x14ac:dyDescent="0.25">
      <c r="A56" s="50"/>
      <c r="B56" s="48"/>
      <c r="C56" s="48"/>
      <c r="D56" s="48"/>
      <c r="E56" s="48"/>
      <c r="F56" s="48"/>
      <c r="H56" s="50"/>
      <c r="I56" s="48"/>
      <c r="J56" s="48"/>
      <c r="K56" s="48"/>
      <c r="L56" s="48"/>
      <c r="M56" s="48"/>
    </row>
    <row r="57" spans="1:22" x14ac:dyDescent="0.25">
      <c r="D57" s="58">
        <v>3</v>
      </c>
      <c r="E57" s="58">
        <v>1</v>
      </c>
      <c r="J57" s="58">
        <v>0</v>
      </c>
      <c r="N57" s="58">
        <v>3</v>
      </c>
      <c r="O57" s="58">
        <v>1</v>
      </c>
      <c r="S57" s="58">
        <v>1</v>
      </c>
    </row>
    <row r="58" spans="1:22" x14ac:dyDescent="0.25">
      <c r="A58" s="40" t="s">
        <v>5</v>
      </c>
      <c r="D58" s="68">
        <v>5</v>
      </c>
      <c r="E58" s="68">
        <v>1</v>
      </c>
      <c r="I58" s="40" t="s">
        <v>248</v>
      </c>
      <c r="J58" s="68">
        <v>0</v>
      </c>
      <c r="M58" s="40" t="s">
        <v>246</v>
      </c>
      <c r="N58" s="68">
        <v>1</v>
      </c>
      <c r="Q58" s="40"/>
      <c r="R58" s="40" t="s">
        <v>252</v>
      </c>
      <c r="S58" s="68">
        <v>1</v>
      </c>
    </row>
    <row r="59" spans="1:22" x14ac:dyDescent="0.25">
      <c r="A59" s="68" t="s">
        <v>0</v>
      </c>
      <c r="B59" s="68" t="s">
        <v>1</v>
      </c>
      <c r="C59" s="68" t="s">
        <v>2</v>
      </c>
      <c r="D59" s="91" t="s">
        <v>5</v>
      </c>
      <c r="E59" s="92"/>
      <c r="F59" s="47" t="s">
        <v>145</v>
      </c>
      <c r="I59" s="68" t="s">
        <v>0</v>
      </c>
      <c r="J59" s="69" t="s">
        <v>248</v>
      </c>
      <c r="K59" s="51" t="s">
        <v>145</v>
      </c>
      <c r="L59" s="53"/>
      <c r="M59" s="68" t="s">
        <v>0</v>
      </c>
      <c r="N59" s="69" t="s">
        <v>246</v>
      </c>
      <c r="O59" s="69"/>
      <c r="P59" s="51" t="s">
        <v>145</v>
      </c>
      <c r="R59" s="68" t="s">
        <v>0</v>
      </c>
      <c r="S59" s="69" t="s">
        <v>243</v>
      </c>
      <c r="T59" s="51" t="s">
        <v>145</v>
      </c>
    </row>
    <row r="60" spans="1:22" x14ac:dyDescent="0.25">
      <c r="A60" s="1">
        <v>42</v>
      </c>
      <c r="B60" s="2" t="s">
        <v>28</v>
      </c>
      <c r="C60" s="2" t="s">
        <v>33</v>
      </c>
      <c r="D60" s="2"/>
      <c r="E60" s="2"/>
      <c r="F60" s="45" t="s">
        <v>155</v>
      </c>
      <c r="I60" s="1">
        <v>42</v>
      </c>
      <c r="J60" s="2"/>
      <c r="K60" s="45"/>
      <c r="L60" s="48"/>
      <c r="M60" s="1">
        <v>42</v>
      </c>
      <c r="N60" s="2"/>
      <c r="O60" s="2"/>
      <c r="P60" s="45"/>
      <c r="R60" s="1">
        <v>42</v>
      </c>
      <c r="S60" s="2"/>
      <c r="T60" s="45"/>
    </row>
    <row r="61" spans="1:22" x14ac:dyDescent="0.25">
      <c r="A61" s="1">
        <v>44</v>
      </c>
      <c r="B61" s="2" t="s">
        <v>17</v>
      </c>
      <c r="C61" s="2" t="s">
        <v>32</v>
      </c>
      <c r="D61" s="2"/>
      <c r="E61" s="2"/>
      <c r="F61" s="45" t="s">
        <v>156</v>
      </c>
      <c r="I61" s="1">
        <v>44</v>
      </c>
      <c r="J61" s="2"/>
      <c r="K61" s="45"/>
      <c r="L61" s="48"/>
      <c r="M61" s="1">
        <v>44</v>
      </c>
      <c r="N61" s="2"/>
      <c r="O61" s="2"/>
      <c r="P61" s="45"/>
      <c r="R61" s="1">
        <v>44</v>
      </c>
      <c r="S61" s="2"/>
      <c r="T61" s="45"/>
    </row>
    <row r="62" spans="1:22" x14ac:dyDescent="0.25">
      <c r="A62" s="1">
        <v>46</v>
      </c>
      <c r="B62" s="2" t="s">
        <v>6</v>
      </c>
      <c r="C62" s="2" t="s">
        <v>18</v>
      </c>
      <c r="D62" s="2"/>
      <c r="E62" s="2"/>
      <c r="F62" s="46" t="s">
        <v>157</v>
      </c>
      <c r="H62" s="50"/>
      <c r="I62" s="1">
        <v>46</v>
      </c>
      <c r="J62" s="2"/>
      <c r="K62" s="46"/>
      <c r="L62" s="48"/>
      <c r="M62" s="1">
        <v>46</v>
      </c>
      <c r="N62" s="2"/>
      <c r="O62" s="2"/>
      <c r="P62" s="46"/>
      <c r="R62" s="1">
        <v>46</v>
      </c>
      <c r="S62" s="2"/>
      <c r="T62" s="46"/>
    </row>
    <row r="63" spans="1:22" x14ac:dyDescent="0.25">
      <c r="A63" s="1">
        <v>48</v>
      </c>
      <c r="B63" s="2" t="s">
        <v>7</v>
      </c>
      <c r="C63" s="2" t="s">
        <v>19</v>
      </c>
      <c r="D63" s="2">
        <f>G7-$D$57</f>
        <v>93</v>
      </c>
      <c r="E63" s="2">
        <f>G7-$E$57</f>
        <v>95</v>
      </c>
      <c r="F63" s="46" t="s">
        <v>146</v>
      </c>
      <c r="I63" s="1">
        <v>48</v>
      </c>
      <c r="J63" s="1">
        <f>N7-$J$57</f>
        <v>49</v>
      </c>
      <c r="K63" s="46"/>
      <c r="L63" s="48"/>
      <c r="M63" s="1">
        <v>48</v>
      </c>
      <c r="N63" s="1">
        <f>O7-$N$57</f>
        <v>45</v>
      </c>
      <c r="O63" s="1">
        <f>O7-$O$57</f>
        <v>47</v>
      </c>
      <c r="P63" s="46" t="s">
        <v>271</v>
      </c>
      <c r="R63" s="1">
        <v>48</v>
      </c>
      <c r="S63" s="1">
        <f>P7-$S$57</f>
        <v>43</v>
      </c>
      <c r="T63" s="46"/>
    </row>
    <row r="64" spans="1:22" x14ac:dyDescent="0.25">
      <c r="A64" s="1">
        <v>50</v>
      </c>
      <c r="B64" s="2" t="s">
        <v>8</v>
      </c>
      <c r="C64" s="2" t="s">
        <v>20</v>
      </c>
      <c r="D64" s="2">
        <f t="shared" ref="D64:D71" si="16">G8-$D$57</f>
        <v>97</v>
      </c>
      <c r="E64" s="2">
        <f t="shared" ref="E64:E71" si="17">G8-$E$57</f>
        <v>99</v>
      </c>
      <c r="F64" s="46" t="s">
        <v>147</v>
      </c>
      <c r="I64" s="1">
        <v>50</v>
      </c>
      <c r="J64" s="1">
        <f t="shared" ref="J64:J71" si="18">N8-$J$57</f>
        <v>50.5</v>
      </c>
      <c r="K64" s="46"/>
      <c r="L64" s="48"/>
      <c r="M64" s="1">
        <v>50</v>
      </c>
      <c r="N64" s="1">
        <f t="shared" ref="N64:N71" si="19">O8-$N$57</f>
        <v>46.5</v>
      </c>
      <c r="O64" s="1">
        <f t="shared" ref="O64:O71" si="20">O8-$O$57</f>
        <v>48.5</v>
      </c>
      <c r="P64" s="46" t="s">
        <v>272</v>
      </c>
      <c r="R64" s="1">
        <v>50</v>
      </c>
      <c r="S64" s="1">
        <f t="shared" ref="S64:S71" si="21">P8-$S$57</f>
        <v>44.5</v>
      </c>
      <c r="T64" s="46"/>
    </row>
    <row r="65" spans="1:20" x14ac:dyDescent="0.25">
      <c r="A65" s="1">
        <v>52</v>
      </c>
      <c r="B65" s="2" t="s">
        <v>9</v>
      </c>
      <c r="C65" s="2" t="s">
        <v>21</v>
      </c>
      <c r="D65" s="2">
        <f t="shared" si="16"/>
        <v>100</v>
      </c>
      <c r="E65" s="2">
        <f t="shared" si="17"/>
        <v>102</v>
      </c>
      <c r="F65" s="46" t="s">
        <v>148</v>
      </c>
      <c r="I65" s="1">
        <v>52</v>
      </c>
      <c r="J65" s="1">
        <f t="shared" si="18"/>
        <v>51</v>
      </c>
      <c r="K65" s="46"/>
      <c r="L65" s="48"/>
      <c r="M65" s="1">
        <v>52</v>
      </c>
      <c r="N65" s="1">
        <f t="shared" si="19"/>
        <v>47.5</v>
      </c>
      <c r="O65" s="1">
        <f t="shared" si="20"/>
        <v>49.5</v>
      </c>
      <c r="P65" s="46" t="s">
        <v>259</v>
      </c>
      <c r="R65" s="1">
        <v>52</v>
      </c>
      <c r="S65" s="1">
        <f t="shared" si="21"/>
        <v>44.5</v>
      </c>
      <c r="T65" s="46"/>
    </row>
    <row r="66" spans="1:20" x14ac:dyDescent="0.25">
      <c r="A66" s="1">
        <v>54</v>
      </c>
      <c r="B66" s="2" t="s">
        <v>10</v>
      </c>
      <c r="C66" s="2" t="s">
        <v>30</v>
      </c>
      <c r="D66" s="2">
        <f t="shared" si="16"/>
        <v>104</v>
      </c>
      <c r="E66" s="2">
        <f t="shared" si="17"/>
        <v>106</v>
      </c>
      <c r="F66" s="46" t="s">
        <v>149</v>
      </c>
      <c r="I66" s="1">
        <v>54</v>
      </c>
      <c r="J66" s="1">
        <f t="shared" si="18"/>
        <v>51.5</v>
      </c>
      <c r="K66" s="46"/>
      <c r="L66" s="48"/>
      <c r="M66" s="1">
        <v>54</v>
      </c>
      <c r="N66" s="1">
        <f t="shared" si="19"/>
        <v>48</v>
      </c>
      <c r="O66" s="1">
        <f t="shared" si="20"/>
        <v>50</v>
      </c>
      <c r="P66" s="46" t="s">
        <v>261</v>
      </c>
      <c r="R66" s="1">
        <v>54</v>
      </c>
      <c r="S66" s="1">
        <f t="shared" si="21"/>
        <v>45</v>
      </c>
      <c r="T66" s="46"/>
    </row>
    <row r="67" spans="1:20" x14ac:dyDescent="0.25">
      <c r="A67" s="1">
        <v>56</v>
      </c>
      <c r="B67" s="2" t="s">
        <v>11</v>
      </c>
      <c r="C67" s="2" t="s">
        <v>22</v>
      </c>
      <c r="D67" s="2">
        <f t="shared" si="16"/>
        <v>108</v>
      </c>
      <c r="E67" s="2">
        <f t="shared" si="17"/>
        <v>110</v>
      </c>
      <c r="F67" s="46" t="s">
        <v>150</v>
      </c>
      <c r="I67" s="1">
        <v>56</v>
      </c>
      <c r="J67" s="1">
        <f t="shared" si="18"/>
        <v>51.5</v>
      </c>
      <c r="K67" s="46"/>
      <c r="L67" s="49"/>
      <c r="M67" s="1">
        <v>56</v>
      </c>
      <c r="N67" s="1">
        <f t="shared" si="19"/>
        <v>48.5</v>
      </c>
      <c r="O67" s="1">
        <f t="shared" si="20"/>
        <v>50.5</v>
      </c>
      <c r="P67" s="46"/>
      <c r="R67" s="1">
        <v>56</v>
      </c>
      <c r="S67" s="1">
        <f t="shared" si="21"/>
        <v>45.5</v>
      </c>
      <c r="T67" s="46"/>
    </row>
    <row r="68" spans="1:20" x14ac:dyDescent="0.25">
      <c r="A68" s="1">
        <v>58</v>
      </c>
      <c r="B68" s="2" t="s">
        <v>12</v>
      </c>
      <c r="C68" s="2" t="s">
        <v>23</v>
      </c>
      <c r="D68" s="2">
        <f t="shared" si="16"/>
        <v>111.5</v>
      </c>
      <c r="E68" s="2">
        <f t="shared" si="17"/>
        <v>113.5</v>
      </c>
      <c r="F68" s="46" t="s">
        <v>151</v>
      </c>
      <c r="I68" s="1">
        <v>58</v>
      </c>
      <c r="J68" s="1">
        <f t="shared" si="18"/>
        <v>52.5</v>
      </c>
      <c r="K68" s="46"/>
      <c r="L68" s="49"/>
      <c r="M68" s="1">
        <v>58</v>
      </c>
      <c r="N68" s="1">
        <f t="shared" si="19"/>
        <v>49.5</v>
      </c>
      <c r="O68" s="1">
        <f t="shared" si="20"/>
        <v>51.5</v>
      </c>
      <c r="P68" s="46" t="s">
        <v>260</v>
      </c>
      <c r="R68" s="1">
        <v>58</v>
      </c>
      <c r="S68" s="1">
        <f t="shared" si="21"/>
        <v>45.5</v>
      </c>
      <c r="T68" s="46"/>
    </row>
    <row r="69" spans="1:20" x14ac:dyDescent="0.25">
      <c r="A69" s="1">
        <v>60</v>
      </c>
      <c r="B69" s="2" t="s">
        <v>13</v>
      </c>
      <c r="C69" s="2" t="s">
        <v>24</v>
      </c>
      <c r="D69" s="2">
        <f t="shared" si="16"/>
        <v>116</v>
      </c>
      <c r="E69" s="2">
        <f t="shared" si="17"/>
        <v>118</v>
      </c>
      <c r="F69" s="46" t="s">
        <v>152</v>
      </c>
      <c r="I69" s="1">
        <v>60</v>
      </c>
      <c r="J69" s="1">
        <f t="shared" si="18"/>
        <v>53.5</v>
      </c>
      <c r="K69" s="46"/>
      <c r="L69" s="48"/>
      <c r="M69" s="1">
        <v>60</v>
      </c>
      <c r="N69" s="1">
        <f t="shared" si="19"/>
        <v>50.5</v>
      </c>
      <c r="O69" s="1">
        <f t="shared" si="20"/>
        <v>52.5</v>
      </c>
      <c r="P69" s="46" t="s">
        <v>262</v>
      </c>
      <c r="R69" s="1">
        <v>60</v>
      </c>
      <c r="S69" s="1">
        <f t="shared" si="21"/>
        <v>48</v>
      </c>
      <c r="T69" s="46"/>
    </row>
    <row r="70" spans="1:20" x14ac:dyDescent="0.25">
      <c r="A70" s="1">
        <v>62</v>
      </c>
      <c r="B70" s="2" t="s">
        <v>14</v>
      </c>
      <c r="C70" s="2" t="s">
        <v>25</v>
      </c>
      <c r="D70" s="2">
        <f t="shared" si="16"/>
        <v>121</v>
      </c>
      <c r="E70" s="2">
        <f t="shared" si="17"/>
        <v>123</v>
      </c>
      <c r="F70" s="46" t="s">
        <v>153</v>
      </c>
      <c r="I70" s="1">
        <v>62</v>
      </c>
      <c r="J70" s="1">
        <f t="shared" si="18"/>
        <v>54.5</v>
      </c>
      <c r="K70" s="46"/>
      <c r="L70" s="48"/>
      <c r="M70" s="1">
        <v>62</v>
      </c>
      <c r="N70" s="1">
        <f t="shared" si="19"/>
        <v>51</v>
      </c>
      <c r="O70" s="1">
        <f t="shared" si="20"/>
        <v>53</v>
      </c>
      <c r="P70" s="46" t="s">
        <v>263</v>
      </c>
      <c r="R70" s="1">
        <v>62</v>
      </c>
      <c r="S70" s="1">
        <f t="shared" si="21"/>
        <v>53</v>
      </c>
      <c r="T70" s="46"/>
    </row>
    <row r="71" spans="1:20" x14ac:dyDescent="0.25">
      <c r="A71" s="1">
        <v>64</v>
      </c>
      <c r="B71" s="2" t="s">
        <v>15</v>
      </c>
      <c r="C71" s="2" t="s">
        <v>26</v>
      </c>
      <c r="D71" s="2">
        <f t="shared" si="16"/>
        <v>125</v>
      </c>
      <c r="E71" s="2">
        <f t="shared" si="17"/>
        <v>127</v>
      </c>
      <c r="F71" s="46" t="s">
        <v>154</v>
      </c>
      <c r="I71" s="1">
        <v>64</v>
      </c>
      <c r="J71" s="1">
        <f t="shared" si="18"/>
        <v>55</v>
      </c>
      <c r="K71" s="46"/>
      <c r="L71" s="48"/>
      <c r="M71" s="1">
        <v>64</v>
      </c>
      <c r="N71" s="1">
        <f t="shared" si="19"/>
        <v>51</v>
      </c>
      <c r="O71" s="1">
        <f t="shared" si="20"/>
        <v>53</v>
      </c>
      <c r="P71" s="46" t="s">
        <v>263</v>
      </c>
      <c r="R71" s="1">
        <v>64</v>
      </c>
      <c r="S71" s="1">
        <f t="shared" si="21"/>
        <v>50.5</v>
      </c>
      <c r="T71" s="46"/>
    </row>
    <row r="72" spans="1:20" x14ac:dyDescent="0.25">
      <c r="A72" s="1">
        <v>66</v>
      </c>
      <c r="B72" s="2" t="s">
        <v>16</v>
      </c>
      <c r="C72" s="2" t="s">
        <v>27</v>
      </c>
      <c r="D72" s="2"/>
      <c r="E72" s="2"/>
      <c r="F72" s="46" t="s">
        <v>158</v>
      </c>
      <c r="I72" s="1">
        <v>66</v>
      </c>
      <c r="J72" s="2"/>
      <c r="K72" s="46"/>
      <c r="L72" s="48"/>
      <c r="M72" s="1">
        <v>66</v>
      </c>
      <c r="N72" s="2"/>
      <c r="O72" s="2"/>
      <c r="P72" s="46"/>
      <c r="R72" s="1">
        <v>66</v>
      </c>
      <c r="S72" s="2"/>
      <c r="T72" s="46"/>
    </row>
    <row r="73" spans="1:20" x14ac:dyDescent="0.25">
      <c r="A73" s="1">
        <v>68</v>
      </c>
      <c r="B73" s="2" t="s">
        <v>29</v>
      </c>
      <c r="C73" s="2" t="s">
        <v>31</v>
      </c>
      <c r="D73" s="2"/>
      <c r="E73" s="2"/>
      <c r="F73" s="45" t="s">
        <v>232</v>
      </c>
      <c r="I73" s="1">
        <v>68</v>
      </c>
      <c r="J73" s="2"/>
      <c r="K73" s="45"/>
      <c r="L73" s="48"/>
      <c r="M73" s="1">
        <v>68</v>
      </c>
      <c r="N73" s="2"/>
      <c r="O73" s="2"/>
      <c r="P73" s="45"/>
      <c r="R73" s="1">
        <v>68</v>
      </c>
      <c r="S73" s="2"/>
      <c r="T73" s="45"/>
    </row>
    <row r="75" spans="1:20" x14ac:dyDescent="0.25">
      <c r="J75" s="58">
        <v>8</v>
      </c>
      <c r="N75" s="58">
        <v>0</v>
      </c>
      <c r="R75" s="58">
        <v>6</v>
      </c>
    </row>
    <row r="76" spans="1:20" x14ac:dyDescent="0.25">
      <c r="I76" s="40" t="s">
        <v>253</v>
      </c>
      <c r="J76" s="68">
        <v>8</v>
      </c>
      <c r="M76" s="40" t="s">
        <v>239</v>
      </c>
      <c r="N76" s="68">
        <v>0</v>
      </c>
      <c r="Q76" s="40" t="s">
        <v>254</v>
      </c>
      <c r="R76" s="68">
        <v>6</v>
      </c>
    </row>
    <row r="77" spans="1:20" x14ac:dyDescent="0.25">
      <c r="I77" s="68" t="s">
        <v>0</v>
      </c>
      <c r="J77" s="70" t="s">
        <v>253</v>
      </c>
      <c r="K77" s="51" t="s">
        <v>145</v>
      </c>
      <c r="L77" s="53"/>
      <c r="M77" s="68" t="s">
        <v>0</v>
      </c>
      <c r="N77" s="69" t="s">
        <v>239</v>
      </c>
      <c r="O77" s="51" t="s">
        <v>145</v>
      </c>
      <c r="Q77" s="68" t="s">
        <v>0</v>
      </c>
      <c r="R77" s="69" t="s">
        <v>255</v>
      </c>
      <c r="S77" s="51" t="s">
        <v>145</v>
      </c>
    </row>
    <row r="78" spans="1:20" x14ac:dyDescent="0.25">
      <c r="I78" s="1">
        <v>42</v>
      </c>
      <c r="J78" s="2"/>
      <c r="K78" s="45"/>
      <c r="L78" s="48"/>
      <c r="M78" s="1">
        <v>42</v>
      </c>
      <c r="N78" s="2"/>
      <c r="O78" s="45"/>
      <c r="Q78" s="1">
        <v>42</v>
      </c>
      <c r="R78" s="2"/>
      <c r="S78" s="45">
        <v>69</v>
      </c>
    </row>
    <row r="79" spans="1:20" x14ac:dyDescent="0.25">
      <c r="I79" s="1">
        <v>44</v>
      </c>
      <c r="J79" s="2"/>
      <c r="K79" s="45"/>
      <c r="L79" s="48"/>
      <c r="M79" s="1">
        <v>44</v>
      </c>
      <c r="N79" s="2"/>
      <c r="O79" s="45"/>
      <c r="Q79" s="1">
        <v>44</v>
      </c>
      <c r="R79" s="2"/>
      <c r="S79" s="45">
        <v>70</v>
      </c>
    </row>
    <row r="80" spans="1:20" x14ac:dyDescent="0.25">
      <c r="I80" s="1">
        <v>46</v>
      </c>
      <c r="J80" s="2"/>
      <c r="K80" s="46"/>
      <c r="L80" s="48"/>
      <c r="M80" s="1">
        <v>46</v>
      </c>
      <c r="N80" s="2"/>
      <c r="O80" s="46"/>
      <c r="Q80" s="1">
        <v>46</v>
      </c>
      <c r="R80" s="2"/>
      <c r="S80" s="46">
        <v>71</v>
      </c>
    </row>
    <row r="81" spans="9:22" x14ac:dyDescent="0.25">
      <c r="I81" s="1">
        <v>48</v>
      </c>
      <c r="J81" s="1">
        <f>Q7-$J$75</f>
        <v>151.5</v>
      </c>
      <c r="K81" s="46"/>
      <c r="L81" s="48"/>
      <c r="M81" s="1">
        <v>48</v>
      </c>
      <c r="N81" s="1">
        <f>R7-$N$75</f>
        <v>110.5</v>
      </c>
      <c r="O81" s="46"/>
      <c r="Q81" s="1">
        <v>48</v>
      </c>
      <c r="R81" s="1">
        <f>S7-$R$75</f>
        <v>78</v>
      </c>
      <c r="S81" s="46">
        <v>72</v>
      </c>
    </row>
    <row r="82" spans="9:22" x14ac:dyDescent="0.25">
      <c r="I82" s="1">
        <v>50</v>
      </c>
      <c r="J82" s="1">
        <f t="shared" ref="J82:J89" si="22">Q8-$J$75</f>
        <v>153</v>
      </c>
      <c r="K82" s="46"/>
      <c r="L82" s="48"/>
      <c r="M82" s="1">
        <v>50</v>
      </c>
      <c r="N82" s="1">
        <f t="shared" ref="N82:N89" si="23">R8-$N$75</f>
        <v>111</v>
      </c>
      <c r="O82" s="46"/>
      <c r="Q82" s="1">
        <v>50</v>
      </c>
      <c r="R82" s="1">
        <f t="shared" ref="R82:R89" si="24">S8-$R$75</f>
        <v>79</v>
      </c>
      <c r="S82" s="46">
        <v>73</v>
      </c>
    </row>
    <row r="83" spans="9:22" x14ac:dyDescent="0.25">
      <c r="I83" s="1">
        <v>52</v>
      </c>
      <c r="J83" s="1">
        <f t="shared" si="22"/>
        <v>155</v>
      </c>
      <c r="K83" s="46"/>
      <c r="L83" s="48"/>
      <c r="M83" s="1">
        <v>52</v>
      </c>
      <c r="N83" s="1">
        <f t="shared" si="23"/>
        <v>112</v>
      </c>
      <c r="O83" s="46"/>
      <c r="Q83" s="1">
        <v>52</v>
      </c>
      <c r="R83" s="1">
        <f t="shared" si="24"/>
        <v>79</v>
      </c>
      <c r="S83" s="46">
        <v>74</v>
      </c>
    </row>
    <row r="84" spans="9:22" x14ac:dyDescent="0.25">
      <c r="I84" s="1">
        <v>54</v>
      </c>
      <c r="J84" s="1">
        <f t="shared" si="22"/>
        <v>157</v>
      </c>
      <c r="K84" s="46"/>
      <c r="L84" s="48"/>
      <c r="M84" s="1">
        <v>54</v>
      </c>
      <c r="N84" s="1">
        <f t="shared" si="23"/>
        <v>113</v>
      </c>
      <c r="O84" s="46"/>
      <c r="Q84" s="1">
        <v>54</v>
      </c>
      <c r="R84" s="1">
        <f t="shared" si="24"/>
        <v>80</v>
      </c>
      <c r="S84" s="46">
        <v>75</v>
      </c>
    </row>
    <row r="85" spans="9:22" x14ac:dyDescent="0.25">
      <c r="I85" s="1">
        <v>56</v>
      </c>
      <c r="J85" s="1">
        <f t="shared" si="22"/>
        <v>157</v>
      </c>
      <c r="K85" s="46"/>
      <c r="L85" s="49"/>
      <c r="M85" s="1">
        <v>56</v>
      </c>
      <c r="N85" s="1">
        <f t="shared" si="23"/>
        <v>113.5</v>
      </c>
      <c r="O85" s="46"/>
      <c r="Q85" s="1">
        <v>56</v>
      </c>
      <c r="R85" s="1">
        <f t="shared" si="24"/>
        <v>80</v>
      </c>
      <c r="S85" s="46">
        <v>76</v>
      </c>
    </row>
    <row r="86" spans="9:22" x14ac:dyDescent="0.25">
      <c r="I86" s="1">
        <v>58</v>
      </c>
      <c r="J86" s="1">
        <f t="shared" si="22"/>
        <v>157.5</v>
      </c>
      <c r="K86" s="46"/>
      <c r="L86" s="49"/>
      <c r="M86" s="1">
        <v>58</v>
      </c>
      <c r="N86" s="1">
        <f t="shared" si="23"/>
        <v>114</v>
      </c>
      <c r="O86" s="46"/>
      <c r="Q86" s="1">
        <v>58</v>
      </c>
      <c r="R86" s="1">
        <f t="shared" si="24"/>
        <v>80</v>
      </c>
      <c r="S86" s="46">
        <v>77</v>
      </c>
    </row>
    <row r="87" spans="9:22" x14ac:dyDescent="0.25">
      <c r="I87" s="1">
        <v>60</v>
      </c>
      <c r="J87" s="1">
        <f t="shared" si="22"/>
        <v>160.5</v>
      </c>
      <c r="K87" s="46"/>
      <c r="L87" s="48"/>
      <c r="M87" s="1">
        <v>60</v>
      </c>
      <c r="N87" s="1">
        <f t="shared" si="23"/>
        <v>115</v>
      </c>
      <c r="O87" s="46"/>
      <c r="Q87" s="1">
        <v>60</v>
      </c>
      <c r="R87" s="1">
        <f t="shared" si="24"/>
        <v>80</v>
      </c>
      <c r="S87" s="46">
        <v>78</v>
      </c>
    </row>
    <row r="88" spans="9:22" x14ac:dyDescent="0.25">
      <c r="I88" s="1">
        <v>62</v>
      </c>
      <c r="J88" s="1">
        <f t="shared" si="22"/>
        <v>162.5</v>
      </c>
      <c r="K88" s="46"/>
      <c r="L88" s="48"/>
      <c r="M88" s="1">
        <v>62</v>
      </c>
      <c r="N88" s="1">
        <f t="shared" si="23"/>
        <v>116</v>
      </c>
      <c r="O88" s="46"/>
      <c r="Q88" s="1">
        <v>62</v>
      </c>
      <c r="R88" s="1">
        <f t="shared" si="24"/>
        <v>80</v>
      </c>
      <c r="S88" s="46">
        <v>79</v>
      </c>
    </row>
    <row r="89" spans="9:22" x14ac:dyDescent="0.25">
      <c r="I89" s="1">
        <v>64</v>
      </c>
      <c r="J89" s="1">
        <f t="shared" si="22"/>
        <v>163</v>
      </c>
      <c r="K89" s="46"/>
      <c r="L89" s="48"/>
      <c r="M89" s="1">
        <v>64</v>
      </c>
      <c r="N89" s="1">
        <f t="shared" si="23"/>
        <v>116</v>
      </c>
      <c r="O89" s="46"/>
      <c r="Q89" s="1">
        <v>64</v>
      </c>
      <c r="R89" s="1">
        <f t="shared" si="24"/>
        <v>80</v>
      </c>
      <c r="S89" s="46">
        <v>80</v>
      </c>
    </row>
    <row r="90" spans="9:22" x14ac:dyDescent="0.25">
      <c r="I90" s="1">
        <v>66</v>
      </c>
      <c r="J90" s="2"/>
      <c r="K90" s="46"/>
      <c r="L90" s="48"/>
      <c r="M90" s="1">
        <v>66</v>
      </c>
      <c r="N90" s="2"/>
      <c r="O90" s="46"/>
      <c r="Q90" s="1">
        <v>66</v>
      </c>
      <c r="R90" s="2"/>
      <c r="S90" s="46">
        <v>81</v>
      </c>
    </row>
    <row r="91" spans="9:22" x14ac:dyDescent="0.25">
      <c r="I91" s="1">
        <v>68</v>
      </c>
      <c r="J91" s="2"/>
      <c r="K91" s="45"/>
      <c r="L91" s="48"/>
      <c r="M91" s="1">
        <v>68</v>
      </c>
      <c r="N91" s="2"/>
      <c r="O91" s="45"/>
      <c r="Q91" s="1">
        <v>68</v>
      </c>
      <c r="R91" s="2"/>
      <c r="S91" s="45">
        <v>82</v>
      </c>
    </row>
    <row r="93" spans="9:22" x14ac:dyDescent="0.25">
      <c r="J93" s="58">
        <v>5</v>
      </c>
      <c r="K93" s="85">
        <v>3</v>
      </c>
      <c r="N93" s="42"/>
      <c r="O93" s="58">
        <v>6</v>
      </c>
      <c r="P93" s="58">
        <v>4</v>
      </c>
      <c r="R93" s="42"/>
      <c r="T93" s="83">
        <v>3.5</v>
      </c>
      <c r="U93" s="58">
        <v>1.5</v>
      </c>
    </row>
    <row r="94" spans="9:22" x14ac:dyDescent="0.25">
      <c r="I94" s="40" t="s">
        <v>256</v>
      </c>
      <c r="J94" s="73">
        <v>6</v>
      </c>
      <c r="K94" s="73">
        <v>2</v>
      </c>
      <c r="L94" s="84"/>
      <c r="M94" s="84"/>
      <c r="N94" s="84" t="s">
        <v>257</v>
      </c>
      <c r="O94" s="73">
        <v>6</v>
      </c>
      <c r="P94" s="73">
        <v>2</v>
      </c>
      <c r="Q94" s="84"/>
      <c r="R94" s="84"/>
      <c r="S94" s="84" t="s">
        <v>247</v>
      </c>
      <c r="T94" s="73">
        <v>3.5</v>
      </c>
      <c r="U94" s="73">
        <v>1.5</v>
      </c>
    </row>
    <row r="95" spans="9:22" x14ac:dyDescent="0.25">
      <c r="I95" s="68" t="s">
        <v>0</v>
      </c>
      <c r="J95" s="91" t="s">
        <v>256</v>
      </c>
      <c r="K95" s="92"/>
      <c r="L95" s="51" t="s">
        <v>145</v>
      </c>
      <c r="M95" s="53"/>
      <c r="N95" s="68" t="s">
        <v>0</v>
      </c>
      <c r="O95" s="91" t="s">
        <v>257</v>
      </c>
      <c r="P95" s="92"/>
      <c r="Q95" s="51" t="s">
        <v>145</v>
      </c>
      <c r="S95" s="68" t="s">
        <v>0</v>
      </c>
      <c r="T95" s="69" t="s">
        <v>245</v>
      </c>
      <c r="U95" s="69"/>
      <c r="V95" s="51" t="s">
        <v>145</v>
      </c>
    </row>
    <row r="96" spans="9:22" x14ac:dyDescent="0.25">
      <c r="I96" s="1">
        <v>42</v>
      </c>
      <c r="J96" s="2"/>
      <c r="K96" s="2"/>
      <c r="L96" s="45"/>
      <c r="M96" s="48"/>
      <c r="N96" s="1">
        <v>42</v>
      </c>
      <c r="O96" s="2"/>
      <c r="P96" s="2"/>
      <c r="Q96" s="45"/>
      <c r="S96" s="1">
        <v>42</v>
      </c>
      <c r="T96" s="2"/>
      <c r="U96" s="2"/>
      <c r="V96" s="45"/>
    </row>
    <row r="97" spans="9:22" x14ac:dyDescent="0.25">
      <c r="I97" s="1">
        <v>44</v>
      </c>
      <c r="J97" s="2"/>
      <c r="K97" s="2"/>
      <c r="L97" s="45"/>
      <c r="M97" s="48"/>
      <c r="N97" s="1">
        <v>44</v>
      </c>
      <c r="O97" s="2"/>
      <c r="P97" s="2"/>
      <c r="Q97" s="45"/>
      <c r="S97" s="1">
        <v>44</v>
      </c>
      <c r="T97" s="2"/>
      <c r="U97" s="2"/>
      <c r="V97" s="45"/>
    </row>
    <row r="98" spans="9:22" x14ac:dyDescent="0.25">
      <c r="I98" s="1">
        <v>46</v>
      </c>
      <c r="J98" s="2"/>
      <c r="K98" s="2"/>
      <c r="L98" s="46"/>
      <c r="M98" s="48"/>
      <c r="N98" s="1">
        <v>46</v>
      </c>
      <c r="O98" s="2"/>
      <c r="P98" s="2"/>
      <c r="Q98" s="46"/>
      <c r="S98" s="1">
        <v>46</v>
      </c>
      <c r="T98" s="2"/>
      <c r="U98" s="2"/>
      <c r="V98" s="46"/>
    </row>
    <row r="99" spans="9:22" x14ac:dyDescent="0.25">
      <c r="I99" s="1">
        <v>48</v>
      </c>
      <c r="J99" s="1">
        <f>T7-$J$93</f>
        <v>57</v>
      </c>
      <c r="K99" s="1">
        <f>T7-$K$93</f>
        <v>59</v>
      </c>
      <c r="L99" s="46" t="s">
        <v>280</v>
      </c>
      <c r="M99" s="48"/>
      <c r="N99" s="1">
        <v>48</v>
      </c>
      <c r="O99" s="1">
        <f>U7-$O$93</f>
        <v>51</v>
      </c>
      <c r="P99" s="1">
        <f>U7-$P$93</f>
        <v>53</v>
      </c>
      <c r="Q99" s="46" t="s">
        <v>264</v>
      </c>
      <c r="S99" s="1">
        <v>48</v>
      </c>
      <c r="T99" s="1">
        <f>V7-$T$93</f>
        <v>35.5</v>
      </c>
      <c r="U99" s="1">
        <f>V7-$U$93</f>
        <v>37.5</v>
      </c>
      <c r="V99" s="46"/>
    </row>
    <row r="100" spans="9:22" x14ac:dyDescent="0.25">
      <c r="I100" s="1">
        <v>50</v>
      </c>
      <c r="J100" s="1">
        <f t="shared" ref="J100:J107" si="25">T8-$J$93</f>
        <v>59</v>
      </c>
      <c r="K100" s="1">
        <f t="shared" ref="K100:K107" si="26">T8-$K$93</f>
        <v>61</v>
      </c>
      <c r="L100" s="46" t="s">
        <v>281</v>
      </c>
      <c r="M100" s="48"/>
      <c r="N100" s="1">
        <v>50</v>
      </c>
      <c r="O100" s="1">
        <f t="shared" ref="O100:O107" si="27">U8-$O$93</f>
        <v>53</v>
      </c>
      <c r="P100" s="1">
        <f t="shared" ref="P100:P107" si="28">U8-$P$93</f>
        <v>55</v>
      </c>
      <c r="Q100" s="46" t="s">
        <v>265</v>
      </c>
      <c r="S100" s="1">
        <v>50</v>
      </c>
      <c r="T100" s="1">
        <f t="shared" ref="T100:T107" si="29">V8-$T$93</f>
        <v>36.5</v>
      </c>
      <c r="U100" s="1">
        <f t="shared" ref="U100:U107" si="30">V8-$U$93</f>
        <v>38.5</v>
      </c>
      <c r="V100" s="46"/>
    </row>
    <row r="101" spans="9:22" x14ac:dyDescent="0.25">
      <c r="I101" s="1">
        <v>52</v>
      </c>
      <c r="J101" s="1">
        <f t="shared" si="25"/>
        <v>62</v>
      </c>
      <c r="K101" s="1">
        <f t="shared" si="26"/>
        <v>64</v>
      </c>
      <c r="L101" s="46" t="s">
        <v>285</v>
      </c>
      <c r="M101" s="48"/>
      <c r="N101" s="1">
        <v>52</v>
      </c>
      <c r="O101" s="1">
        <f t="shared" si="27"/>
        <v>56</v>
      </c>
      <c r="P101" s="1">
        <f t="shared" si="28"/>
        <v>58</v>
      </c>
      <c r="Q101" s="46" t="s">
        <v>270</v>
      </c>
      <c r="S101" s="1">
        <v>52</v>
      </c>
      <c r="T101" s="1">
        <f t="shared" si="29"/>
        <v>38.5</v>
      </c>
      <c r="U101" s="1">
        <f t="shared" si="30"/>
        <v>40.5</v>
      </c>
      <c r="V101" s="46"/>
    </row>
    <row r="102" spans="9:22" x14ac:dyDescent="0.25">
      <c r="I102" s="1">
        <v>54</v>
      </c>
      <c r="J102" s="1">
        <f t="shared" si="25"/>
        <v>64</v>
      </c>
      <c r="K102" s="1">
        <f t="shared" si="26"/>
        <v>66</v>
      </c>
      <c r="L102" s="46" t="s">
        <v>268</v>
      </c>
      <c r="M102" s="48"/>
      <c r="N102" s="1">
        <v>54</v>
      </c>
      <c r="O102" s="1">
        <f t="shared" si="27"/>
        <v>58</v>
      </c>
      <c r="P102" s="1">
        <f t="shared" si="28"/>
        <v>60</v>
      </c>
      <c r="Q102" s="46" t="s">
        <v>250</v>
      </c>
      <c r="S102" s="1">
        <v>54</v>
      </c>
      <c r="T102" s="1">
        <f t="shared" si="29"/>
        <v>39.5</v>
      </c>
      <c r="U102" s="1">
        <f t="shared" si="30"/>
        <v>41.5</v>
      </c>
      <c r="V102" s="46"/>
    </row>
    <row r="103" spans="9:22" x14ac:dyDescent="0.25">
      <c r="I103" s="1">
        <v>56</v>
      </c>
      <c r="J103" s="1">
        <f t="shared" si="25"/>
        <v>66</v>
      </c>
      <c r="K103" s="1">
        <f t="shared" si="26"/>
        <v>68</v>
      </c>
      <c r="L103" s="46" t="s">
        <v>269</v>
      </c>
      <c r="M103" s="49"/>
      <c r="N103" s="1">
        <v>56</v>
      </c>
      <c r="O103" s="1">
        <f t="shared" si="27"/>
        <v>60</v>
      </c>
      <c r="P103" s="1">
        <f t="shared" si="28"/>
        <v>62</v>
      </c>
      <c r="Q103" s="46" t="s">
        <v>266</v>
      </c>
      <c r="S103" s="1">
        <v>56</v>
      </c>
      <c r="T103" s="1">
        <f t="shared" si="29"/>
        <v>40.5</v>
      </c>
      <c r="U103" s="1">
        <f t="shared" si="30"/>
        <v>42.5</v>
      </c>
      <c r="V103" s="46"/>
    </row>
    <row r="104" spans="9:22" x14ac:dyDescent="0.25">
      <c r="I104" s="1">
        <v>58</v>
      </c>
      <c r="J104" s="1">
        <f t="shared" si="25"/>
        <v>68</v>
      </c>
      <c r="K104" s="1">
        <f t="shared" si="26"/>
        <v>70</v>
      </c>
      <c r="L104" s="46" t="s">
        <v>187</v>
      </c>
      <c r="M104" s="49"/>
      <c r="N104" s="1">
        <v>58</v>
      </c>
      <c r="O104" s="1">
        <f t="shared" si="27"/>
        <v>62</v>
      </c>
      <c r="P104" s="1">
        <f t="shared" si="28"/>
        <v>64</v>
      </c>
      <c r="Q104" s="46" t="s">
        <v>267</v>
      </c>
      <c r="S104" s="1">
        <v>58</v>
      </c>
      <c r="T104" s="1">
        <f t="shared" si="29"/>
        <v>41.5</v>
      </c>
      <c r="U104" s="1">
        <f t="shared" si="30"/>
        <v>43.5</v>
      </c>
      <c r="V104" s="46"/>
    </row>
    <row r="105" spans="9:22" x14ac:dyDescent="0.25">
      <c r="I105" s="1">
        <v>60</v>
      </c>
      <c r="J105" s="1">
        <f t="shared" si="25"/>
        <v>70</v>
      </c>
      <c r="K105" s="1">
        <f t="shared" si="26"/>
        <v>72</v>
      </c>
      <c r="L105" s="46" t="s">
        <v>283</v>
      </c>
      <c r="M105" s="48"/>
      <c r="N105" s="1">
        <v>60</v>
      </c>
      <c r="O105" s="1">
        <f t="shared" si="27"/>
        <v>64</v>
      </c>
      <c r="P105" s="1">
        <f t="shared" si="28"/>
        <v>66</v>
      </c>
      <c r="Q105" s="46" t="s">
        <v>268</v>
      </c>
      <c r="S105" s="1">
        <v>60</v>
      </c>
      <c r="T105" s="1">
        <f t="shared" si="29"/>
        <v>42.5</v>
      </c>
      <c r="U105" s="1">
        <f t="shared" si="30"/>
        <v>44.5</v>
      </c>
      <c r="V105" s="46"/>
    </row>
    <row r="106" spans="9:22" x14ac:dyDescent="0.25">
      <c r="I106" s="1">
        <v>62</v>
      </c>
      <c r="J106" s="1">
        <f t="shared" si="25"/>
        <v>73</v>
      </c>
      <c r="K106" s="1">
        <f t="shared" si="26"/>
        <v>75</v>
      </c>
      <c r="L106" s="46" t="s">
        <v>286</v>
      </c>
      <c r="M106" s="48"/>
      <c r="N106" s="1">
        <v>62</v>
      </c>
      <c r="O106" s="1">
        <f t="shared" si="27"/>
        <v>66</v>
      </c>
      <c r="P106" s="1">
        <f t="shared" si="28"/>
        <v>68</v>
      </c>
      <c r="Q106" s="46" t="s">
        <v>269</v>
      </c>
      <c r="S106" s="1">
        <v>62</v>
      </c>
      <c r="T106" s="1">
        <f t="shared" si="29"/>
        <v>45.5</v>
      </c>
      <c r="U106" s="1">
        <f t="shared" si="30"/>
        <v>47.5</v>
      </c>
      <c r="V106" s="46"/>
    </row>
    <row r="107" spans="9:22" x14ac:dyDescent="0.25">
      <c r="I107" s="1">
        <v>64</v>
      </c>
      <c r="J107" s="1">
        <f t="shared" si="25"/>
        <v>75</v>
      </c>
      <c r="K107" s="1">
        <f t="shared" si="26"/>
        <v>77</v>
      </c>
      <c r="L107" s="46" t="s">
        <v>284</v>
      </c>
      <c r="M107" s="48"/>
      <c r="N107" s="1">
        <v>64</v>
      </c>
      <c r="O107" s="1">
        <f t="shared" si="27"/>
        <v>68</v>
      </c>
      <c r="P107" s="1">
        <f t="shared" si="28"/>
        <v>70</v>
      </c>
      <c r="Q107" s="46" t="s">
        <v>187</v>
      </c>
      <c r="S107" s="1">
        <v>64</v>
      </c>
      <c r="T107" s="1">
        <f t="shared" si="29"/>
        <v>46.5</v>
      </c>
      <c r="U107" s="1">
        <f t="shared" si="30"/>
        <v>48.5</v>
      </c>
      <c r="V107" s="46"/>
    </row>
    <row r="108" spans="9:22" x14ac:dyDescent="0.25">
      <c r="I108" s="1">
        <v>66</v>
      </c>
      <c r="J108" s="2"/>
      <c r="K108" s="2"/>
      <c r="L108" s="46"/>
      <c r="M108" s="48"/>
      <c r="N108" s="1">
        <v>66</v>
      </c>
      <c r="O108" s="2"/>
      <c r="P108" s="2"/>
      <c r="Q108" s="46"/>
      <c r="S108" s="1">
        <v>66</v>
      </c>
      <c r="T108" s="2"/>
      <c r="U108" s="2"/>
      <c r="V108" s="46"/>
    </row>
    <row r="109" spans="9:22" x14ac:dyDescent="0.25">
      <c r="I109" s="1">
        <v>68</v>
      </c>
      <c r="J109" s="2"/>
      <c r="K109" s="2"/>
      <c r="L109" s="45"/>
      <c r="M109" s="48"/>
      <c r="N109" s="1">
        <v>68</v>
      </c>
      <c r="O109" s="2"/>
      <c r="P109" s="2"/>
      <c r="Q109" s="45"/>
      <c r="S109" s="1">
        <v>68</v>
      </c>
      <c r="T109" s="2"/>
      <c r="U109" s="2"/>
      <c r="V109" s="45"/>
    </row>
  </sheetData>
  <mergeCells count="9">
    <mergeCell ref="T41:U41"/>
    <mergeCell ref="E3:F3"/>
    <mergeCell ref="D23:E23"/>
    <mergeCell ref="D41:E41"/>
    <mergeCell ref="J95:K95"/>
    <mergeCell ref="O95:P95"/>
    <mergeCell ref="D59:E59"/>
    <mergeCell ref="J41:K41"/>
    <mergeCell ref="O41:P41"/>
  </mergeCells>
  <conditionalFormatting sqref="D27:E27">
    <cfRule type="cellIs" dxfId="174" priority="89" operator="greaterThan">
      <formula>96</formula>
    </cfRule>
    <cfRule type="cellIs" dxfId="173" priority="90" operator="lessThan">
      <formula>92</formula>
    </cfRule>
  </conditionalFormatting>
  <conditionalFormatting sqref="D28:E28">
    <cfRule type="cellIs" dxfId="172" priority="88" operator="lessThan">
      <formula>96</formula>
    </cfRule>
    <cfRule type="cellIs" dxfId="171" priority="87" operator="greaterThan">
      <formula>100</formula>
    </cfRule>
  </conditionalFormatting>
  <conditionalFormatting sqref="D29:E29">
    <cfRule type="cellIs" dxfId="170" priority="86" operator="lessThan">
      <formula>100</formula>
    </cfRule>
    <cfRule type="cellIs" dxfId="169" priority="85" operator="greaterThan">
      <formula>104</formula>
    </cfRule>
  </conditionalFormatting>
  <conditionalFormatting sqref="D30:E30">
    <cfRule type="cellIs" dxfId="168" priority="84" operator="lessThan">
      <formula>104</formula>
    </cfRule>
    <cfRule type="cellIs" dxfId="167" priority="83" operator="greaterThan">
      <formula>108</formula>
    </cfRule>
  </conditionalFormatting>
  <conditionalFormatting sqref="D31:E31">
    <cfRule type="cellIs" dxfId="166" priority="82" operator="lessThan">
      <formula>108</formula>
    </cfRule>
    <cfRule type="cellIs" dxfId="165" priority="81" operator="greaterThan">
      <formula>112</formula>
    </cfRule>
  </conditionalFormatting>
  <conditionalFormatting sqref="D32:E32">
    <cfRule type="cellIs" dxfId="164" priority="80" operator="lessThan">
      <formula>112</formula>
    </cfRule>
    <cfRule type="cellIs" dxfId="163" priority="79" operator="greaterThan">
      <formula>116</formula>
    </cfRule>
  </conditionalFormatting>
  <conditionalFormatting sqref="D33:E33">
    <cfRule type="cellIs" dxfId="162" priority="78" operator="lessThan">
      <formula>116</formula>
    </cfRule>
    <cfRule type="cellIs" dxfId="161" priority="77" operator="greaterThan">
      <formula>120</formula>
    </cfRule>
  </conditionalFormatting>
  <conditionalFormatting sqref="D34:E34">
    <cfRule type="cellIs" dxfId="160" priority="76" operator="lessThan">
      <formula>120</formula>
    </cfRule>
    <cfRule type="cellIs" dxfId="159" priority="75" operator="greaterThan">
      <formula>124</formula>
    </cfRule>
  </conditionalFormatting>
  <conditionalFormatting sqref="D35:E35">
    <cfRule type="cellIs" dxfId="158" priority="74" operator="greaterThan">
      <formula>128</formula>
    </cfRule>
    <cfRule type="cellIs" dxfId="157" priority="73" operator="lessThan">
      <formula>124</formula>
    </cfRule>
  </conditionalFormatting>
  <conditionalFormatting sqref="D45:E45">
    <cfRule type="cellIs" dxfId="156" priority="72" operator="lessThan">
      <formula>80</formula>
    </cfRule>
    <cfRule type="cellIs" dxfId="155" priority="71" operator="greaterThan">
      <formula>84</formula>
    </cfRule>
  </conditionalFormatting>
  <conditionalFormatting sqref="D46:E46">
    <cfRule type="cellIs" dxfId="154" priority="69" operator="greaterThan">
      <formula>88</formula>
    </cfRule>
    <cfRule type="cellIs" dxfId="153" priority="70" operator="lessThan">
      <formula>84</formula>
    </cfRule>
  </conditionalFormatting>
  <conditionalFormatting sqref="D47:E47">
    <cfRule type="cellIs" dxfId="152" priority="68" operator="lessThan">
      <formula>88</formula>
    </cfRule>
    <cfRule type="cellIs" dxfId="151" priority="67" operator="greaterThan">
      <formula>92</formula>
    </cfRule>
  </conditionalFormatting>
  <conditionalFormatting sqref="D48:E48">
    <cfRule type="cellIs" dxfId="150" priority="66" operator="lessThan">
      <formula>92</formula>
    </cfRule>
    <cfRule type="cellIs" dxfId="149" priority="65" operator="greaterThan">
      <formula>96</formula>
    </cfRule>
  </conditionalFormatting>
  <conditionalFormatting sqref="D49:E49">
    <cfRule type="cellIs" dxfId="148" priority="63" operator="greaterThan">
      <formula>100</formula>
    </cfRule>
    <cfRule type="cellIs" dxfId="147" priority="64" operator="lessThan">
      <formula>96</formula>
    </cfRule>
  </conditionalFormatting>
  <conditionalFormatting sqref="D50:E50">
    <cfRule type="cellIs" dxfId="146" priority="62" operator="lessThan">
      <formula>100</formula>
    </cfRule>
    <cfRule type="cellIs" dxfId="145" priority="61" operator="greaterThan">
      <formula>104</formula>
    </cfRule>
  </conditionalFormatting>
  <conditionalFormatting sqref="D51:E51">
    <cfRule type="cellIs" dxfId="144" priority="60" operator="lessThan">
      <formula>104</formula>
    </cfRule>
    <cfRule type="cellIs" dxfId="143" priority="59" operator="greaterThan">
      <formula>108</formula>
    </cfRule>
  </conditionalFormatting>
  <conditionalFormatting sqref="D52:E52">
    <cfRule type="cellIs" dxfId="142" priority="57" operator="greaterThan">
      <formula>112</formula>
    </cfRule>
    <cfRule type="cellIs" dxfId="141" priority="58" operator="lessThan">
      <formula>108</formula>
    </cfRule>
  </conditionalFormatting>
  <conditionalFormatting sqref="D53:E53">
    <cfRule type="cellIs" dxfId="140" priority="56" operator="lessThan">
      <formula>112</formula>
    </cfRule>
    <cfRule type="cellIs" dxfId="139" priority="55" operator="greaterThan">
      <formula>116</formula>
    </cfRule>
  </conditionalFormatting>
  <conditionalFormatting sqref="D63:E63">
    <cfRule type="cellIs" dxfId="138" priority="54" operator="lessThan">
      <formula>92</formula>
    </cfRule>
    <cfRule type="cellIs" dxfId="137" priority="53" operator="greaterThan">
      <formula>96</formula>
    </cfRule>
  </conditionalFormatting>
  <conditionalFormatting sqref="D64:E64">
    <cfRule type="cellIs" dxfId="136" priority="52" operator="lessThan">
      <formula>96</formula>
    </cfRule>
    <cfRule type="cellIs" dxfId="135" priority="51" operator="greaterThan">
      <formula>100</formula>
    </cfRule>
  </conditionalFormatting>
  <conditionalFormatting sqref="D65:E65">
    <cfRule type="cellIs" dxfId="134" priority="50" operator="lessThan">
      <formula>100</formula>
    </cfRule>
    <cfRule type="cellIs" dxfId="133" priority="49" operator="greaterThan">
      <formula>104</formula>
    </cfRule>
  </conditionalFormatting>
  <conditionalFormatting sqref="D66:E66">
    <cfRule type="cellIs" dxfId="132" priority="48" operator="lessThan">
      <formula>104</formula>
    </cfRule>
    <cfRule type="cellIs" dxfId="131" priority="47" operator="greaterThan">
      <formula>108</formula>
    </cfRule>
  </conditionalFormatting>
  <conditionalFormatting sqref="D67:E67">
    <cfRule type="cellIs" dxfId="130" priority="46" operator="lessThan">
      <formula>108</formula>
    </cfRule>
    <cfRule type="cellIs" dxfId="129" priority="45" operator="greaterThan">
      <formula>112</formula>
    </cfRule>
  </conditionalFormatting>
  <conditionalFormatting sqref="D68:E68">
    <cfRule type="cellIs" dxfId="128" priority="44" operator="lessThan">
      <formula>112</formula>
    </cfRule>
    <cfRule type="cellIs" dxfId="127" priority="43" operator="greaterThan">
      <formula>116</formula>
    </cfRule>
  </conditionalFormatting>
  <conditionalFormatting sqref="D69:E69">
    <cfRule type="cellIs" dxfId="126" priority="42" operator="lessThan">
      <formula>116</formula>
    </cfRule>
    <cfRule type="cellIs" dxfId="125" priority="41" operator="greaterThan">
      <formula>120</formula>
    </cfRule>
  </conditionalFormatting>
  <conditionalFormatting sqref="D70:E70">
    <cfRule type="cellIs" dxfId="124" priority="40" operator="lessThan">
      <formula>120</formula>
    </cfRule>
    <cfRule type="cellIs" dxfId="123" priority="39" operator="greaterThan">
      <formula>124</formula>
    </cfRule>
  </conditionalFormatting>
  <conditionalFormatting sqref="D71:E71">
    <cfRule type="cellIs" dxfId="122" priority="37" operator="lessThan">
      <formula>124</formula>
    </cfRule>
    <cfRule type="cellIs" dxfId="121" priority="38" operator="greaterThan">
      <formula>128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EE16-B30B-4605-9621-0C4D54C8C1C3}">
  <dimension ref="A1:H71"/>
  <sheetViews>
    <sheetView topLeftCell="A39" zoomScaleNormal="100" workbookViewId="0">
      <selection activeCell="H60" sqref="H60"/>
    </sheetView>
  </sheetViews>
  <sheetFormatPr baseColWidth="10" defaultRowHeight="15" x14ac:dyDescent="0.25"/>
  <cols>
    <col min="5" max="5" width="11.42578125" customWidth="1"/>
  </cols>
  <sheetData>
    <row r="1" spans="1:8" ht="15.75" x14ac:dyDescent="0.25">
      <c r="A1" s="3" t="s">
        <v>162</v>
      </c>
      <c r="E1" s="68" t="s">
        <v>169</v>
      </c>
      <c r="F1" s="68" t="s">
        <v>170</v>
      </c>
    </row>
    <row r="2" spans="1:8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71" t="s">
        <v>5</v>
      </c>
      <c r="H2" s="53"/>
    </row>
    <row r="3" spans="1:8" x14ac:dyDescent="0.25">
      <c r="A3" s="1">
        <v>42</v>
      </c>
      <c r="B3" s="2" t="s">
        <v>163</v>
      </c>
      <c r="C3" s="2" t="s">
        <v>167</v>
      </c>
      <c r="D3" s="41">
        <v>90</v>
      </c>
      <c r="E3" s="2">
        <v>66</v>
      </c>
      <c r="F3" s="2">
        <v>72</v>
      </c>
      <c r="G3" s="8">
        <v>84</v>
      </c>
    </row>
    <row r="4" spans="1:8" x14ac:dyDescent="0.25">
      <c r="A4" s="1">
        <v>44</v>
      </c>
      <c r="B4" s="2" t="s">
        <v>164</v>
      </c>
      <c r="C4" s="2" t="s">
        <v>168</v>
      </c>
      <c r="D4" s="41">
        <v>92</v>
      </c>
      <c r="E4" s="2">
        <v>70</v>
      </c>
      <c r="F4" s="2">
        <v>79</v>
      </c>
      <c r="G4" s="8">
        <v>89</v>
      </c>
    </row>
    <row r="5" spans="1:8" x14ac:dyDescent="0.25">
      <c r="A5" s="1">
        <v>46</v>
      </c>
      <c r="B5" s="2" t="s">
        <v>6</v>
      </c>
      <c r="C5" s="2" t="s">
        <v>18</v>
      </c>
      <c r="D5" s="41">
        <v>94</v>
      </c>
      <c r="E5" s="2">
        <v>74</v>
      </c>
      <c r="F5" s="2">
        <v>84</v>
      </c>
      <c r="G5" s="8">
        <v>94</v>
      </c>
    </row>
    <row r="6" spans="1:8" x14ac:dyDescent="0.25">
      <c r="A6" s="1">
        <v>48</v>
      </c>
      <c r="B6" s="2" t="s">
        <v>165</v>
      </c>
      <c r="C6" s="2" t="s">
        <v>19</v>
      </c>
      <c r="D6" s="41">
        <v>98</v>
      </c>
      <c r="E6" s="2">
        <v>77</v>
      </c>
      <c r="F6" s="2">
        <v>89</v>
      </c>
      <c r="G6" s="8">
        <v>100</v>
      </c>
    </row>
    <row r="7" spans="1:8" x14ac:dyDescent="0.25">
      <c r="A7" s="1">
        <v>50</v>
      </c>
      <c r="B7" s="2" t="s">
        <v>166</v>
      </c>
      <c r="C7" s="2" t="s">
        <v>20</v>
      </c>
      <c r="D7" s="41">
        <v>100</v>
      </c>
      <c r="E7" s="2">
        <v>84</v>
      </c>
      <c r="F7" s="2">
        <v>92</v>
      </c>
      <c r="G7" s="8">
        <v>104</v>
      </c>
    </row>
    <row r="8" spans="1:8" x14ac:dyDescent="0.25">
      <c r="A8" s="1">
        <v>52</v>
      </c>
      <c r="B8" s="2" t="s">
        <v>9</v>
      </c>
      <c r="C8" s="2" t="s">
        <v>21</v>
      </c>
      <c r="D8" s="41">
        <v>104.5</v>
      </c>
      <c r="E8" s="2">
        <v>87</v>
      </c>
      <c r="F8" s="2">
        <v>95</v>
      </c>
      <c r="G8" s="8">
        <v>107</v>
      </c>
    </row>
    <row r="9" spans="1:8" x14ac:dyDescent="0.25">
      <c r="A9" s="1">
        <v>54</v>
      </c>
      <c r="B9" s="2" t="s">
        <v>10</v>
      </c>
      <c r="C9" s="2" t="s">
        <v>30</v>
      </c>
      <c r="D9" s="41">
        <v>108</v>
      </c>
      <c r="E9" s="2">
        <v>91</v>
      </c>
      <c r="F9" s="2">
        <v>99</v>
      </c>
      <c r="G9" s="8">
        <v>110</v>
      </c>
    </row>
    <row r="10" spans="1:8" x14ac:dyDescent="0.25">
      <c r="A10" s="1">
        <v>56</v>
      </c>
      <c r="B10" s="2" t="s">
        <v>11</v>
      </c>
      <c r="C10" s="2" t="s">
        <v>22</v>
      </c>
      <c r="D10" s="41"/>
      <c r="E10" s="2"/>
      <c r="F10" s="2"/>
      <c r="G10" s="8"/>
    </row>
    <row r="11" spans="1:8" x14ac:dyDescent="0.25">
      <c r="A11" s="1">
        <v>58</v>
      </c>
      <c r="B11" s="2" t="s">
        <v>12</v>
      </c>
      <c r="C11" s="2" t="s">
        <v>23</v>
      </c>
      <c r="D11" s="41"/>
      <c r="E11" s="2"/>
      <c r="F11" s="2"/>
      <c r="G11" s="8"/>
    </row>
    <row r="12" spans="1:8" x14ac:dyDescent="0.25">
      <c r="A12" s="1">
        <v>60</v>
      </c>
      <c r="B12" s="2" t="s">
        <v>13</v>
      </c>
      <c r="C12" s="2" t="s">
        <v>24</v>
      </c>
      <c r="D12" s="41"/>
      <c r="E12" s="2"/>
      <c r="F12" s="2"/>
      <c r="G12" s="8"/>
    </row>
    <row r="13" spans="1:8" x14ac:dyDescent="0.25">
      <c r="A13" s="1">
        <v>62</v>
      </c>
      <c r="B13" s="2" t="s">
        <v>14</v>
      </c>
      <c r="C13" s="2" t="s">
        <v>25</v>
      </c>
      <c r="D13" s="41">
        <v>121</v>
      </c>
      <c r="E13" s="2">
        <v>106</v>
      </c>
      <c r="F13" s="2">
        <v>115</v>
      </c>
      <c r="G13" s="8">
        <v>123</v>
      </c>
    </row>
    <row r="14" spans="1:8" x14ac:dyDescent="0.25">
      <c r="A14" s="1">
        <v>64</v>
      </c>
      <c r="B14" s="2" t="s">
        <v>15</v>
      </c>
      <c r="C14" s="2" t="s">
        <v>26</v>
      </c>
      <c r="D14" s="41"/>
      <c r="E14" s="2"/>
      <c r="F14" s="2"/>
      <c r="G14" s="8"/>
    </row>
    <row r="15" spans="1:8" x14ac:dyDescent="0.25">
      <c r="A15" s="1">
        <v>66</v>
      </c>
      <c r="B15" s="2" t="s">
        <v>16</v>
      </c>
      <c r="C15" s="2" t="s">
        <v>27</v>
      </c>
      <c r="D15" s="41"/>
      <c r="E15" s="2"/>
      <c r="F15" s="2"/>
      <c r="G15" s="8"/>
    </row>
    <row r="16" spans="1:8" x14ac:dyDescent="0.25">
      <c r="A16" s="1">
        <v>68</v>
      </c>
      <c r="B16" s="2"/>
      <c r="C16" s="2"/>
      <c r="D16" s="2"/>
      <c r="E16" s="2"/>
      <c r="F16" s="2"/>
      <c r="G16" s="8"/>
    </row>
    <row r="19" spans="1:6" ht="15.75" x14ac:dyDescent="0.25">
      <c r="A19" s="3" t="s">
        <v>160</v>
      </c>
      <c r="D19" s="64">
        <v>6</v>
      </c>
      <c r="E19" s="64">
        <v>2</v>
      </c>
    </row>
    <row r="20" spans="1:6" ht="15.75" x14ac:dyDescent="0.25">
      <c r="A20" s="3" t="s">
        <v>3</v>
      </c>
      <c r="D20" s="68">
        <v>7</v>
      </c>
    </row>
    <row r="21" spans="1:6" x14ac:dyDescent="0.25">
      <c r="A21" s="68" t="s">
        <v>0</v>
      </c>
      <c r="B21" s="68" t="s">
        <v>1</v>
      </c>
      <c r="C21" s="68" t="s">
        <v>2</v>
      </c>
      <c r="D21" s="68" t="s">
        <v>3</v>
      </c>
      <c r="E21" s="68"/>
      <c r="F21" s="51" t="s">
        <v>145</v>
      </c>
    </row>
    <row r="22" spans="1:6" x14ac:dyDescent="0.25">
      <c r="A22" s="1">
        <v>42</v>
      </c>
      <c r="B22" s="2" t="s">
        <v>28</v>
      </c>
      <c r="C22" s="2" t="s">
        <v>33</v>
      </c>
      <c r="D22" s="41">
        <f>D3-$D$19</f>
        <v>84</v>
      </c>
      <c r="E22" s="41">
        <f>D3-$E$19</f>
        <v>88</v>
      </c>
      <c r="F22" s="46" t="s">
        <v>155</v>
      </c>
    </row>
    <row r="23" spans="1:6" x14ac:dyDescent="0.25">
      <c r="A23" s="1">
        <v>44</v>
      </c>
      <c r="B23" s="2" t="s">
        <v>17</v>
      </c>
      <c r="C23" s="2" t="s">
        <v>32</v>
      </c>
      <c r="D23" s="41">
        <f t="shared" ref="D23:D32" si="0">D4-$D$19</f>
        <v>86</v>
      </c>
      <c r="E23" s="41">
        <f t="shared" ref="E23:E32" si="1">D4-$E$19</f>
        <v>90</v>
      </c>
      <c r="F23" s="46" t="s">
        <v>156</v>
      </c>
    </row>
    <row r="24" spans="1:6" x14ac:dyDescent="0.25">
      <c r="A24" s="1">
        <v>46</v>
      </c>
      <c r="B24" s="2" t="s">
        <v>6</v>
      </c>
      <c r="C24" s="2" t="s">
        <v>18</v>
      </c>
      <c r="D24" s="41">
        <f t="shared" si="0"/>
        <v>88</v>
      </c>
      <c r="E24" s="41">
        <f t="shared" si="1"/>
        <v>92</v>
      </c>
      <c r="F24" s="46" t="s">
        <v>157</v>
      </c>
    </row>
    <row r="25" spans="1:6" x14ac:dyDescent="0.25">
      <c r="A25" s="1">
        <v>48</v>
      </c>
      <c r="B25" s="2" t="s">
        <v>7</v>
      </c>
      <c r="C25" s="2" t="s">
        <v>19</v>
      </c>
      <c r="D25" s="41">
        <f t="shared" si="0"/>
        <v>92</v>
      </c>
      <c r="E25" s="41">
        <f t="shared" si="1"/>
        <v>96</v>
      </c>
      <c r="F25" s="46" t="s">
        <v>146</v>
      </c>
    </row>
    <row r="26" spans="1:6" x14ac:dyDescent="0.25">
      <c r="A26" s="1">
        <v>50</v>
      </c>
      <c r="B26" s="2" t="s">
        <v>8</v>
      </c>
      <c r="C26" s="2" t="s">
        <v>20</v>
      </c>
      <c r="D26" s="41">
        <f t="shared" si="0"/>
        <v>94</v>
      </c>
      <c r="E26" s="41">
        <f t="shared" si="1"/>
        <v>98</v>
      </c>
      <c r="F26" s="46" t="s">
        <v>147</v>
      </c>
    </row>
    <row r="27" spans="1:6" x14ac:dyDescent="0.25">
      <c r="A27" s="1">
        <v>52</v>
      </c>
      <c r="B27" s="2" t="s">
        <v>9</v>
      </c>
      <c r="C27" s="2" t="s">
        <v>21</v>
      </c>
      <c r="D27" s="41">
        <f t="shared" si="0"/>
        <v>98.5</v>
      </c>
      <c r="E27" s="41">
        <f t="shared" si="1"/>
        <v>102.5</v>
      </c>
      <c r="F27" s="46" t="s">
        <v>148</v>
      </c>
    </row>
    <row r="28" spans="1:6" x14ac:dyDescent="0.25">
      <c r="A28" s="1">
        <v>54</v>
      </c>
      <c r="B28" s="2" t="s">
        <v>10</v>
      </c>
      <c r="C28" s="2" t="s">
        <v>30</v>
      </c>
      <c r="D28" s="41">
        <f t="shared" si="0"/>
        <v>102</v>
      </c>
      <c r="E28" s="41">
        <f t="shared" si="1"/>
        <v>106</v>
      </c>
      <c r="F28" s="46" t="s">
        <v>149</v>
      </c>
    </row>
    <row r="29" spans="1:6" x14ac:dyDescent="0.25">
      <c r="A29" s="1">
        <v>56</v>
      </c>
      <c r="B29" s="2" t="s">
        <v>11</v>
      </c>
      <c r="C29" s="2" t="s">
        <v>22</v>
      </c>
      <c r="D29" s="41"/>
      <c r="E29" s="41"/>
      <c r="F29" s="46" t="s">
        <v>150</v>
      </c>
    </row>
    <row r="30" spans="1:6" x14ac:dyDescent="0.25">
      <c r="A30" s="1">
        <v>58</v>
      </c>
      <c r="B30" s="2" t="s">
        <v>12</v>
      </c>
      <c r="C30" s="2" t="s">
        <v>23</v>
      </c>
      <c r="D30" s="41"/>
      <c r="E30" s="41"/>
      <c r="F30" s="46" t="s">
        <v>151</v>
      </c>
    </row>
    <row r="31" spans="1:6" x14ac:dyDescent="0.25">
      <c r="A31" s="1">
        <v>60</v>
      </c>
      <c r="B31" s="2" t="s">
        <v>13</v>
      </c>
      <c r="C31" s="2" t="s">
        <v>24</v>
      </c>
      <c r="D31" s="41"/>
      <c r="E31" s="41"/>
      <c r="F31" s="46" t="s">
        <v>152</v>
      </c>
    </row>
    <row r="32" spans="1:6" x14ac:dyDescent="0.25">
      <c r="A32" s="1">
        <v>62</v>
      </c>
      <c r="B32" s="2" t="s">
        <v>14</v>
      </c>
      <c r="C32" s="2" t="s">
        <v>25</v>
      </c>
      <c r="D32" s="41">
        <f t="shared" si="0"/>
        <v>115</v>
      </c>
      <c r="E32" s="41">
        <f t="shared" si="1"/>
        <v>119</v>
      </c>
      <c r="F32" s="46" t="s">
        <v>153</v>
      </c>
    </row>
    <row r="33" spans="1:6" x14ac:dyDescent="0.25">
      <c r="A33" s="1">
        <v>64</v>
      </c>
      <c r="B33" s="2" t="s">
        <v>15</v>
      </c>
      <c r="C33" s="2" t="s">
        <v>26</v>
      </c>
      <c r="D33" s="41"/>
      <c r="E33" s="41"/>
      <c r="F33" s="46" t="s">
        <v>154</v>
      </c>
    </row>
    <row r="34" spans="1:6" x14ac:dyDescent="0.25">
      <c r="A34" s="1">
        <v>66</v>
      </c>
      <c r="B34" s="2" t="s">
        <v>16</v>
      </c>
      <c r="C34" s="2" t="s">
        <v>27</v>
      </c>
      <c r="D34" s="41"/>
      <c r="E34" s="41"/>
      <c r="F34" s="46" t="s">
        <v>158</v>
      </c>
    </row>
    <row r="35" spans="1:6" x14ac:dyDescent="0.25">
      <c r="A35" s="1">
        <v>68</v>
      </c>
      <c r="B35" s="2" t="s">
        <v>29</v>
      </c>
      <c r="C35" s="2" t="s">
        <v>31</v>
      </c>
      <c r="D35" s="41"/>
      <c r="E35" s="41"/>
      <c r="F35" s="45" t="s">
        <v>232</v>
      </c>
    </row>
    <row r="37" spans="1:6" x14ac:dyDescent="0.25">
      <c r="D37" s="65">
        <v>7</v>
      </c>
      <c r="E37" s="65">
        <v>4</v>
      </c>
    </row>
    <row r="38" spans="1:6" x14ac:dyDescent="0.25">
      <c r="A38" s="40" t="s">
        <v>4</v>
      </c>
      <c r="D38" s="68">
        <v>6</v>
      </c>
    </row>
    <row r="39" spans="1:6" x14ac:dyDescent="0.25">
      <c r="A39" s="68" t="s">
        <v>0</v>
      </c>
      <c r="B39" s="68" t="s">
        <v>1</v>
      </c>
      <c r="C39" s="68" t="s">
        <v>2</v>
      </c>
      <c r="D39" s="69" t="s">
        <v>4</v>
      </c>
      <c r="E39" s="69"/>
      <c r="F39" s="47" t="s">
        <v>145</v>
      </c>
    </row>
    <row r="40" spans="1:6" x14ac:dyDescent="0.25">
      <c r="A40" s="1">
        <v>42</v>
      </c>
      <c r="B40" s="2" t="s">
        <v>28</v>
      </c>
      <c r="C40" s="2" t="s">
        <v>33</v>
      </c>
      <c r="D40" s="41">
        <f>F3-$D$37</f>
        <v>65</v>
      </c>
      <c r="E40" s="41">
        <f>F3-$E$37</f>
        <v>68</v>
      </c>
      <c r="F40" s="46" t="s">
        <v>8</v>
      </c>
    </row>
    <row r="41" spans="1:6" x14ac:dyDescent="0.25">
      <c r="A41" s="1">
        <v>44</v>
      </c>
      <c r="B41" s="2" t="s">
        <v>17</v>
      </c>
      <c r="C41" s="2" t="s">
        <v>32</v>
      </c>
      <c r="D41" s="41">
        <f t="shared" ref="D41:D50" si="2">F4-$D$37</f>
        <v>72</v>
      </c>
      <c r="E41" s="41">
        <f t="shared" ref="E41:E50" si="3">F4-$E$37</f>
        <v>75</v>
      </c>
      <c r="F41" s="46" t="s">
        <v>221</v>
      </c>
    </row>
    <row r="42" spans="1:6" x14ac:dyDescent="0.25">
      <c r="A42" s="1">
        <v>46</v>
      </c>
      <c r="B42" s="2" t="s">
        <v>6</v>
      </c>
      <c r="C42" s="2" t="s">
        <v>18</v>
      </c>
      <c r="D42" s="41">
        <f t="shared" si="2"/>
        <v>77</v>
      </c>
      <c r="E42" s="41">
        <f t="shared" si="3"/>
        <v>80</v>
      </c>
      <c r="F42" s="46" t="s">
        <v>159</v>
      </c>
    </row>
    <row r="43" spans="1:6" x14ac:dyDescent="0.25">
      <c r="A43" s="1">
        <v>48</v>
      </c>
      <c r="B43" s="2" t="s">
        <v>7</v>
      </c>
      <c r="C43" s="2" t="s">
        <v>19</v>
      </c>
      <c r="D43" s="41">
        <f t="shared" si="2"/>
        <v>82</v>
      </c>
      <c r="E43" s="41">
        <f t="shared" si="3"/>
        <v>85</v>
      </c>
      <c r="F43" s="46" t="s">
        <v>155</v>
      </c>
    </row>
    <row r="44" spans="1:6" x14ac:dyDescent="0.25">
      <c r="A44" s="1">
        <v>50</v>
      </c>
      <c r="B44" s="2" t="s">
        <v>8</v>
      </c>
      <c r="C44" s="2" t="s">
        <v>20</v>
      </c>
      <c r="D44" s="41">
        <f t="shared" si="2"/>
        <v>85</v>
      </c>
      <c r="E44" s="41">
        <f t="shared" si="3"/>
        <v>88</v>
      </c>
      <c r="F44" s="46" t="s">
        <v>156</v>
      </c>
    </row>
    <row r="45" spans="1:6" x14ac:dyDescent="0.25">
      <c r="A45" s="1">
        <v>52</v>
      </c>
      <c r="B45" s="2" t="s">
        <v>9</v>
      </c>
      <c r="C45" s="2" t="s">
        <v>21</v>
      </c>
      <c r="D45" s="41">
        <f t="shared" si="2"/>
        <v>88</v>
      </c>
      <c r="E45" s="41">
        <f t="shared" si="3"/>
        <v>91</v>
      </c>
      <c r="F45" s="46" t="s">
        <v>157</v>
      </c>
    </row>
    <row r="46" spans="1:6" x14ac:dyDescent="0.25">
      <c r="A46" s="1">
        <v>54</v>
      </c>
      <c r="B46" s="2" t="s">
        <v>10</v>
      </c>
      <c r="C46" s="2" t="s">
        <v>30</v>
      </c>
      <c r="D46" s="41">
        <f t="shared" si="2"/>
        <v>92</v>
      </c>
      <c r="E46" s="41">
        <f t="shared" si="3"/>
        <v>95</v>
      </c>
      <c r="F46" s="46" t="s">
        <v>146</v>
      </c>
    </row>
    <row r="47" spans="1:6" x14ac:dyDescent="0.25">
      <c r="A47" s="1">
        <v>56</v>
      </c>
      <c r="B47" s="2" t="s">
        <v>11</v>
      </c>
      <c r="C47" s="2" t="s">
        <v>22</v>
      </c>
      <c r="D47" s="41"/>
      <c r="E47" s="41"/>
      <c r="F47" s="46" t="s">
        <v>147</v>
      </c>
    </row>
    <row r="48" spans="1:6" x14ac:dyDescent="0.25">
      <c r="A48" s="1">
        <v>58</v>
      </c>
      <c r="B48" s="2" t="s">
        <v>12</v>
      </c>
      <c r="C48" s="2" t="s">
        <v>23</v>
      </c>
      <c r="D48" s="41"/>
      <c r="E48" s="41"/>
      <c r="F48" s="46" t="s">
        <v>148</v>
      </c>
    </row>
    <row r="49" spans="1:6" x14ac:dyDescent="0.25">
      <c r="A49" s="1">
        <v>60</v>
      </c>
      <c r="B49" s="2" t="s">
        <v>13</v>
      </c>
      <c r="C49" s="2" t="s">
        <v>24</v>
      </c>
      <c r="D49" s="41"/>
      <c r="E49" s="41"/>
      <c r="F49" s="46" t="s">
        <v>149</v>
      </c>
    </row>
    <row r="50" spans="1:6" x14ac:dyDescent="0.25">
      <c r="A50" s="1">
        <v>62</v>
      </c>
      <c r="B50" s="2" t="s">
        <v>14</v>
      </c>
      <c r="C50" s="2" t="s">
        <v>25</v>
      </c>
      <c r="D50" s="41">
        <f t="shared" si="2"/>
        <v>108</v>
      </c>
      <c r="E50" s="41">
        <f t="shared" si="3"/>
        <v>111</v>
      </c>
      <c r="F50" s="46" t="s">
        <v>150</v>
      </c>
    </row>
    <row r="51" spans="1:6" x14ac:dyDescent="0.25">
      <c r="A51" s="1">
        <v>64</v>
      </c>
      <c r="B51" s="2" t="s">
        <v>15</v>
      </c>
      <c r="C51" s="2" t="s">
        <v>26</v>
      </c>
      <c r="D51" s="41"/>
      <c r="E51" s="41"/>
      <c r="F51" s="46" t="s">
        <v>151</v>
      </c>
    </row>
    <row r="52" spans="1:6" x14ac:dyDescent="0.25">
      <c r="A52" s="1">
        <v>66</v>
      </c>
      <c r="B52" s="2" t="s">
        <v>16</v>
      </c>
      <c r="C52" s="2" t="s">
        <v>27</v>
      </c>
      <c r="D52" s="41"/>
      <c r="E52" s="41"/>
      <c r="F52" s="46" t="s">
        <v>152</v>
      </c>
    </row>
    <row r="53" spans="1:6" x14ac:dyDescent="0.25">
      <c r="A53" s="1">
        <v>68</v>
      </c>
      <c r="B53" s="2" t="s">
        <v>29</v>
      </c>
      <c r="C53" s="2" t="s">
        <v>31</v>
      </c>
      <c r="D53" s="41"/>
      <c r="E53" s="41"/>
      <c r="F53" s="45" t="s">
        <v>153</v>
      </c>
    </row>
    <row r="55" spans="1:6" x14ac:dyDescent="0.25">
      <c r="D55" s="77">
        <v>5</v>
      </c>
      <c r="E55" s="65">
        <v>3</v>
      </c>
    </row>
    <row r="56" spans="1:6" x14ac:dyDescent="0.25">
      <c r="A56" s="40" t="s">
        <v>5</v>
      </c>
      <c r="D56" s="68">
        <v>4</v>
      </c>
    </row>
    <row r="57" spans="1:6" x14ac:dyDescent="0.25">
      <c r="A57" s="68" t="s">
        <v>0</v>
      </c>
      <c r="B57" s="68" t="s">
        <v>1</v>
      </c>
      <c r="C57" s="68" t="s">
        <v>2</v>
      </c>
      <c r="D57" s="69" t="s">
        <v>5</v>
      </c>
      <c r="E57" s="69"/>
      <c r="F57" s="47" t="s">
        <v>145</v>
      </c>
    </row>
    <row r="58" spans="1:6" x14ac:dyDescent="0.25">
      <c r="A58" s="1">
        <v>42</v>
      </c>
      <c r="B58" s="2" t="s">
        <v>28</v>
      </c>
      <c r="C58" s="2" t="s">
        <v>33</v>
      </c>
      <c r="D58" s="41">
        <f>G3-$D$55</f>
        <v>79</v>
      </c>
      <c r="E58" s="41">
        <f>G3-$E$55</f>
        <v>81</v>
      </c>
      <c r="F58" s="46" t="s">
        <v>155</v>
      </c>
    </row>
    <row r="59" spans="1:6" x14ac:dyDescent="0.25">
      <c r="A59" s="1">
        <v>44</v>
      </c>
      <c r="B59" s="2" t="s">
        <v>17</v>
      </c>
      <c r="C59" s="2" t="s">
        <v>32</v>
      </c>
      <c r="D59" s="41">
        <f t="shared" ref="D59:D68" si="4">G4-$D$55</f>
        <v>84</v>
      </c>
      <c r="E59" s="41">
        <f t="shared" ref="E59:E68" si="5">G4-$E$55</f>
        <v>86</v>
      </c>
      <c r="F59" s="46" t="s">
        <v>156</v>
      </c>
    </row>
    <row r="60" spans="1:6" x14ac:dyDescent="0.25">
      <c r="A60" s="1">
        <v>46</v>
      </c>
      <c r="B60" s="2" t="s">
        <v>6</v>
      </c>
      <c r="C60" s="2" t="s">
        <v>18</v>
      </c>
      <c r="D60" s="41">
        <f t="shared" si="4"/>
        <v>89</v>
      </c>
      <c r="E60" s="41">
        <f t="shared" si="5"/>
        <v>91</v>
      </c>
      <c r="F60" s="46" t="s">
        <v>157</v>
      </c>
    </row>
    <row r="61" spans="1:6" x14ac:dyDescent="0.25">
      <c r="A61" s="1">
        <v>48</v>
      </c>
      <c r="B61" s="2" t="s">
        <v>7</v>
      </c>
      <c r="C61" s="2" t="s">
        <v>19</v>
      </c>
      <c r="D61" s="41">
        <f t="shared" si="4"/>
        <v>95</v>
      </c>
      <c r="E61" s="41">
        <f t="shared" si="5"/>
        <v>97</v>
      </c>
      <c r="F61" s="46" t="s">
        <v>146</v>
      </c>
    </row>
    <row r="62" spans="1:6" x14ac:dyDescent="0.25">
      <c r="A62" s="1">
        <v>50</v>
      </c>
      <c r="B62" s="2" t="s">
        <v>8</v>
      </c>
      <c r="C62" s="2" t="s">
        <v>20</v>
      </c>
      <c r="D62" s="41">
        <f t="shared" si="4"/>
        <v>99</v>
      </c>
      <c r="E62" s="41">
        <f t="shared" si="5"/>
        <v>101</v>
      </c>
      <c r="F62" s="46" t="s">
        <v>147</v>
      </c>
    </row>
    <row r="63" spans="1:6" x14ac:dyDescent="0.25">
      <c r="A63" s="1">
        <v>52</v>
      </c>
      <c r="B63" s="2" t="s">
        <v>9</v>
      </c>
      <c r="C63" s="2" t="s">
        <v>21</v>
      </c>
      <c r="D63" s="41">
        <f t="shared" si="4"/>
        <v>102</v>
      </c>
      <c r="E63" s="41">
        <f t="shared" si="5"/>
        <v>104</v>
      </c>
      <c r="F63" s="46" t="s">
        <v>148</v>
      </c>
    </row>
    <row r="64" spans="1:6" x14ac:dyDescent="0.25">
      <c r="A64" s="1">
        <v>54</v>
      </c>
      <c r="B64" s="2" t="s">
        <v>10</v>
      </c>
      <c r="C64" s="2" t="s">
        <v>30</v>
      </c>
      <c r="D64" s="41">
        <f t="shared" si="4"/>
        <v>105</v>
      </c>
      <c r="E64" s="41">
        <f t="shared" si="5"/>
        <v>107</v>
      </c>
      <c r="F64" s="46" t="s">
        <v>149</v>
      </c>
    </row>
    <row r="65" spans="1:6" x14ac:dyDescent="0.25">
      <c r="A65" s="1">
        <v>56</v>
      </c>
      <c r="B65" s="2" t="s">
        <v>11</v>
      </c>
      <c r="C65" s="2" t="s">
        <v>22</v>
      </c>
      <c r="D65" s="2"/>
      <c r="E65" s="2"/>
      <c r="F65" s="46" t="s">
        <v>150</v>
      </c>
    </row>
    <row r="66" spans="1:6" x14ac:dyDescent="0.25">
      <c r="A66" s="1">
        <v>58</v>
      </c>
      <c r="B66" s="2" t="s">
        <v>12</v>
      </c>
      <c r="C66" s="2" t="s">
        <v>23</v>
      </c>
      <c r="D66" s="2"/>
      <c r="E66" s="2"/>
      <c r="F66" s="46" t="s">
        <v>151</v>
      </c>
    </row>
    <row r="67" spans="1:6" x14ac:dyDescent="0.25">
      <c r="A67" s="1">
        <v>60</v>
      </c>
      <c r="B67" s="2" t="s">
        <v>13</v>
      </c>
      <c r="C67" s="2" t="s">
        <v>24</v>
      </c>
      <c r="D67" s="2"/>
      <c r="E67" s="2"/>
      <c r="F67" s="46" t="s">
        <v>152</v>
      </c>
    </row>
    <row r="68" spans="1:6" x14ac:dyDescent="0.25">
      <c r="A68" s="1">
        <v>62</v>
      </c>
      <c r="B68" s="2" t="s">
        <v>14</v>
      </c>
      <c r="C68" s="2" t="s">
        <v>25</v>
      </c>
      <c r="D68" s="41">
        <f t="shared" si="4"/>
        <v>118</v>
      </c>
      <c r="E68" s="41">
        <f t="shared" si="5"/>
        <v>120</v>
      </c>
      <c r="F68" s="46" t="s">
        <v>153</v>
      </c>
    </row>
    <row r="69" spans="1:6" x14ac:dyDescent="0.25">
      <c r="A69" s="1">
        <v>64</v>
      </c>
      <c r="B69" s="2" t="s">
        <v>15</v>
      </c>
      <c r="C69" s="2" t="s">
        <v>26</v>
      </c>
      <c r="D69" s="2"/>
      <c r="E69" s="2"/>
      <c r="F69" s="46" t="s">
        <v>154</v>
      </c>
    </row>
    <row r="70" spans="1:6" x14ac:dyDescent="0.25">
      <c r="A70" s="1">
        <v>66</v>
      </c>
      <c r="B70" s="2" t="s">
        <v>16</v>
      </c>
      <c r="C70" s="2" t="s">
        <v>27</v>
      </c>
      <c r="D70" s="2"/>
      <c r="E70" s="2"/>
      <c r="F70" s="46" t="s">
        <v>158</v>
      </c>
    </row>
    <row r="71" spans="1:6" x14ac:dyDescent="0.25">
      <c r="A71" s="1">
        <v>68</v>
      </c>
      <c r="B71" s="2" t="s">
        <v>29</v>
      </c>
      <c r="C71" s="2" t="s">
        <v>31</v>
      </c>
      <c r="D71" s="2"/>
      <c r="E71" s="2"/>
      <c r="F71" s="45" t="s">
        <v>232</v>
      </c>
    </row>
  </sheetData>
  <mergeCells count="1">
    <mergeCell ref="E2:F2"/>
  </mergeCells>
  <conditionalFormatting sqref="D22:E22">
    <cfRule type="cellIs" dxfId="120" priority="51" operator="greaterThan">
      <formula>84</formula>
    </cfRule>
    <cfRule type="cellIs" dxfId="119" priority="52" operator="lessThan">
      <formula>80</formula>
    </cfRule>
  </conditionalFormatting>
  <conditionalFormatting sqref="D23:E23">
    <cfRule type="cellIs" dxfId="118" priority="50" operator="lessThan">
      <formula>84</formula>
    </cfRule>
    <cfRule type="cellIs" dxfId="117" priority="49" operator="greaterThan">
      <formula>88</formula>
    </cfRule>
  </conditionalFormatting>
  <conditionalFormatting sqref="D24:E24">
    <cfRule type="cellIs" dxfId="116" priority="48" operator="lessThan">
      <formula>88</formula>
    </cfRule>
    <cfRule type="cellIs" dxfId="115" priority="47" operator="greaterThan">
      <formula>92</formula>
    </cfRule>
  </conditionalFormatting>
  <conditionalFormatting sqref="D25:E25">
    <cfRule type="cellIs" dxfId="114" priority="46" operator="lessThan">
      <formula>92</formula>
    </cfRule>
    <cfRule type="cellIs" dxfId="113" priority="45" operator="greaterThan">
      <formula>96</formula>
    </cfRule>
  </conditionalFormatting>
  <conditionalFormatting sqref="D26:E26">
    <cfRule type="cellIs" dxfId="112" priority="44" operator="lessThan">
      <formula>96</formula>
    </cfRule>
  </conditionalFormatting>
  <conditionalFormatting sqref="D26:E27">
    <cfRule type="cellIs" dxfId="111" priority="42" operator="lessThan">
      <formula>100</formula>
    </cfRule>
  </conditionalFormatting>
  <conditionalFormatting sqref="D27:E27">
    <cfRule type="cellIs" dxfId="110" priority="41" operator="greaterThan">
      <formula>104</formula>
    </cfRule>
  </conditionalFormatting>
  <conditionalFormatting sqref="D28:E28">
    <cfRule type="cellIs" dxfId="109" priority="40" operator="lessThan">
      <formula>104</formula>
    </cfRule>
    <cfRule type="cellIs" dxfId="108" priority="39" operator="greaterThan">
      <formula>108</formula>
    </cfRule>
  </conditionalFormatting>
  <conditionalFormatting sqref="D32:E32">
    <cfRule type="cellIs" dxfId="107" priority="38" operator="lessThan">
      <formula>120</formula>
    </cfRule>
    <cfRule type="cellIs" dxfId="106" priority="37" operator="greaterThan">
      <formula>124</formula>
    </cfRule>
  </conditionalFormatting>
  <conditionalFormatting sqref="D40:E40">
    <cfRule type="cellIs" dxfId="105" priority="36" operator="lessThan">
      <formula>68</formula>
    </cfRule>
    <cfRule type="cellIs" dxfId="104" priority="35" operator="greaterThan">
      <formula>69</formula>
    </cfRule>
  </conditionalFormatting>
  <conditionalFormatting sqref="D41:E41">
    <cfRule type="cellIs" dxfId="103" priority="34" operator="lessThan">
      <formula>72</formula>
    </cfRule>
    <cfRule type="cellIs" dxfId="102" priority="33" operator="greaterThan">
      <formula>76</formula>
    </cfRule>
  </conditionalFormatting>
  <conditionalFormatting sqref="D42:E42">
    <cfRule type="cellIs" dxfId="101" priority="32" operator="lessThan">
      <formula>76</formula>
    </cfRule>
    <cfRule type="cellIs" dxfId="100" priority="31" operator="greaterThan">
      <formula>80</formula>
    </cfRule>
  </conditionalFormatting>
  <conditionalFormatting sqref="D43:E43">
    <cfRule type="cellIs" dxfId="99" priority="30" operator="lessThan">
      <formula>80</formula>
    </cfRule>
    <cfRule type="cellIs" dxfId="98" priority="29" operator="greaterThan">
      <formula>84</formula>
    </cfRule>
  </conditionalFormatting>
  <conditionalFormatting sqref="D44:E44">
    <cfRule type="cellIs" dxfId="97" priority="28" operator="lessThan">
      <formula>84</formula>
    </cfRule>
    <cfRule type="cellIs" dxfId="96" priority="27" operator="greaterThan">
      <formula>88</formula>
    </cfRule>
  </conditionalFormatting>
  <conditionalFormatting sqref="D45:E45">
    <cfRule type="cellIs" dxfId="95" priority="25" operator="greaterThan">
      <formula>92</formula>
    </cfRule>
    <cfRule type="cellIs" dxfId="94" priority="26" operator="lessThan">
      <formula>88</formula>
    </cfRule>
  </conditionalFormatting>
  <conditionalFormatting sqref="D46:E46">
    <cfRule type="cellIs" dxfId="93" priority="24" operator="lessThan">
      <formula>92</formula>
    </cfRule>
    <cfRule type="cellIs" dxfId="92" priority="23" operator="greaterThan">
      <formula>96</formula>
    </cfRule>
  </conditionalFormatting>
  <conditionalFormatting sqref="D50:E50">
    <cfRule type="cellIs" dxfId="91" priority="22" operator="lessThan">
      <formula>108</formula>
    </cfRule>
    <cfRule type="cellIs" dxfId="90" priority="21" operator="greaterThan">
      <formula>112</formula>
    </cfRule>
  </conditionalFormatting>
  <conditionalFormatting sqref="D58:E58">
    <cfRule type="cellIs" dxfId="89" priority="20" operator="lessThan">
      <formula>80</formula>
    </cfRule>
    <cfRule type="cellIs" dxfId="88" priority="19" operator="greaterThan">
      <formula>84</formula>
    </cfRule>
  </conditionalFormatting>
  <conditionalFormatting sqref="D59:E59">
    <cfRule type="cellIs" dxfId="87" priority="18" operator="lessThan">
      <formula>84</formula>
    </cfRule>
    <cfRule type="cellIs" dxfId="86" priority="17" operator="greaterThan">
      <formula>88</formula>
    </cfRule>
  </conditionalFormatting>
  <conditionalFormatting sqref="D60:E60">
    <cfRule type="cellIs" dxfId="85" priority="16" operator="lessThan">
      <formula>88</formula>
    </cfRule>
    <cfRule type="cellIs" dxfId="84" priority="15" operator="greaterThan">
      <formula>92</formula>
    </cfRule>
  </conditionalFormatting>
  <conditionalFormatting sqref="D61:E61">
    <cfRule type="cellIs" dxfId="83" priority="14" operator="lessThan">
      <formula>92</formula>
    </cfRule>
    <cfRule type="cellIs" dxfId="82" priority="13" operator="greaterThan">
      <formula>96</formula>
    </cfRule>
  </conditionalFormatting>
  <conditionalFormatting sqref="D62:E62">
    <cfRule type="cellIs" dxfId="81" priority="1" operator="greaterThan">
      <formula>100</formula>
    </cfRule>
    <cfRule type="cellIs" dxfId="80" priority="2" operator="lessThan">
      <formula>96</formula>
    </cfRule>
  </conditionalFormatting>
  <conditionalFormatting sqref="D63:E63">
    <cfRule type="cellIs" dxfId="79" priority="10" operator="lessThan">
      <formula>100</formula>
    </cfRule>
    <cfRule type="cellIs" dxfId="78" priority="9" operator="greaterThan">
      <formula>104</formula>
    </cfRule>
  </conditionalFormatting>
  <conditionalFormatting sqref="D64:E64">
    <cfRule type="cellIs" dxfId="77" priority="8" operator="lessThan">
      <formula>104</formula>
    </cfRule>
    <cfRule type="cellIs" dxfId="76" priority="7" operator="greaterThan">
      <formula>108</formula>
    </cfRule>
  </conditionalFormatting>
  <conditionalFormatting sqref="D68:E68">
    <cfRule type="cellIs" dxfId="75" priority="6" operator="lessThan">
      <formula>120</formula>
    </cfRule>
    <cfRule type="cellIs" dxfId="74" priority="5" operator="greaterThan">
      <formula>124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F4CF-68A4-4AA6-BA9B-F98543DFA581}">
  <dimension ref="A1:G71"/>
  <sheetViews>
    <sheetView topLeftCell="A49" zoomScaleNormal="100" workbookViewId="0">
      <selection activeCell="H70" sqref="H70"/>
    </sheetView>
  </sheetViews>
  <sheetFormatPr baseColWidth="10" defaultRowHeight="15" x14ac:dyDescent="0.25"/>
  <sheetData>
    <row r="1" spans="1:7" ht="15.75" x14ac:dyDescent="0.25">
      <c r="A1" s="3" t="s">
        <v>171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1">
        <v>42</v>
      </c>
      <c r="B3" s="2" t="s">
        <v>163</v>
      </c>
      <c r="C3" s="2" t="s">
        <v>167</v>
      </c>
      <c r="D3" s="41"/>
      <c r="E3" s="2"/>
      <c r="F3" s="2"/>
      <c r="G3" s="2"/>
    </row>
    <row r="4" spans="1:7" x14ac:dyDescent="0.25">
      <c r="A4" s="1">
        <v>44</v>
      </c>
      <c r="B4" s="2" t="s">
        <v>164</v>
      </c>
      <c r="C4" s="2" t="s">
        <v>168</v>
      </c>
      <c r="D4" s="41"/>
      <c r="E4" s="2"/>
      <c r="F4" s="2"/>
      <c r="G4" s="2"/>
    </row>
    <row r="5" spans="1:7" x14ac:dyDescent="0.25">
      <c r="A5" s="1">
        <v>46</v>
      </c>
      <c r="B5" s="2" t="s">
        <v>6</v>
      </c>
      <c r="C5" s="2" t="s">
        <v>18</v>
      </c>
      <c r="D5" s="41">
        <v>95</v>
      </c>
      <c r="E5" s="2">
        <v>74</v>
      </c>
      <c r="F5" s="2">
        <v>81</v>
      </c>
      <c r="G5" s="2">
        <v>95</v>
      </c>
    </row>
    <row r="6" spans="1:7" x14ac:dyDescent="0.25">
      <c r="A6" s="1">
        <v>48</v>
      </c>
      <c r="B6" s="2" t="s">
        <v>165</v>
      </c>
      <c r="C6" s="2" t="s">
        <v>19</v>
      </c>
      <c r="D6" s="41">
        <v>98</v>
      </c>
      <c r="E6" s="2">
        <v>78</v>
      </c>
      <c r="F6" s="2">
        <v>90</v>
      </c>
      <c r="G6" s="2">
        <v>100</v>
      </c>
    </row>
    <row r="7" spans="1:7" x14ac:dyDescent="0.25">
      <c r="A7" s="1">
        <v>50</v>
      </c>
      <c r="B7" s="2" t="s">
        <v>166</v>
      </c>
      <c r="C7" s="2" t="s">
        <v>20</v>
      </c>
      <c r="D7" s="41">
        <v>102</v>
      </c>
      <c r="E7" s="2">
        <v>84</v>
      </c>
      <c r="F7" s="2">
        <v>90.5</v>
      </c>
      <c r="G7" s="2">
        <v>102</v>
      </c>
    </row>
    <row r="8" spans="1:7" x14ac:dyDescent="0.25">
      <c r="A8" s="1">
        <v>52</v>
      </c>
      <c r="B8" s="2" t="s">
        <v>9</v>
      </c>
      <c r="C8" s="2" t="s">
        <v>21</v>
      </c>
      <c r="D8" s="41">
        <v>106</v>
      </c>
      <c r="E8" s="2">
        <v>88</v>
      </c>
      <c r="F8" s="2">
        <v>94</v>
      </c>
      <c r="G8" s="2">
        <v>107</v>
      </c>
    </row>
    <row r="9" spans="1:7" x14ac:dyDescent="0.25">
      <c r="A9" s="1">
        <v>54</v>
      </c>
      <c r="B9" s="2" t="s">
        <v>10</v>
      </c>
      <c r="C9" s="2" t="s">
        <v>30</v>
      </c>
      <c r="D9" s="41">
        <v>112</v>
      </c>
      <c r="E9" s="2">
        <v>92</v>
      </c>
      <c r="F9" s="2">
        <v>100</v>
      </c>
      <c r="G9" s="2">
        <v>111</v>
      </c>
    </row>
    <row r="10" spans="1:7" x14ac:dyDescent="0.25">
      <c r="A10" s="1">
        <v>56</v>
      </c>
      <c r="B10" s="2" t="s">
        <v>11</v>
      </c>
      <c r="C10" s="2" t="s">
        <v>22</v>
      </c>
      <c r="D10" s="41">
        <v>117</v>
      </c>
      <c r="E10" s="2">
        <v>96</v>
      </c>
      <c r="F10" s="2">
        <v>103</v>
      </c>
      <c r="G10" s="2">
        <v>115</v>
      </c>
    </row>
    <row r="11" spans="1:7" x14ac:dyDescent="0.25">
      <c r="A11" s="1">
        <v>58</v>
      </c>
      <c r="B11" s="2" t="s">
        <v>12</v>
      </c>
      <c r="C11" s="2" t="s">
        <v>23</v>
      </c>
      <c r="D11" s="41"/>
      <c r="E11" s="2"/>
      <c r="F11" s="2"/>
      <c r="G11" s="2"/>
    </row>
    <row r="12" spans="1:7" x14ac:dyDescent="0.25">
      <c r="A12" s="1">
        <v>60</v>
      </c>
      <c r="B12" s="2" t="s">
        <v>13</v>
      </c>
      <c r="C12" s="2" t="s">
        <v>24</v>
      </c>
      <c r="D12" s="41"/>
      <c r="E12" s="2"/>
      <c r="F12" s="2"/>
      <c r="G12" s="2"/>
    </row>
    <row r="13" spans="1:7" x14ac:dyDescent="0.25">
      <c r="A13" s="1">
        <v>62</v>
      </c>
      <c r="B13" s="2" t="s">
        <v>14</v>
      </c>
      <c r="C13" s="2" t="s">
        <v>25</v>
      </c>
      <c r="D13" s="41"/>
      <c r="E13" s="2"/>
      <c r="F13" s="2"/>
      <c r="G13" s="2"/>
    </row>
    <row r="14" spans="1:7" x14ac:dyDescent="0.25">
      <c r="A14" s="1">
        <v>64</v>
      </c>
      <c r="B14" s="2" t="s">
        <v>15</v>
      </c>
      <c r="C14" s="2" t="s">
        <v>26</v>
      </c>
      <c r="D14" s="41"/>
      <c r="E14" s="2"/>
      <c r="F14" s="2"/>
      <c r="G14" s="2"/>
    </row>
    <row r="15" spans="1:7" x14ac:dyDescent="0.25">
      <c r="A15" s="1">
        <v>66</v>
      </c>
      <c r="B15" s="2" t="s">
        <v>16</v>
      </c>
      <c r="C15" s="2" t="s">
        <v>27</v>
      </c>
      <c r="D15" s="41"/>
      <c r="E15" s="2"/>
      <c r="F15" s="2"/>
      <c r="G15" s="2"/>
    </row>
    <row r="16" spans="1:7" x14ac:dyDescent="0.25">
      <c r="A16" s="1">
        <v>68</v>
      </c>
      <c r="B16" s="2"/>
      <c r="C16" s="2"/>
      <c r="D16" s="2"/>
      <c r="E16" s="2"/>
      <c r="F16" s="2"/>
      <c r="G16" s="2"/>
    </row>
    <row r="19" spans="1:6" ht="15.75" x14ac:dyDescent="0.25">
      <c r="A19" s="3" t="s">
        <v>160</v>
      </c>
      <c r="D19" s="65">
        <v>6</v>
      </c>
      <c r="E19" s="65">
        <v>3</v>
      </c>
    </row>
    <row r="20" spans="1:6" ht="15.75" x14ac:dyDescent="0.25">
      <c r="A20" s="3" t="s">
        <v>3</v>
      </c>
      <c r="D20" s="72">
        <v>6</v>
      </c>
    </row>
    <row r="21" spans="1:6" x14ac:dyDescent="0.25">
      <c r="A21" s="68" t="s">
        <v>0</v>
      </c>
      <c r="B21" s="68" t="s">
        <v>1</v>
      </c>
      <c r="C21" s="68" t="s">
        <v>2</v>
      </c>
      <c r="D21" s="68" t="s">
        <v>3</v>
      </c>
      <c r="E21" s="68"/>
      <c r="F21" s="51" t="s">
        <v>145</v>
      </c>
    </row>
    <row r="22" spans="1:6" x14ac:dyDescent="0.25">
      <c r="A22" s="1">
        <v>42</v>
      </c>
      <c r="B22" s="2" t="s">
        <v>28</v>
      </c>
      <c r="C22" s="2" t="s">
        <v>33</v>
      </c>
      <c r="D22" s="41"/>
      <c r="E22" s="41"/>
      <c r="F22" s="46" t="s">
        <v>155</v>
      </c>
    </row>
    <row r="23" spans="1:6" x14ac:dyDescent="0.25">
      <c r="A23" s="1">
        <v>44</v>
      </c>
      <c r="B23" s="2" t="s">
        <v>17</v>
      </c>
      <c r="C23" s="2" t="s">
        <v>32</v>
      </c>
      <c r="D23" s="41"/>
      <c r="E23" s="41"/>
      <c r="F23" s="46" t="s">
        <v>156</v>
      </c>
    </row>
    <row r="24" spans="1:6" x14ac:dyDescent="0.25">
      <c r="A24" s="1">
        <v>46</v>
      </c>
      <c r="B24" s="2" t="s">
        <v>6</v>
      </c>
      <c r="C24" s="2" t="s">
        <v>18</v>
      </c>
      <c r="D24" s="41">
        <f>D5-$D$19</f>
        <v>89</v>
      </c>
      <c r="E24" s="41">
        <f>D5-$E$19</f>
        <v>92</v>
      </c>
      <c r="F24" s="46" t="s">
        <v>157</v>
      </c>
    </row>
    <row r="25" spans="1:6" x14ac:dyDescent="0.25">
      <c r="A25" s="1">
        <v>48</v>
      </c>
      <c r="B25" s="2" t="s">
        <v>7</v>
      </c>
      <c r="C25" s="2" t="s">
        <v>19</v>
      </c>
      <c r="D25" s="41">
        <f t="shared" ref="D25:D28" si="0">D6-$D$19</f>
        <v>92</v>
      </c>
      <c r="E25" s="41">
        <f t="shared" ref="E25:E28" si="1">D6-$E$19</f>
        <v>95</v>
      </c>
      <c r="F25" s="46" t="s">
        <v>146</v>
      </c>
    </row>
    <row r="26" spans="1:6" x14ac:dyDescent="0.25">
      <c r="A26" s="1">
        <v>50</v>
      </c>
      <c r="B26" s="2" t="s">
        <v>8</v>
      </c>
      <c r="C26" s="2" t="s">
        <v>20</v>
      </c>
      <c r="D26" s="41">
        <f t="shared" si="0"/>
        <v>96</v>
      </c>
      <c r="E26" s="41">
        <f t="shared" si="1"/>
        <v>99</v>
      </c>
      <c r="F26" s="46" t="s">
        <v>147</v>
      </c>
    </row>
    <row r="27" spans="1:6" x14ac:dyDescent="0.25">
      <c r="A27" s="1">
        <v>52</v>
      </c>
      <c r="B27" s="2" t="s">
        <v>9</v>
      </c>
      <c r="C27" s="2" t="s">
        <v>21</v>
      </c>
      <c r="D27" s="41">
        <f t="shared" si="0"/>
        <v>100</v>
      </c>
      <c r="E27" s="41">
        <f t="shared" si="1"/>
        <v>103</v>
      </c>
      <c r="F27" s="46" t="s">
        <v>148</v>
      </c>
    </row>
    <row r="28" spans="1:6" x14ac:dyDescent="0.25">
      <c r="A28" s="1">
        <v>54</v>
      </c>
      <c r="B28" s="2" t="s">
        <v>10</v>
      </c>
      <c r="C28" s="2" t="s">
        <v>30</v>
      </c>
      <c r="D28" s="41">
        <f t="shared" si="0"/>
        <v>106</v>
      </c>
      <c r="E28" s="41">
        <f t="shared" si="1"/>
        <v>109</v>
      </c>
      <c r="F28" s="46" t="s">
        <v>149</v>
      </c>
    </row>
    <row r="29" spans="1:6" x14ac:dyDescent="0.25">
      <c r="A29" s="1">
        <v>56</v>
      </c>
      <c r="B29" s="2" t="s">
        <v>11</v>
      </c>
      <c r="C29" s="2" t="s">
        <v>22</v>
      </c>
      <c r="D29" s="41"/>
      <c r="E29" s="41"/>
      <c r="F29" s="46" t="s">
        <v>150</v>
      </c>
    </row>
    <row r="30" spans="1:6" x14ac:dyDescent="0.25">
      <c r="A30" s="1">
        <v>58</v>
      </c>
      <c r="B30" s="2" t="s">
        <v>12</v>
      </c>
      <c r="C30" s="2" t="s">
        <v>23</v>
      </c>
      <c r="D30" s="41"/>
      <c r="E30" s="41"/>
      <c r="F30" s="46" t="s">
        <v>151</v>
      </c>
    </row>
    <row r="31" spans="1:6" x14ac:dyDescent="0.25">
      <c r="A31" s="1">
        <v>60</v>
      </c>
      <c r="B31" s="2" t="s">
        <v>13</v>
      </c>
      <c r="C31" s="2" t="s">
        <v>24</v>
      </c>
      <c r="D31" s="41"/>
      <c r="E31" s="41"/>
      <c r="F31" s="46" t="s">
        <v>152</v>
      </c>
    </row>
    <row r="32" spans="1:6" x14ac:dyDescent="0.25">
      <c r="A32" s="1">
        <v>62</v>
      </c>
      <c r="B32" s="2" t="s">
        <v>14</v>
      </c>
      <c r="C32" s="2" t="s">
        <v>25</v>
      </c>
      <c r="D32" s="41"/>
      <c r="E32" s="41"/>
      <c r="F32" s="46" t="s">
        <v>153</v>
      </c>
    </row>
    <row r="33" spans="1:6" x14ac:dyDescent="0.25">
      <c r="A33" s="1">
        <v>64</v>
      </c>
      <c r="B33" s="2" t="s">
        <v>15</v>
      </c>
      <c r="C33" s="2" t="s">
        <v>26</v>
      </c>
      <c r="D33" s="41"/>
      <c r="E33" s="41"/>
      <c r="F33" s="46" t="s">
        <v>154</v>
      </c>
    </row>
    <row r="34" spans="1:6" x14ac:dyDescent="0.25">
      <c r="A34" s="1">
        <v>66</v>
      </c>
      <c r="B34" s="2" t="s">
        <v>16</v>
      </c>
      <c r="C34" s="2" t="s">
        <v>27</v>
      </c>
      <c r="D34" s="41"/>
      <c r="E34" s="41"/>
      <c r="F34" s="46" t="s">
        <v>158</v>
      </c>
    </row>
    <row r="35" spans="1:6" x14ac:dyDescent="0.25">
      <c r="A35" s="1">
        <v>68</v>
      </c>
      <c r="B35" s="2" t="s">
        <v>29</v>
      </c>
      <c r="C35" s="2" t="s">
        <v>31</v>
      </c>
      <c r="D35" s="41"/>
      <c r="E35" s="41"/>
      <c r="F35" s="45" t="s">
        <v>232</v>
      </c>
    </row>
    <row r="37" spans="1:6" x14ac:dyDescent="0.25">
      <c r="D37" s="65">
        <v>6</v>
      </c>
      <c r="E37" s="65">
        <v>4</v>
      </c>
    </row>
    <row r="38" spans="1:6" x14ac:dyDescent="0.25">
      <c r="A38" s="40" t="s">
        <v>4</v>
      </c>
      <c r="D38" s="72">
        <v>6</v>
      </c>
    </row>
    <row r="39" spans="1:6" x14ac:dyDescent="0.25">
      <c r="A39" s="68" t="s">
        <v>0</v>
      </c>
      <c r="B39" s="68" t="s">
        <v>1</v>
      </c>
      <c r="C39" s="68" t="s">
        <v>2</v>
      </c>
      <c r="D39" s="69" t="s">
        <v>4</v>
      </c>
      <c r="E39" s="69"/>
      <c r="F39" s="47" t="s">
        <v>145</v>
      </c>
    </row>
    <row r="40" spans="1:6" x14ac:dyDescent="0.25">
      <c r="A40" s="1">
        <v>42</v>
      </c>
      <c r="B40" s="2" t="s">
        <v>28</v>
      </c>
      <c r="C40" s="2" t="s">
        <v>33</v>
      </c>
      <c r="D40" s="41"/>
      <c r="E40" s="41"/>
      <c r="F40" s="45" t="s">
        <v>8</v>
      </c>
    </row>
    <row r="41" spans="1:6" x14ac:dyDescent="0.25">
      <c r="A41" s="1">
        <v>44</v>
      </c>
      <c r="B41" s="2" t="s">
        <v>17</v>
      </c>
      <c r="C41" s="2" t="s">
        <v>32</v>
      </c>
      <c r="D41" s="41"/>
      <c r="E41" s="41"/>
      <c r="F41" s="45" t="s">
        <v>221</v>
      </c>
    </row>
    <row r="42" spans="1:6" x14ac:dyDescent="0.25">
      <c r="A42" s="1">
        <v>46</v>
      </c>
      <c r="B42" s="2" t="s">
        <v>6</v>
      </c>
      <c r="C42" s="2" t="s">
        <v>18</v>
      </c>
      <c r="D42" s="41">
        <f>F5-$D$37</f>
        <v>75</v>
      </c>
      <c r="E42" s="41">
        <f>F5-$E$37</f>
        <v>77</v>
      </c>
      <c r="F42" s="46" t="s">
        <v>159</v>
      </c>
    </row>
    <row r="43" spans="1:6" x14ac:dyDescent="0.25">
      <c r="A43" s="1">
        <v>48</v>
      </c>
      <c r="B43" s="2" t="s">
        <v>7</v>
      </c>
      <c r="C43" s="2" t="s">
        <v>19</v>
      </c>
      <c r="D43" s="41">
        <f t="shared" ref="D43:D47" si="2">F6-$D$37</f>
        <v>84</v>
      </c>
      <c r="E43" s="41">
        <f t="shared" ref="E43:E47" si="3">F6-$E$37</f>
        <v>86</v>
      </c>
      <c r="F43" s="46" t="s">
        <v>155</v>
      </c>
    </row>
    <row r="44" spans="1:6" x14ac:dyDescent="0.25">
      <c r="A44" s="1">
        <v>50</v>
      </c>
      <c r="B44" s="2" t="s">
        <v>8</v>
      </c>
      <c r="C44" s="2" t="s">
        <v>20</v>
      </c>
      <c r="D44" s="41">
        <f t="shared" si="2"/>
        <v>84.5</v>
      </c>
      <c r="E44" s="41">
        <f t="shared" si="3"/>
        <v>86.5</v>
      </c>
      <c r="F44" s="46" t="s">
        <v>156</v>
      </c>
    </row>
    <row r="45" spans="1:6" x14ac:dyDescent="0.25">
      <c r="A45" s="1">
        <v>52</v>
      </c>
      <c r="B45" s="2" t="s">
        <v>9</v>
      </c>
      <c r="C45" s="2" t="s">
        <v>21</v>
      </c>
      <c r="D45" s="41">
        <f t="shared" si="2"/>
        <v>88</v>
      </c>
      <c r="E45" s="41">
        <f t="shared" si="3"/>
        <v>90</v>
      </c>
      <c r="F45" s="46" t="s">
        <v>157</v>
      </c>
    </row>
    <row r="46" spans="1:6" x14ac:dyDescent="0.25">
      <c r="A46" s="1">
        <v>54</v>
      </c>
      <c r="B46" s="2" t="s">
        <v>10</v>
      </c>
      <c r="C46" s="2" t="s">
        <v>30</v>
      </c>
      <c r="D46" s="41">
        <f t="shared" si="2"/>
        <v>94</v>
      </c>
      <c r="E46" s="41">
        <f t="shared" si="3"/>
        <v>96</v>
      </c>
      <c r="F46" s="46" t="s">
        <v>146</v>
      </c>
    </row>
    <row r="47" spans="1:6" x14ac:dyDescent="0.25">
      <c r="A47" s="1">
        <v>56</v>
      </c>
      <c r="B47" s="2" t="s">
        <v>11</v>
      </c>
      <c r="C47" s="2" t="s">
        <v>22</v>
      </c>
      <c r="D47" s="41">
        <f t="shared" si="2"/>
        <v>97</v>
      </c>
      <c r="E47" s="41">
        <f t="shared" si="3"/>
        <v>99</v>
      </c>
      <c r="F47" s="46" t="s">
        <v>147</v>
      </c>
    </row>
    <row r="48" spans="1:6" x14ac:dyDescent="0.25">
      <c r="A48" s="1">
        <v>58</v>
      </c>
      <c r="B48" s="2" t="s">
        <v>12</v>
      </c>
      <c r="C48" s="2" t="s">
        <v>23</v>
      </c>
      <c r="D48" s="41"/>
      <c r="E48" s="41"/>
      <c r="F48" s="46" t="s">
        <v>148</v>
      </c>
    </row>
    <row r="49" spans="1:6" x14ac:dyDescent="0.25">
      <c r="A49" s="1">
        <v>60</v>
      </c>
      <c r="B49" s="2" t="s">
        <v>13</v>
      </c>
      <c r="C49" s="2" t="s">
        <v>24</v>
      </c>
      <c r="D49" s="41"/>
      <c r="E49" s="41"/>
      <c r="F49" s="46" t="s">
        <v>149</v>
      </c>
    </row>
    <row r="50" spans="1:6" x14ac:dyDescent="0.25">
      <c r="A50" s="1">
        <v>62</v>
      </c>
      <c r="B50" s="2" t="s">
        <v>14</v>
      </c>
      <c r="C50" s="2" t="s">
        <v>25</v>
      </c>
      <c r="D50" s="41"/>
      <c r="E50" s="41"/>
      <c r="F50" s="46" t="s">
        <v>150</v>
      </c>
    </row>
    <row r="51" spans="1:6" x14ac:dyDescent="0.25">
      <c r="A51" s="1">
        <v>64</v>
      </c>
      <c r="B51" s="2" t="s">
        <v>15</v>
      </c>
      <c r="C51" s="2" t="s">
        <v>26</v>
      </c>
      <c r="D51" s="41"/>
      <c r="E51" s="41"/>
      <c r="F51" s="46" t="s">
        <v>151</v>
      </c>
    </row>
    <row r="52" spans="1:6" x14ac:dyDescent="0.25">
      <c r="A52" s="1">
        <v>66</v>
      </c>
      <c r="B52" s="2" t="s">
        <v>16</v>
      </c>
      <c r="C52" s="2" t="s">
        <v>27</v>
      </c>
      <c r="D52" s="41"/>
      <c r="E52" s="41"/>
      <c r="F52" s="46" t="s">
        <v>152</v>
      </c>
    </row>
    <row r="53" spans="1:6" x14ac:dyDescent="0.25">
      <c r="A53" s="1">
        <v>68</v>
      </c>
      <c r="B53" s="2" t="s">
        <v>29</v>
      </c>
      <c r="C53" s="2" t="s">
        <v>31</v>
      </c>
      <c r="D53" s="41"/>
      <c r="E53" s="41"/>
      <c r="F53" s="45" t="s">
        <v>153</v>
      </c>
    </row>
    <row r="55" spans="1:6" x14ac:dyDescent="0.25">
      <c r="D55" s="65">
        <v>7</v>
      </c>
      <c r="E55" s="65">
        <v>3</v>
      </c>
    </row>
    <row r="56" spans="1:6" x14ac:dyDescent="0.25">
      <c r="A56" s="40" t="s">
        <v>5</v>
      </c>
      <c r="D56" s="72">
        <v>4</v>
      </c>
    </row>
    <row r="57" spans="1:6" x14ac:dyDescent="0.25">
      <c r="A57" s="68" t="s">
        <v>0</v>
      </c>
      <c r="B57" s="68" t="s">
        <v>1</v>
      </c>
      <c r="C57" s="68" t="s">
        <v>2</v>
      </c>
      <c r="D57" s="69" t="s">
        <v>5</v>
      </c>
      <c r="E57" s="69"/>
      <c r="F57" s="47" t="s">
        <v>145</v>
      </c>
    </row>
    <row r="58" spans="1:6" x14ac:dyDescent="0.25">
      <c r="A58" s="1">
        <v>42</v>
      </c>
      <c r="B58" s="2" t="s">
        <v>28</v>
      </c>
      <c r="C58" s="2" t="s">
        <v>33</v>
      </c>
      <c r="D58" s="2"/>
      <c r="E58" s="2"/>
      <c r="F58" s="46" t="s">
        <v>155</v>
      </c>
    </row>
    <row r="59" spans="1:6" x14ac:dyDescent="0.25">
      <c r="A59" s="1">
        <v>44</v>
      </c>
      <c r="B59" s="2" t="s">
        <v>17</v>
      </c>
      <c r="C59" s="2" t="s">
        <v>32</v>
      </c>
      <c r="D59" s="2"/>
      <c r="E59" s="2"/>
      <c r="F59" s="46" t="s">
        <v>156</v>
      </c>
    </row>
    <row r="60" spans="1:6" x14ac:dyDescent="0.25">
      <c r="A60" s="1">
        <v>46</v>
      </c>
      <c r="B60" s="2" t="s">
        <v>6</v>
      </c>
      <c r="C60" s="2" t="s">
        <v>18</v>
      </c>
      <c r="D60" s="41">
        <f>G5-$D$55</f>
        <v>88</v>
      </c>
      <c r="E60" s="41">
        <f>G5-$E$55</f>
        <v>92</v>
      </c>
      <c r="F60" s="46" t="s">
        <v>157</v>
      </c>
    </row>
    <row r="61" spans="1:6" x14ac:dyDescent="0.25">
      <c r="A61" s="1">
        <v>48</v>
      </c>
      <c r="B61" s="2" t="s">
        <v>7</v>
      </c>
      <c r="C61" s="2" t="s">
        <v>19</v>
      </c>
      <c r="D61" s="41">
        <f t="shared" ref="D61:D64" si="4">G6-$D$55</f>
        <v>93</v>
      </c>
      <c r="E61" s="41">
        <f t="shared" ref="E61:E64" si="5">G6-$E$55</f>
        <v>97</v>
      </c>
      <c r="F61" s="46" t="s">
        <v>146</v>
      </c>
    </row>
    <row r="62" spans="1:6" x14ac:dyDescent="0.25">
      <c r="A62" s="1">
        <v>50</v>
      </c>
      <c r="B62" s="2" t="s">
        <v>8</v>
      </c>
      <c r="C62" s="2" t="s">
        <v>20</v>
      </c>
      <c r="D62" s="41">
        <f t="shared" si="4"/>
        <v>95</v>
      </c>
      <c r="E62" s="41">
        <f t="shared" si="5"/>
        <v>99</v>
      </c>
      <c r="F62" s="46" t="s">
        <v>147</v>
      </c>
    </row>
    <row r="63" spans="1:6" x14ac:dyDescent="0.25">
      <c r="A63" s="1">
        <v>52</v>
      </c>
      <c r="B63" s="2" t="s">
        <v>9</v>
      </c>
      <c r="C63" s="2" t="s">
        <v>21</v>
      </c>
      <c r="D63" s="41">
        <f t="shared" si="4"/>
        <v>100</v>
      </c>
      <c r="E63" s="41">
        <f t="shared" si="5"/>
        <v>104</v>
      </c>
      <c r="F63" s="46" t="s">
        <v>148</v>
      </c>
    </row>
    <row r="64" spans="1:6" x14ac:dyDescent="0.25">
      <c r="A64" s="1">
        <v>54</v>
      </c>
      <c r="B64" s="2" t="s">
        <v>10</v>
      </c>
      <c r="C64" s="2" t="s">
        <v>30</v>
      </c>
      <c r="D64" s="41">
        <f t="shared" si="4"/>
        <v>104</v>
      </c>
      <c r="E64" s="41">
        <f t="shared" si="5"/>
        <v>108</v>
      </c>
      <c r="F64" s="46" t="s">
        <v>149</v>
      </c>
    </row>
    <row r="65" spans="1:6" x14ac:dyDescent="0.25">
      <c r="A65" s="1">
        <v>56</v>
      </c>
      <c r="B65" s="2" t="s">
        <v>11</v>
      </c>
      <c r="C65" s="2" t="s">
        <v>22</v>
      </c>
      <c r="D65" s="2"/>
      <c r="E65" s="2"/>
      <c r="F65" s="46" t="s">
        <v>150</v>
      </c>
    </row>
    <row r="66" spans="1:6" x14ac:dyDescent="0.25">
      <c r="A66" s="1">
        <v>58</v>
      </c>
      <c r="B66" s="2" t="s">
        <v>12</v>
      </c>
      <c r="C66" s="2" t="s">
        <v>23</v>
      </c>
      <c r="D66" s="2"/>
      <c r="E66" s="2"/>
      <c r="F66" s="46" t="s">
        <v>151</v>
      </c>
    </row>
    <row r="67" spans="1:6" x14ac:dyDescent="0.25">
      <c r="A67" s="1">
        <v>60</v>
      </c>
      <c r="B67" s="2" t="s">
        <v>13</v>
      </c>
      <c r="C67" s="2" t="s">
        <v>24</v>
      </c>
      <c r="D67" s="2"/>
      <c r="E67" s="2"/>
      <c r="F67" s="46" t="s">
        <v>152</v>
      </c>
    </row>
    <row r="68" spans="1:6" x14ac:dyDescent="0.25">
      <c r="A68" s="1">
        <v>62</v>
      </c>
      <c r="B68" s="2" t="s">
        <v>14</v>
      </c>
      <c r="C68" s="2" t="s">
        <v>25</v>
      </c>
      <c r="D68" s="2"/>
      <c r="E68" s="2"/>
      <c r="F68" s="46" t="s">
        <v>153</v>
      </c>
    </row>
    <row r="69" spans="1:6" x14ac:dyDescent="0.25">
      <c r="A69" s="1">
        <v>64</v>
      </c>
      <c r="B69" s="2" t="s">
        <v>15</v>
      </c>
      <c r="C69" s="2" t="s">
        <v>26</v>
      </c>
      <c r="D69" s="2"/>
      <c r="E69" s="2"/>
      <c r="F69" s="46" t="s">
        <v>154</v>
      </c>
    </row>
    <row r="70" spans="1:6" x14ac:dyDescent="0.25">
      <c r="A70" s="1">
        <v>66</v>
      </c>
      <c r="B70" s="2" t="s">
        <v>16</v>
      </c>
      <c r="C70" s="2" t="s">
        <v>27</v>
      </c>
      <c r="D70" s="2"/>
      <c r="E70" s="2"/>
      <c r="F70" s="46" t="s">
        <v>158</v>
      </c>
    </row>
    <row r="71" spans="1:6" x14ac:dyDescent="0.25">
      <c r="A71" s="1">
        <v>68</v>
      </c>
      <c r="B71" s="2" t="s">
        <v>29</v>
      </c>
      <c r="C71" s="2" t="s">
        <v>31</v>
      </c>
      <c r="D71" s="2"/>
      <c r="E71" s="2"/>
      <c r="F71" s="45" t="s">
        <v>232</v>
      </c>
    </row>
  </sheetData>
  <mergeCells count="1">
    <mergeCell ref="E2:F2"/>
  </mergeCells>
  <conditionalFormatting sqref="D24:E24">
    <cfRule type="cellIs" dxfId="73" priority="34" operator="greaterThan">
      <formula>92</formula>
    </cfRule>
    <cfRule type="cellIs" dxfId="72" priority="35" operator="lessThan">
      <formula>88</formula>
    </cfRule>
  </conditionalFormatting>
  <conditionalFormatting sqref="D25:E25">
    <cfRule type="cellIs" dxfId="71" priority="32" operator="greaterThan">
      <formula>96</formula>
    </cfRule>
    <cfRule type="cellIs" dxfId="70" priority="33" operator="lessThan">
      <formula>92</formula>
    </cfRule>
  </conditionalFormatting>
  <conditionalFormatting sqref="D26:E26">
    <cfRule type="cellIs" dxfId="69" priority="30" operator="greaterThan">
      <formula>100</formula>
    </cfRule>
    <cfRule type="cellIs" dxfId="68" priority="31" operator="lessThan">
      <formula>96</formula>
    </cfRule>
  </conditionalFormatting>
  <conditionalFormatting sqref="D27:E27">
    <cfRule type="cellIs" dxfId="67" priority="28" operator="greaterThan">
      <formula>104</formula>
    </cfRule>
    <cfRule type="cellIs" dxfId="66" priority="29" operator="lessThan">
      <formula>100</formula>
    </cfRule>
  </conditionalFormatting>
  <conditionalFormatting sqref="D28:E28">
    <cfRule type="cellIs" dxfId="65" priority="26" operator="greaterThan">
      <formula>108</formula>
    </cfRule>
    <cfRule type="cellIs" dxfId="64" priority="27" operator="lessThan">
      <formula>104</formula>
    </cfRule>
  </conditionalFormatting>
  <conditionalFormatting sqref="D42:E42">
    <cfRule type="cellIs" dxfId="63" priority="24" operator="greaterThan">
      <formula>80</formula>
    </cfRule>
    <cfRule type="cellIs" dxfId="62" priority="25" operator="lessThan">
      <formula>76</formula>
    </cfRule>
  </conditionalFormatting>
  <conditionalFormatting sqref="D43:E43">
    <cfRule type="cellIs" dxfId="61" priority="19" operator="greaterThan">
      <formula>84</formula>
    </cfRule>
    <cfRule type="cellIs" dxfId="60" priority="20" operator="lessThan">
      <formula>80</formula>
    </cfRule>
  </conditionalFormatting>
  <conditionalFormatting sqref="D44:E44">
    <cfRule type="cellIs" dxfId="59" priority="17" operator="greaterThan">
      <formula>88</formula>
    </cfRule>
    <cfRule type="cellIs" dxfId="58" priority="18" operator="lessThan">
      <formula>84</formula>
    </cfRule>
  </conditionalFormatting>
  <conditionalFormatting sqref="D45:E45">
    <cfRule type="cellIs" dxfId="57" priority="15" operator="greaterThan">
      <formula>92</formula>
    </cfRule>
    <cfRule type="cellIs" dxfId="56" priority="16" operator="lessThan">
      <formula>88</formula>
    </cfRule>
  </conditionalFormatting>
  <conditionalFormatting sqref="D46:E46">
    <cfRule type="cellIs" dxfId="55" priority="13" operator="greaterThan">
      <formula>96</formula>
    </cfRule>
    <cfRule type="cellIs" dxfId="54" priority="14" operator="lessThan">
      <formula>92</formula>
    </cfRule>
  </conditionalFormatting>
  <conditionalFormatting sqref="D47:E47">
    <cfRule type="cellIs" dxfId="53" priority="11" operator="greaterThan">
      <formula>100</formula>
    </cfRule>
    <cfRule type="cellIs" dxfId="52" priority="12" operator="lessThan">
      <formula>96</formula>
    </cfRule>
  </conditionalFormatting>
  <conditionalFormatting sqref="D60:E60">
    <cfRule type="cellIs" dxfId="51" priority="9" operator="greaterThan">
      <formula>92</formula>
    </cfRule>
    <cfRule type="cellIs" dxfId="50" priority="10" operator="lessThan">
      <formula>88</formula>
    </cfRule>
  </conditionalFormatting>
  <conditionalFormatting sqref="D61:E61">
    <cfRule type="cellIs" dxfId="49" priority="7" operator="greaterThan">
      <formula>96</formula>
    </cfRule>
    <cfRule type="cellIs" dxfId="48" priority="8" operator="lessThan">
      <formula>92</formula>
    </cfRule>
  </conditionalFormatting>
  <conditionalFormatting sqref="D62:E62">
    <cfRule type="cellIs" dxfId="47" priority="5" operator="greaterThan">
      <formula>100</formula>
    </cfRule>
    <cfRule type="cellIs" dxfId="46" priority="6" operator="lessThan">
      <formula>96</formula>
    </cfRule>
  </conditionalFormatting>
  <conditionalFormatting sqref="D63:E63">
    <cfRule type="cellIs" dxfId="45" priority="3" operator="greaterThan">
      <formula>104</formula>
    </cfRule>
    <cfRule type="cellIs" dxfId="44" priority="4" operator="lessThan">
      <formula>100</formula>
    </cfRule>
  </conditionalFormatting>
  <conditionalFormatting sqref="D64:E64">
    <cfRule type="cellIs" dxfId="43" priority="1" operator="greaterThan">
      <formula>108</formula>
    </cfRule>
    <cfRule type="cellIs" dxfId="42" priority="2" operator="lessThan">
      <formula>104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0DE1-3952-4E48-9E27-BF350689ECBB}">
  <dimension ref="A1:G35"/>
  <sheetViews>
    <sheetView topLeftCell="A13" workbookViewId="0">
      <selection activeCell="G23" sqref="G23"/>
    </sheetView>
  </sheetViews>
  <sheetFormatPr baseColWidth="10" defaultRowHeight="15" x14ac:dyDescent="0.25"/>
  <sheetData>
    <row r="1" spans="1:7" ht="15.75" x14ac:dyDescent="0.25">
      <c r="A1" s="3" t="s">
        <v>172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55" t="s">
        <v>173</v>
      </c>
      <c r="B3" s="2"/>
      <c r="C3" s="2" t="s">
        <v>178</v>
      </c>
      <c r="D3" s="41"/>
      <c r="E3" s="2"/>
      <c r="F3" s="2"/>
      <c r="G3" s="2"/>
    </row>
    <row r="4" spans="1:7" x14ac:dyDescent="0.25">
      <c r="A4" s="55" t="s">
        <v>174</v>
      </c>
      <c r="B4" s="2"/>
      <c r="C4" s="2" t="s">
        <v>179</v>
      </c>
      <c r="D4" s="41">
        <v>80</v>
      </c>
      <c r="E4" s="2">
        <v>67</v>
      </c>
      <c r="F4" s="2">
        <v>70</v>
      </c>
      <c r="G4" s="2">
        <v>77.5</v>
      </c>
    </row>
    <row r="5" spans="1:7" x14ac:dyDescent="0.25">
      <c r="A5" s="55" t="s">
        <v>175</v>
      </c>
      <c r="B5" s="2"/>
      <c r="C5" s="2" t="s">
        <v>180</v>
      </c>
      <c r="D5" s="41">
        <v>84</v>
      </c>
      <c r="E5" s="2">
        <v>71</v>
      </c>
      <c r="F5" s="2">
        <v>75</v>
      </c>
      <c r="G5" s="2">
        <v>84</v>
      </c>
    </row>
    <row r="6" spans="1:7" x14ac:dyDescent="0.25">
      <c r="A6" s="55" t="s">
        <v>176</v>
      </c>
      <c r="B6" s="2"/>
      <c r="C6" s="2" t="s">
        <v>181</v>
      </c>
      <c r="D6" s="41">
        <v>86</v>
      </c>
      <c r="E6" s="2">
        <v>74</v>
      </c>
      <c r="F6" s="2">
        <v>78</v>
      </c>
      <c r="G6" s="2">
        <v>88</v>
      </c>
    </row>
    <row r="7" spans="1:7" x14ac:dyDescent="0.25">
      <c r="A7" s="55" t="s">
        <v>177</v>
      </c>
      <c r="B7" s="2"/>
      <c r="C7" s="2" t="s">
        <v>182</v>
      </c>
      <c r="D7" s="41">
        <v>90</v>
      </c>
      <c r="E7" s="2">
        <v>79</v>
      </c>
      <c r="F7" s="2">
        <v>81</v>
      </c>
      <c r="G7" s="2">
        <v>91</v>
      </c>
    </row>
    <row r="9" spans="1:7" x14ac:dyDescent="0.25">
      <c r="G9" s="81"/>
    </row>
    <row r="10" spans="1:7" ht="15.75" x14ac:dyDescent="0.25">
      <c r="A10" s="3" t="s">
        <v>160</v>
      </c>
      <c r="D10" s="65">
        <v>8</v>
      </c>
      <c r="E10" s="65">
        <v>5</v>
      </c>
    </row>
    <row r="11" spans="1:7" ht="15.75" x14ac:dyDescent="0.25">
      <c r="A11" s="3" t="s">
        <v>3</v>
      </c>
      <c r="D11" s="72">
        <v>7</v>
      </c>
    </row>
    <row r="12" spans="1:7" x14ac:dyDescent="0.25">
      <c r="A12" s="68" t="s">
        <v>0</v>
      </c>
      <c r="B12" s="68" t="s">
        <v>1</v>
      </c>
      <c r="C12" s="68" t="s">
        <v>2</v>
      </c>
      <c r="D12" s="68" t="s">
        <v>3</v>
      </c>
      <c r="E12" s="68"/>
      <c r="F12" s="51" t="s">
        <v>145</v>
      </c>
    </row>
    <row r="13" spans="1:7" x14ac:dyDescent="0.25">
      <c r="A13" s="55" t="s">
        <v>173</v>
      </c>
      <c r="B13" s="2"/>
      <c r="C13" s="2" t="s">
        <v>178</v>
      </c>
      <c r="D13" s="41"/>
      <c r="E13" s="41"/>
      <c r="F13" s="46" t="s">
        <v>210</v>
      </c>
    </row>
    <row r="14" spans="1:7" x14ac:dyDescent="0.25">
      <c r="A14" s="55" t="s">
        <v>174</v>
      </c>
      <c r="B14" s="2"/>
      <c r="C14" s="2" t="s">
        <v>179</v>
      </c>
      <c r="D14" s="41">
        <f>D4-$D$10</f>
        <v>72</v>
      </c>
      <c r="E14" s="41">
        <f>D4-$E$10</f>
        <v>75</v>
      </c>
      <c r="F14" s="46" t="s">
        <v>211</v>
      </c>
    </row>
    <row r="15" spans="1:7" x14ac:dyDescent="0.25">
      <c r="A15" s="55" t="s">
        <v>175</v>
      </c>
      <c r="B15" s="2"/>
      <c r="C15" s="2" t="s">
        <v>180</v>
      </c>
      <c r="D15" s="41">
        <f t="shared" ref="D15:D17" si="0">D5-$D$10</f>
        <v>76</v>
      </c>
      <c r="E15" s="41">
        <f t="shared" ref="E15:E16" si="1">D5-$E$10</f>
        <v>79</v>
      </c>
      <c r="F15" s="46" t="s">
        <v>212</v>
      </c>
    </row>
    <row r="16" spans="1:7" x14ac:dyDescent="0.25">
      <c r="A16" s="55" t="s">
        <v>176</v>
      </c>
      <c r="B16" s="2"/>
      <c r="C16" s="2" t="s">
        <v>181</v>
      </c>
      <c r="D16" s="41">
        <f t="shared" si="0"/>
        <v>78</v>
      </c>
      <c r="E16" s="41">
        <f t="shared" si="1"/>
        <v>81</v>
      </c>
      <c r="F16" s="46" t="s">
        <v>213</v>
      </c>
    </row>
    <row r="17" spans="1:6" x14ac:dyDescent="0.25">
      <c r="A17" s="55" t="s">
        <v>177</v>
      </c>
      <c r="B17" s="2"/>
      <c r="C17" s="2" t="s">
        <v>182</v>
      </c>
      <c r="D17" s="41">
        <f t="shared" si="0"/>
        <v>82</v>
      </c>
      <c r="E17" s="41">
        <f>D7-$E$10</f>
        <v>85</v>
      </c>
      <c r="F17" s="46" t="s">
        <v>204</v>
      </c>
    </row>
    <row r="19" spans="1:6" x14ac:dyDescent="0.25">
      <c r="D19" s="65">
        <v>10</v>
      </c>
      <c r="E19" s="65">
        <v>8</v>
      </c>
    </row>
    <row r="20" spans="1:6" x14ac:dyDescent="0.25">
      <c r="A20" s="40" t="s">
        <v>4</v>
      </c>
      <c r="D20" s="72">
        <v>6</v>
      </c>
    </row>
    <row r="21" spans="1:6" x14ac:dyDescent="0.25">
      <c r="A21" s="68" t="s">
        <v>0</v>
      </c>
      <c r="B21" s="68" t="s">
        <v>1</v>
      </c>
      <c r="C21" s="68" t="s">
        <v>2</v>
      </c>
      <c r="D21" s="69" t="s">
        <v>4</v>
      </c>
      <c r="E21" s="69"/>
      <c r="F21" s="47" t="s">
        <v>145</v>
      </c>
    </row>
    <row r="22" spans="1:6" x14ac:dyDescent="0.25">
      <c r="A22" s="55" t="s">
        <v>173</v>
      </c>
      <c r="B22" s="2"/>
      <c r="C22" s="2" t="s">
        <v>178</v>
      </c>
      <c r="D22" s="41"/>
      <c r="E22" s="41"/>
      <c r="F22" s="46" t="s">
        <v>229</v>
      </c>
    </row>
    <row r="23" spans="1:6" x14ac:dyDescent="0.25">
      <c r="A23" s="55" t="s">
        <v>174</v>
      </c>
      <c r="B23" s="2"/>
      <c r="C23" s="2" t="s">
        <v>179</v>
      </c>
      <c r="D23" s="41">
        <f>F4-$D$19</f>
        <v>60</v>
      </c>
      <c r="E23" s="41">
        <f>F4-$E$19</f>
        <v>62</v>
      </c>
      <c r="F23" s="46" t="s">
        <v>230</v>
      </c>
    </row>
    <row r="24" spans="1:6" x14ac:dyDescent="0.25">
      <c r="A24" s="55" t="s">
        <v>175</v>
      </c>
      <c r="B24" s="2"/>
      <c r="C24" s="2" t="s">
        <v>180</v>
      </c>
      <c r="D24" s="41">
        <f t="shared" ref="D24:D26" si="2">F5-$D$19</f>
        <v>65</v>
      </c>
      <c r="E24" s="41">
        <f t="shared" ref="E24:E26" si="3">F5-$E$19</f>
        <v>67</v>
      </c>
      <c r="F24" s="46" t="s">
        <v>231</v>
      </c>
    </row>
    <row r="25" spans="1:6" x14ac:dyDescent="0.25">
      <c r="A25" s="55" t="s">
        <v>176</v>
      </c>
      <c r="B25" s="2"/>
      <c r="C25" s="2" t="s">
        <v>181</v>
      </c>
      <c r="D25" s="41">
        <f t="shared" si="2"/>
        <v>68</v>
      </c>
      <c r="E25" s="41">
        <f t="shared" si="3"/>
        <v>70</v>
      </c>
      <c r="F25" s="46" t="s">
        <v>187</v>
      </c>
    </row>
    <row r="26" spans="1:6" x14ac:dyDescent="0.25">
      <c r="A26" s="55" t="s">
        <v>177</v>
      </c>
      <c r="B26" s="2"/>
      <c r="C26" s="2" t="s">
        <v>182</v>
      </c>
      <c r="D26" s="41">
        <f t="shared" si="2"/>
        <v>71</v>
      </c>
      <c r="E26" s="41">
        <f t="shared" si="3"/>
        <v>73</v>
      </c>
      <c r="F26" s="46" t="s">
        <v>189</v>
      </c>
    </row>
    <row r="28" spans="1:6" x14ac:dyDescent="0.25">
      <c r="D28" s="65">
        <v>9</v>
      </c>
      <c r="E28" s="65">
        <v>6</v>
      </c>
    </row>
    <row r="29" spans="1:6" x14ac:dyDescent="0.25">
      <c r="A29" s="40" t="s">
        <v>5</v>
      </c>
      <c r="D29" s="72">
        <v>7</v>
      </c>
    </row>
    <row r="30" spans="1:6" x14ac:dyDescent="0.25">
      <c r="A30" s="68" t="s">
        <v>0</v>
      </c>
      <c r="B30" s="68" t="s">
        <v>1</v>
      </c>
      <c r="C30" s="68" t="s">
        <v>2</v>
      </c>
      <c r="D30" s="70" t="s">
        <v>5</v>
      </c>
      <c r="E30" s="70"/>
      <c r="F30" s="47" t="s">
        <v>145</v>
      </c>
    </row>
    <row r="31" spans="1:6" x14ac:dyDescent="0.25">
      <c r="A31" s="55" t="s">
        <v>173</v>
      </c>
      <c r="B31" s="2"/>
      <c r="C31" s="2" t="s">
        <v>178</v>
      </c>
      <c r="D31" s="2"/>
      <c r="E31" s="2"/>
      <c r="F31" s="46" t="s">
        <v>210</v>
      </c>
    </row>
    <row r="32" spans="1:6" x14ac:dyDescent="0.25">
      <c r="A32" s="55" t="s">
        <v>174</v>
      </c>
      <c r="B32" s="2"/>
      <c r="C32" s="2" t="s">
        <v>179</v>
      </c>
      <c r="D32" s="41">
        <f>G4-$D$28</f>
        <v>68.5</v>
      </c>
      <c r="E32" s="41">
        <f>G4-$E$28</f>
        <v>71.5</v>
      </c>
      <c r="F32" s="46" t="s">
        <v>211</v>
      </c>
    </row>
    <row r="33" spans="1:6" x14ac:dyDescent="0.25">
      <c r="A33" s="55" t="s">
        <v>175</v>
      </c>
      <c r="B33" s="2"/>
      <c r="C33" s="2" t="s">
        <v>180</v>
      </c>
      <c r="D33" s="41">
        <f t="shared" ref="D33:D35" si="4">G5-$D$28</f>
        <v>75</v>
      </c>
      <c r="E33" s="41">
        <f t="shared" ref="E33:E35" si="5">G5-$E$28</f>
        <v>78</v>
      </c>
      <c r="F33" s="46" t="s">
        <v>212</v>
      </c>
    </row>
    <row r="34" spans="1:6" x14ac:dyDescent="0.25">
      <c r="A34" s="55" t="s">
        <v>176</v>
      </c>
      <c r="B34" s="2"/>
      <c r="C34" s="2" t="s">
        <v>181</v>
      </c>
      <c r="D34" s="41">
        <f t="shared" si="4"/>
        <v>79</v>
      </c>
      <c r="E34" s="41">
        <f t="shared" si="5"/>
        <v>82</v>
      </c>
      <c r="F34" s="46" t="s">
        <v>213</v>
      </c>
    </row>
    <row r="35" spans="1:6" x14ac:dyDescent="0.25">
      <c r="A35" s="55" t="s">
        <v>177</v>
      </c>
      <c r="B35" s="2"/>
      <c r="C35" s="2" t="s">
        <v>182</v>
      </c>
      <c r="D35" s="41">
        <f t="shared" si="4"/>
        <v>82</v>
      </c>
      <c r="E35" s="41">
        <f t="shared" si="5"/>
        <v>85</v>
      </c>
      <c r="F35" s="46" t="s">
        <v>204</v>
      </c>
    </row>
  </sheetData>
  <mergeCells count="1">
    <mergeCell ref="E2:F2"/>
  </mergeCells>
  <phoneticPr fontId="7" type="noConversion"/>
  <conditionalFormatting sqref="D14:E14">
    <cfRule type="cellIs" dxfId="41" priority="27" operator="greaterThan">
      <formula>74</formula>
    </cfRule>
    <cfRule type="cellIs" dxfId="40" priority="28" operator="lessThan">
      <formula>70</formula>
    </cfRule>
  </conditionalFormatting>
  <conditionalFormatting sqref="D15:E15">
    <cfRule type="cellIs" dxfId="39" priority="25" operator="greaterThan">
      <formula>78</formula>
    </cfRule>
    <cfRule type="cellIs" dxfId="38" priority="26" operator="lessThan">
      <formula>74</formula>
    </cfRule>
  </conditionalFormatting>
  <conditionalFormatting sqref="D16:E16">
    <cfRule type="cellIs" dxfId="37" priority="23" operator="greaterThan">
      <formula>82</formula>
    </cfRule>
    <cfRule type="cellIs" dxfId="36" priority="24" operator="lessThan">
      <formula>78</formula>
    </cfRule>
  </conditionalFormatting>
  <conditionalFormatting sqref="D17:E17">
    <cfRule type="cellIs" dxfId="35" priority="21" operator="greaterThan">
      <formula>86</formula>
    </cfRule>
    <cfRule type="cellIs" dxfId="34" priority="22" operator="lessThan">
      <formula>82</formula>
    </cfRule>
  </conditionalFormatting>
  <conditionalFormatting sqref="D23:E23">
    <cfRule type="cellIs" dxfId="33" priority="15" operator="greaterThan">
      <formula>64</formula>
    </cfRule>
    <cfRule type="cellIs" dxfId="32" priority="16" operator="lessThan">
      <formula>60</formula>
    </cfRule>
  </conditionalFormatting>
  <conditionalFormatting sqref="D24:E24">
    <cfRule type="cellIs" dxfId="31" priority="13" operator="greaterThan">
      <formula>68</formula>
    </cfRule>
    <cfRule type="cellIs" dxfId="30" priority="14" operator="lessThan">
      <formula>64</formula>
    </cfRule>
  </conditionalFormatting>
  <conditionalFormatting sqref="D25:E25">
    <cfRule type="cellIs" dxfId="29" priority="11" operator="greaterThan">
      <formula>70</formula>
    </cfRule>
    <cfRule type="cellIs" dxfId="28" priority="12" operator="lessThan">
      <formula>68</formula>
    </cfRule>
  </conditionalFormatting>
  <conditionalFormatting sqref="D26:E26">
    <cfRule type="cellIs" dxfId="27" priority="9" operator="greaterThan">
      <formula>73</formula>
    </cfRule>
    <cfRule type="cellIs" dxfId="26" priority="10" operator="lessThan">
      <formula>70</formula>
    </cfRule>
  </conditionalFormatting>
  <conditionalFormatting sqref="D32:E32">
    <cfRule type="cellIs" dxfId="25" priority="7" operator="greaterThan">
      <formula>74</formula>
    </cfRule>
    <cfRule type="cellIs" dxfId="24" priority="8" operator="lessThan">
      <formula>70</formula>
    </cfRule>
  </conditionalFormatting>
  <conditionalFormatting sqref="D33:E33">
    <cfRule type="cellIs" dxfId="23" priority="5" operator="greaterThan">
      <formula>78</formula>
    </cfRule>
    <cfRule type="cellIs" dxfId="22" priority="6" operator="lessThan">
      <formula>74</formula>
    </cfRule>
  </conditionalFormatting>
  <conditionalFormatting sqref="D34:E34">
    <cfRule type="cellIs" dxfId="21" priority="3" operator="greaterThan">
      <formula>82</formula>
    </cfRule>
    <cfRule type="cellIs" dxfId="20" priority="4" operator="lessThan">
      <formula>78</formula>
    </cfRule>
  </conditionalFormatting>
  <conditionalFormatting sqref="D35:E35">
    <cfRule type="cellIs" dxfId="19" priority="1" operator="greaterThan">
      <formula>86</formula>
    </cfRule>
    <cfRule type="cellIs" dxfId="18" priority="2" operator="lessThan">
      <formula>82</formula>
    </cfRule>
  </conditionalFormatting>
  <pageMargins left="0.7" right="0.7" top="0.75" bottom="0.75" header="0.3" footer="0.3"/>
  <ignoredErrors>
    <ignoredError sqref="A6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B6E-099E-4148-8F1D-4291815EA418}">
  <dimension ref="A1:G35"/>
  <sheetViews>
    <sheetView workbookViewId="0">
      <selection activeCell="E19" sqref="E19"/>
    </sheetView>
  </sheetViews>
  <sheetFormatPr baseColWidth="10" defaultRowHeight="15" x14ac:dyDescent="0.25"/>
  <sheetData>
    <row r="1" spans="1:7" ht="15.75" x14ac:dyDescent="0.25">
      <c r="A1" s="3" t="s">
        <v>192</v>
      </c>
      <c r="E1" s="68" t="s">
        <v>169</v>
      </c>
      <c r="F1" s="68" t="s">
        <v>170</v>
      </c>
    </row>
    <row r="2" spans="1:7" x14ac:dyDescent="0.25">
      <c r="A2" s="68" t="s">
        <v>0</v>
      </c>
      <c r="B2" s="68" t="s">
        <v>1</v>
      </c>
      <c r="C2" s="68" t="s">
        <v>2</v>
      </c>
      <c r="D2" s="69" t="s">
        <v>3</v>
      </c>
      <c r="E2" s="91" t="s">
        <v>4</v>
      </c>
      <c r="F2" s="92"/>
      <c r="G2" s="68" t="s">
        <v>5</v>
      </c>
    </row>
    <row r="3" spans="1:7" x14ac:dyDescent="0.25">
      <c r="A3" s="55" t="s">
        <v>173</v>
      </c>
      <c r="B3" s="2"/>
      <c r="C3" s="2" t="s">
        <v>178</v>
      </c>
      <c r="D3" s="41"/>
      <c r="E3" s="2"/>
      <c r="F3" s="2"/>
      <c r="G3" s="2"/>
    </row>
    <row r="4" spans="1:7" x14ac:dyDescent="0.25">
      <c r="A4" s="55" t="s">
        <v>174</v>
      </c>
      <c r="B4" s="2"/>
      <c r="C4" s="2" t="s">
        <v>179</v>
      </c>
      <c r="D4" s="41"/>
      <c r="E4" s="2"/>
      <c r="F4" s="2"/>
      <c r="G4" s="2"/>
    </row>
    <row r="5" spans="1:7" x14ac:dyDescent="0.25">
      <c r="A5" s="55" t="s">
        <v>175</v>
      </c>
      <c r="B5" s="2"/>
      <c r="C5" s="2" t="s">
        <v>180</v>
      </c>
      <c r="D5" s="41">
        <v>87</v>
      </c>
      <c r="E5" s="2">
        <v>69</v>
      </c>
      <c r="F5" s="2">
        <v>73</v>
      </c>
      <c r="G5" s="2">
        <v>82</v>
      </c>
    </row>
    <row r="6" spans="1:7" x14ac:dyDescent="0.25">
      <c r="A6" s="55" t="s">
        <v>176</v>
      </c>
      <c r="B6" s="2"/>
      <c r="C6" s="2" t="s">
        <v>181</v>
      </c>
      <c r="D6" s="41">
        <v>92</v>
      </c>
      <c r="E6" s="2">
        <v>74</v>
      </c>
      <c r="F6" s="2">
        <v>78</v>
      </c>
      <c r="G6" s="2">
        <v>86</v>
      </c>
    </row>
    <row r="7" spans="1:7" x14ac:dyDescent="0.25">
      <c r="A7" s="55" t="s">
        <v>177</v>
      </c>
      <c r="B7" s="2"/>
      <c r="C7" s="2" t="s">
        <v>182</v>
      </c>
      <c r="D7" s="41">
        <v>96</v>
      </c>
      <c r="E7" s="2">
        <v>79</v>
      </c>
      <c r="F7" s="2">
        <v>81</v>
      </c>
      <c r="G7" s="2">
        <v>91</v>
      </c>
    </row>
    <row r="10" spans="1:7" ht="15.75" x14ac:dyDescent="0.25">
      <c r="A10" s="3" t="s">
        <v>160</v>
      </c>
      <c r="D10" s="65">
        <v>13</v>
      </c>
      <c r="E10" s="65">
        <v>10</v>
      </c>
    </row>
    <row r="11" spans="1:7" ht="15.75" x14ac:dyDescent="0.25">
      <c r="A11" s="3" t="s">
        <v>3</v>
      </c>
      <c r="D11" s="72">
        <v>7</v>
      </c>
    </row>
    <row r="12" spans="1:7" x14ac:dyDescent="0.25">
      <c r="A12" s="68" t="s">
        <v>0</v>
      </c>
      <c r="B12" s="68" t="s">
        <v>1</v>
      </c>
      <c r="C12" s="68" t="s">
        <v>2</v>
      </c>
      <c r="D12" s="68" t="s">
        <v>3</v>
      </c>
      <c r="E12" s="68"/>
      <c r="F12" s="51" t="s">
        <v>145</v>
      </c>
    </row>
    <row r="13" spans="1:7" x14ac:dyDescent="0.25">
      <c r="A13" s="55" t="s">
        <v>173</v>
      </c>
      <c r="B13" s="2"/>
      <c r="C13" s="2" t="s">
        <v>178</v>
      </c>
      <c r="D13" s="41"/>
      <c r="E13" s="41"/>
      <c r="F13" s="46" t="s">
        <v>210</v>
      </c>
    </row>
    <row r="14" spans="1:7" x14ac:dyDescent="0.25">
      <c r="A14" s="55" t="s">
        <v>174</v>
      </c>
      <c r="B14" s="2"/>
      <c r="C14" s="2" t="s">
        <v>179</v>
      </c>
      <c r="D14" s="41"/>
      <c r="E14" s="41"/>
      <c r="F14" s="46" t="s">
        <v>211</v>
      </c>
    </row>
    <row r="15" spans="1:7" x14ac:dyDescent="0.25">
      <c r="A15" s="55" t="s">
        <v>175</v>
      </c>
      <c r="B15" s="2"/>
      <c r="C15" s="2" t="s">
        <v>180</v>
      </c>
      <c r="D15" s="41">
        <f>D5-$D$10</f>
        <v>74</v>
      </c>
      <c r="E15" s="41">
        <f>D5-$E$10</f>
        <v>77</v>
      </c>
      <c r="F15" s="46" t="s">
        <v>212</v>
      </c>
    </row>
    <row r="16" spans="1:7" x14ac:dyDescent="0.25">
      <c r="A16" s="55" t="s">
        <v>176</v>
      </c>
      <c r="B16" s="2"/>
      <c r="C16" s="2" t="s">
        <v>181</v>
      </c>
      <c r="D16" s="41">
        <f t="shared" ref="D16:D17" si="0">D6-$D$10</f>
        <v>79</v>
      </c>
      <c r="E16" s="41">
        <f>D6-$E$10</f>
        <v>82</v>
      </c>
      <c r="F16" s="46" t="s">
        <v>213</v>
      </c>
    </row>
    <row r="17" spans="1:6" x14ac:dyDescent="0.25">
      <c r="A17" s="55" t="s">
        <v>177</v>
      </c>
      <c r="B17" s="2"/>
      <c r="C17" s="2" t="s">
        <v>182</v>
      </c>
      <c r="D17" s="41">
        <f t="shared" si="0"/>
        <v>83</v>
      </c>
      <c r="E17" s="41">
        <f>D7-$E$10</f>
        <v>86</v>
      </c>
      <c r="F17" s="46" t="s">
        <v>204</v>
      </c>
    </row>
    <row r="19" spans="1:6" x14ac:dyDescent="0.25">
      <c r="D19" s="65">
        <v>10</v>
      </c>
      <c r="E19" s="65">
        <v>8</v>
      </c>
    </row>
    <row r="20" spans="1:6" x14ac:dyDescent="0.25">
      <c r="A20" s="40" t="s">
        <v>4</v>
      </c>
      <c r="D20" s="72">
        <v>6</v>
      </c>
    </row>
    <row r="21" spans="1:6" x14ac:dyDescent="0.25">
      <c r="A21" s="68" t="s">
        <v>0</v>
      </c>
      <c r="B21" s="68" t="s">
        <v>1</v>
      </c>
      <c r="C21" s="68" t="s">
        <v>2</v>
      </c>
      <c r="D21" s="69" t="s">
        <v>4</v>
      </c>
      <c r="E21" s="69"/>
      <c r="F21" s="47" t="s">
        <v>145</v>
      </c>
    </row>
    <row r="22" spans="1:6" x14ac:dyDescent="0.25">
      <c r="A22" s="55" t="s">
        <v>173</v>
      </c>
      <c r="B22" s="2"/>
      <c r="C22" s="2" t="s">
        <v>178</v>
      </c>
      <c r="D22" s="41"/>
      <c r="E22" s="41"/>
      <c r="F22" s="46" t="s">
        <v>229</v>
      </c>
    </row>
    <row r="23" spans="1:6" x14ac:dyDescent="0.25">
      <c r="A23" s="55" t="s">
        <v>174</v>
      </c>
      <c r="B23" s="2"/>
      <c r="C23" s="2" t="s">
        <v>179</v>
      </c>
      <c r="D23" s="41"/>
      <c r="E23" s="41"/>
      <c r="F23" s="46" t="s">
        <v>230</v>
      </c>
    </row>
    <row r="24" spans="1:6" x14ac:dyDescent="0.25">
      <c r="A24" s="55" t="s">
        <v>175</v>
      </c>
      <c r="B24" s="2"/>
      <c r="C24" s="2" t="s">
        <v>180</v>
      </c>
      <c r="D24" s="41">
        <f>F5-$D$19</f>
        <v>63</v>
      </c>
      <c r="E24" s="41">
        <f>F5-$E$19</f>
        <v>65</v>
      </c>
      <c r="F24" s="46" t="s">
        <v>231</v>
      </c>
    </row>
    <row r="25" spans="1:6" x14ac:dyDescent="0.25">
      <c r="A25" s="55" t="s">
        <v>176</v>
      </c>
      <c r="B25" s="2"/>
      <c r="C25" s="2" t="s">
        <v>181</v>
      </c>
      <c r="D25" s="41">
        <f t="shared" ref="D25:D26" si="1">F6-$D$19</f>
        <v>68</v>
      </c>
      <c r="E25" s="41">
        <f t="shared" ref="E25:E26" si="2">F6-$E$19</f>
        <v>70</v>
      </c>
      <c r="F25" s="46" t="s">
        <v>187</v>
      </c>
    </row>
    <row r="26" spans="1:6" x14ac:dyDescent="0.25">
      <c r="A26" s="55" t="s">
        <v>177</v>
      </c>
      <c r="B26" s="2"/>
      <c r="C26" s="2" t="s">
        <v>182</v>
      </c>
      <c r="D26" s="41">
        <f t="shared" si="1"/>
        <v>71</v>
      </c>
      <c r="E26" s="41">
        <f t="shared" si="2"/>
        <v>73</v>
      </c>
      <c r="F26" s="46" t="s">
        <v>189</v>
      </c>
    </row>
    <row r="28" spans="1:6" x14ac:dyDescent="0.25">
      <c r="D28" s="65">
        <v>8</v>
      </c>
      <c r="E28" s="65">
        <v>5</v>
      </c>
    </row>
    <row r="29" spans="1:6" x14ac:dyDescent="0.25">
      <c r="A29" s="40" t="s">
        <v>5</v>
      </c>
      <c r="D29" s="72">
        <v>7</v>
      </c>
    </row>
    <row r="30" spans="1:6" x14ac:dyDescent="0.25">
      <c r="A30" s="68" t="s">
        <v>0</v>
      </c>
      <c r="B30" s="68" t="s">
        <v>1</v>
      </c>
      <c r="C30" s="68" t="s">
        <v>2</v>
      </c>
      <c r="D30" s="70" t="s">
        <v>5</v>
      </c>
      <c r="E30" s="70"/>
      <c r="F30" s="47" t="s">
        <v>145</v>
      </c>
    </row>
    <row r="31" spans="1:6" x14ac:dyDescent="0.25">
      <c r="A31" s="55" t="s">
        <v>173</v>
      </c>
      <c r="B31" s="2"/>
      <c r="C31" s="2" t="s">
        <v>178</v>
      </c>
      <c r="D31" s="2"/>
      <c r="E31" s="2"/>
      <c r="F31" s="46" t="s">
        <v>210</v>
      </c>
    </row>
    <row r="32" spans="1:6" x14ac:dyDescent="0.25">
      <c r="A32" s="55" t="s">
        <v>174</v>
      </c>
      <c r="B32" s="2"/>
      <c r="C32" s="2" t="s">
        <v>179</v>
      </c>
      <c r="D32" s="2"/>
      <c r="E32" s="2"/>
      <c r="F32" s="46" t="s">
        <v>211</v>
      </c>
    </row>
    <row r="33" spans="1:6" x14ac:dyDescent="0.25">
      <c r="A33" s="55" t="s">
        <v>175</v>
      </c>
      <c r="B33" s="2"/>
      <c r="C33" s="2" t="s">
        <v>180</v>
      </c>
      <c r="D33" s="41">
        <f>G5-$D$28</f>
        <v>74</v>
      </c>
      <c r="E33" s="41">
        <f>G5-$E$28</f>
        <v>77</v>
      </c>
      <c r="F33" s="46" t="s">
        <v>212</v>
      </c>
    </row>
    <row r="34" spans="1:6" x14ac:dyDescent="0.25">
      <c r="A34" s="55" t="s">
        <v>176</v>
      </c>
      <c r="B34" s="2"/>
      <c r="C34" s="2" t="s">
        <v>181</v>
      </c>
      <c r="D34" s="41">
        <f t="shared" ref="D34:D35" si="3">G6-$D$28</f>
        <v>78</v>
      </c>
      <c r="E34" s="41">
        <f t="shared" ref="E34:E35" si="4">G6-$E$28</f>
        <v>81</v>
      </c>
      <c r="F34" s="46" t="s">
        <v>213</v>
      </c>
    </row>
    <row r="35" spans="1:6" x14ac:dyDescent="0.25">
      <c r="A35" s="55" t="s">
        <v>177</v>
      </c>
      <c r="B35" s="2"/>
      <c r="C35" s="2" t="s">
        <v>182</v>
      </c>
      <c r="D35" s="41">
        <f t="shared" si="3"/>
        <v>83</v>
      </c>
      <c r="E35" s="41">
        <f t="shared" si="4"/>
        <v>86</v>
      </c>
      <c r="F35" s="46" t="s">
        <v>204</v>
      </c>
    </row>
  </sheetData>
  <mergeCells count="1">
    <mergeCell ref="E2:F2"/>
  </mergeCells>
  <conditionalFormatting sqref="D15:E15">
    <cfRule type="cellIs" dxfId="17" priority="17" operator="greaterThan">
      <formula>78</formula>
    </cfRule>
    <cfRule type="cellIs" dxfId="16" priority="18" operator="lessThan">
      <formula>74</formula>
    </cfRule>
  </conditionalFormatting>
  <conditionalFormatting sqref="D16:E16">
    <cfRule type="cellIs" dxfId="15" priority="15" operator="greaterThan">
      <formula>82</formula>
    </cfRule>
    <cfRule type="cellIs" dxfId="14" priority="16" operator="lessThan">
      <formula>78</formula>
    </cfRule>
  </conditionalFormatting>
  <conditionalFormatting sqref="D17:E17">
    <cfRule type="cellIs" dxfId="13" priority="13" operator="greaterThan">
      <formula>86</formula>
    </cfRule>
    <cfRule type="cellIs" dxfId="12" priority="14" operator="lessThan">
      <formula>82</formula>
    </cfRule>
  </conditionalFormatting>
  <conditionalFormatting sqref="D24:E24">
    <cfRule type="cellIs" dxfId="11" priority="5" operator="greaterThan">
      <formula>68</formula>
    </cfRule>
    <cfRule type="cellIs" dxfId="10" priority="6" operator="lessThan">
      <formula>64</formula>
    </cfRule>
  </conditionalFormatting>
  <conditionalFormatting sqref="D25:E25">
    <cfRule type="cellIs" dxfId="9" priority="3" operator="greaterThan">
      <formula>70</formula>
    </cfRule>
    <cfRule type="cellIs" dxfId="8" priority="4" operator="lessThan">
      <formula>68</formula>
    </cfRule>
  </conditionalFormatting>
  <conditionalFormatting sqref="D26:E26">
    <cfRule type="cellIs" dxfId="7" priority="1" operator="greaterThan">
      <formula>73</formula>
    </cfRule>
    <cfRule type="cellIs" dxfId="6" priority="2" operator="lessThan">
      <formula>70</formula>
    </cfRule>
  </conditionalFormatting>
  <conditionalFormatting sqref="D33:E33">
    <cfRule type="cellIs" dxfId="5" priority="11" operator="greaterThan">
      <formula>78</formula>
    </cfRule>
    <cfRule type="cellIs" dxfId="4" priority="12" operator="lessThan">
      <formula>74</formula>
    </cfRule>
  </conditionalFormatting>
  <conditionalFormatting sqref="D34:E34">
    <cfRule type="cellIs" dxfId="3" priority="9" operator="greaterThan">
      <formula>82</formula>
    </cfRule>
    <cfRule type="cellIs" dxfId="2" priority="10" operator="lessThan">
      <formula>78</formula>
    </cfRule>
  </conditionalFormatting>
  <conditionalFormatting sqref="D35:E35">
    <cfRule type="cellIs" dxfId="1" priority="7" operator="greaterThan">
      <formula>86</formula>
    </cfRule>
    <cfRule type="cellIs" dxfId="0" priority="8" operator="lessThan">
      <formula>82</formula>
    </cfRule>
  </conditionalFormatting>
  <pageMargins left="0.7" right="0.7" top="0.75" bottom="0.75" header="0.3" footer="0.3"/>
  <ignoredErrors>
    <ignoredError sqref="A16 A6 A25 A34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D785FD35A904D833BFCF732D30217" ma:contentTypeVersion="19" ma:contentTypeDescription="Crear nuevo documento." ma:contentTypeScope="" ma:versionID="22a10d0c5bb595c278918918033350b9">
  <xsd:schema xmlns:xsd="http://www.w3.org/2001/XMLSchema" xmlns:xs="http://www.w3.org/2001/XMLSchema" xmlns:p="http://schemas.microsoft.com/office/2006/metadata/properties" xmlns:ns1="http://schemas.microsoft.com/sharepoint/v3" xmlns:ns2="c20b3622-c434-47b7-9bd3-0c657abb3eca" xmlns:ns3="0613a40c-b77c-4ed0-a8be-3d0f46ce2221" targetNamespace="http://schemas.microsoft.com/office/2006/metadata/properties" ma:root="true" ma:fieldsID="054bae011e0c7fe9839d4379b0c6996f" ns1:_="" ns2:_="" ns3:_="">
    <xsd:import namespace="http://schemas.microsoft.com/sharepoint/v3"/>
    <xsd:import namespace="c20b3622-c434-47b7-9bd3-0c657abb3eca"/>
    <xsd:import namespace="0613a40c-b77c-4ed0-a8be-3d0f46ce22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3622-c434-47b7-9bd3-0c657abb3e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0be6133-9d26-4085-9a56-bcafae403bd7}" ma:internalName="TaxCatchAll" ma:showField="CatchAllData" ma:web="c20b3622-c434-47b7-9bd3-0c657abb3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3a40c-b77c-4ed0-a8be-3d0f46ce2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26856d04-0188-4cf6-b591-e9b1ff11c8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20b3622-c434-47b7-9bd3-0c657abb3eca" xsi:nil="true"/>
    <lcf76f155ced4ddcb4097134ff3c332f xmlns="0613a40c-b77c-4ed0-a8be-3d0f46ce2221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D64F65-8906-4086-8D14-C1F6C7773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0b3622-c434-47b7-9bd3-0c657abb3eca"/>
    <ds:schemaRef ds:uri="0613a40c-b77c-4ed0-a8be-3d0f46ce2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D400EA-AA2A-402F-BE16-6D164719D7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DB76DA-8C18-441B-B416-7B084E5EBDE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20b3622-c434-47b7-9bd3-0c657abb3eca"/>
    <ds:schemaRef ds:uri="0613a40c-b77c-4ed0-a8be-3d0f46ce22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AIR ANTIC</vt:lpstr>
      <vt:lpstr>MIDES OK ANTIC AIR+</vt:lpstr>
      <vt:lpstr>MIDES OK ANTIC AIR+ TOTES</vt:lpstr>
      <vt:lpstr>UNIC+</vt:lpstr>
      <vt:lpstr>UNIC + TOTES MIDES</vt:lpstr>
      <vt:lpstr>CIK HOME</vt:lpstr>
      <vt:lpstr>CIK CHEST HOME</vt:lpstr>
      <vt:lpstr>CIK KID</vt:lpstr>
      <vt:lpstr>CIK CHEST KID</vt:lpstr>
      <vt:lpstr>CIK KID GENT</vt:lpstr>
      <vt:lpstr>AIR WOM</vt:lpstr>
      <vt:lpstr>UNIC + WOM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Blanco</dc:creator>
  <cp:lastModifiedBy>Cristina Blanco | Marina Racewear</cp:lastModifiedBy>
  <cp:lastPrinted>2023-04-05T15:59:17Z</cp:lastPrinted>
  <dcterms:created xsi:type="dcterms:W3CDTF">2023-03-31T14:19:37Z</dcterms:created>
  <dcterms:modified xsi:type="dcterms:W3CDTF">2023-05-03T16:29:53Z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0x01010078ED785FD35A904D833BFCF732D30217</vt:lpwstr>
  </property>
  <property fmtid="{D5CDD505-2E9C-101B-9397-08002B2CF9AE}" pid="3" name="MediaServiceImageTags">
    <vt:lpwstr/>
  </property>
</Properties>
</file>