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mel\Downloads\Compressed\ML2_Materials.155946.1584425484.6019\"/>
    </mc:Choice>
  </mc:AlternateContent>
  <xr:revisionPtr revIDLastSave="0" documentId="13_ncr:1_{549A478B-8886-4DDB-8944-2AB903C95482}" xr6:coauthVersionLast="44" xr6:coauthVersionMax="44" xr10:uidLastSave="{00000000-0000-0000-0000-000000000000}"/>
  <bookViews>
    <workbookView xWindow="2484" yWindow="2448" windowWidth="12264" windowHeight="8592" xr2:uid="{00000000-000D-0000-FFFF-FFFF00000000}"/>
  </bookViews>
  <sheets>
    <sheet name="main" sheetId="2" r:id="rId1"/>
    <sheet name="item_cossim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H24" i="2"/>
  <c r="C28" i="2"/>
  <c r="C24" i="2"/>
  <c r="C22" i="2"/>
  <c r="C18" i="2"/>
  <c r="C21" i="2"/>
  <c r="C17" i="2"/>
  <c r="C20" i="2"/>
  <c r="C16" i="2"/>
  <c r="C14" i="2"/>
  <c r="C13" i="2"/>
  <c r="C12" i="2"/>
  <c r="C11" i="2"/>
  <c r="C4" i="4" l="1"/>
  <c r="D4" i="4"/>
  <c r="G4" i="4"/>
  <c r="H4" i="4"/>
  <c r="J4" i="4"/>
  <c r="K4" i="4"/>
  <c r="E5" i="4"/>
  <c r="H5" i="4"/>
  <c r="J5" i="4"/>
  <c r="N5" i="4"/>
  <c r="C6" i="4"/>
  <c r="F6" i="4"/>
  <c r="H6" i="4"/>
  <c r="I6" i="4"/>
  <c r="K6" i="4"/>
  <c r="L6" i="4"/>
  <c r="N6" i="4"/>
  <c r="C7" i="4"/>
  <c r="D7" i="4"/>
  <c r="I7" i="4"/>
  <c r="J7" i="4"/>
  <c r="K7" i="4"/>
  <c r="L7" i="4"/>
  <c r="D8" i="4"/>
  <c r="F8" i="4"/>
  <c r="H8" i="4"/>
  <c r="I8" i="4"/>
  <c r="K8" i="4"/>
  <c r="L8" i="4"/>
  <c r="N8" i="4"/>
  <c r="D3" i="4"/>
  <c r="F3" i="4"/>
  <c r="G3" i="4"/>
  <c r="I3" i="4"/>
  <c r="J3" i="4"/>
  <c r="L3" i="4"/>
  <c r="N3" i="4"/>
  <c r="R4" i="2"/>
  <c r="R5" i="2"/>
  <c r="R6" i="2"/>
  <c r="R7" i="2"/>
  <c r="R8" i="2"/>
  <c r="R3" i="2"/>
  <c r="N9" i="2" l="1"/>
  <c r="M9" i="2"/>
  <c r="L9" i="2"/>
  <c r="K9" i="2"/>
  <c r="J9" i="2"/>
  <c r="I9" i="2"/>
  <c r="H9" i="2"/>
  <c r="F9" i="2"/>
  <c r="E9" i="2"/>
  <c r="D9" i="2"/>
  <c r="C9" i="2"/>
  <c r="O4" i="2"/>
  <c r="O5" i="2"/>
  <c r="O6" i="2"/>
  <c r="O7" i="2"/>
  <c r="O8" i="2"/>
  <c r="O3" i="2"/>
  <c r="G9" i="2"/>
  <c r="F4" i="4" l="1"/>
  <c r="L4" i="4"/>
  <c r="E4" i="4"/>
  <c r="M4" i="4"/>
  <c r="N4" i="4"/>
  <c r="N9" i="4" s="1"/>
  <c r="I4" i="4"/>
  <c r="I9" i="4" s="1"/>
  <c r="G7" i="4"/>
  <c r="H7" i="4"/>
  <c r="E7" i="4"/>
  <c r="M7" i="4"/>
  <c r="F7" i="4"/>
  <c r="N7" i="4"/>
  <c r="M6" i="4"/>
  <c r="D6" i="4"/>
  <c r="E6" i="4"/>
  <c r="G6" i="4"/>
  <c r="J6" i="4"/>
  <c r="G5" i="4"/>
  <c r="D5" i="4"/>
  <c r="L5" i="4"/>
  <c r="L9" i="4" s="1"/>
  <c r="I5" i="4"/>
  <c r="C5" i="4"/>
  <c r="K5" i="4"/>
  <c r="K9" i="4" s="1"/>
  <c r="M5" i="4"/>
  <c r="M9" i="4" s="1"/>
  <c r="F5" i="4"/>
  <c r="H3" i="4"/>
  <c r="M3" i="4"/>
  <c r="K3" i="4"/>
  <c r="C3" i="4"/>
  <c r="E3" i="4"/>
  <c r="C8" i="4"/>
  <c r="M8" i="4"/>
  <c r="E8" i="4"/>
  <c r="G8" i="4"/>
  <c r="J8" i="4"/>
  <c r="O6" i="4" l="1"/>
  <c r="C9" i="4"/>
  <c r="R4" i="4"/>
  <c r="O3" i="4"/>
  <c r="R8" i="4"/>
  <c r="R3" i="4"/>
  <c r="R7" i="4"/>
  <c r="R5" i="4"/>
  <c r="R6" i="4"/>
  <c r="D9" i="4"/>
  <c r="O4" i="4"/>
  <c r="O5" i="4"/>
  <c r="G9" i="4"/>
  <c r="O8" i="4"/>
  <c r="E9" i="4"/>
  <c r="H9" i="4"/>
  <c r="J9" i="4"/>
  <c r="O7" i="4"/>
  <c r="F9" i="4"/>
</calcChain>
</file>

<file path=xl/sharedStrings.xml><?xml version="1.0" encoding="utf-8"?>
<sst xmlns="http://schemas.openxmlformats.org/spreadsheetml/2006/main" count="42" uniqueCount="31">
  <si>
    <t>?</t>
  </si>
  <si>
    <t>Total</t>
  </si>
  <si>
    <t>b_u5</t>
  </si>
  <si>
    <t>b_i1</t>
  </si>
  <si>
    <t>b_u5_i1</t>
  </si>
  <si>
    <t>avg(item)</t>
  </si>
  <si>
    <t>avg(user)</t>
  </si>
  <si>
    <t>sim</t>
  </si>
  <si>
    <t>deviation</t>
  </si>
  <si>
    <t>from baseline estimate</t>
  </si>
  <si>
    <t>r_u5_i1?</t>
  </si>
  <si>
    <t>baseline + deviation</t>
  </si>
  <si>
    <t>Predict</t>
  </si>
  <si>
    <t>expect</t>
  </si>
  <si>
    <t>b_i6</t>
  </si>
  <si>
    <t>b_u5_i6</t>
  </si>
  <si>
    <t>b_i3</t>
  </si>
  <si>
    <t>b_u5_i3</t>
  </si>
  <si>
    <t>Users</t>
  </si>
  <si>
    <t>Movies</t>
  </si>
  <si>
    <t>User 5 ดูหนัง Movie 1 ควรได้คะแนนเท่าไหร่ ?</t>
  </si>
  <si>
    <t>K-neighbors=2</t>
  </si>
  <si>
    <t>b=base</t>
  </si>
  <si>
    <t>u=user</t>
  </si>
  <si>
    <t>i=item</t>
  </si>
  <si>
    <t>avg all movie</t>
  </si>
  <si>
    <t>avg for u5 - avg all</t>
  </si>
  <si>
    <t>avg for i1 - avg all</t>
  </si>
  <si>
    <t>***filter เอาแค่คนที่ดูหนังเรื่องที่เราจะคิด</t>
  </si>
  <si>
    <t>หรือคิดถ่วงน้ำหนักกับ sim</t>
  </si>
  <si>
    <t>มาจาก 3.93+(-0.63)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</si>
</sst>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rgb="FFFFD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0" fillId="2" borderId="0" xfId="0" applyFill="1"/>
    <xf numFmtId="2" fontId="2" fillId="2" borderId="0" xfId="0" applyNumberFormat="1" applyFont="1" applyFill="1"/>
    <xf numFmtId="2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0" xfId="0" applyFill="1"/>
    <xf numFmtId="2" fontId="0" fillId="4" borderId="0" xfId="0" applyNumberFormat="1" applyFill="1"/>
    <xf numFmtId="2" fontId="3" fillId="0" borderId="0" xfId="0" applyNumberFormat="1" applyFont="1"/>
    <xf numFmtId="0" fontId="0" fillId="4" borderId="0" xfId="0" applyFill="1"/>
    <xf numFmtId="2" fontId="1" fillId="4" borderId="0" xfId="0" applyNumberFormat="1" applyFont="1" applyFill="1"/>
    <xf numFmtId="0" fontId="3" fillId="0" borderId="0" xfId="0" applyFont="1"/>
    <xf numFmtId="2" fontId="3" fillId="4" borderId="0" xfId="0" applyNumberFormat="1" applyFont="1" applyFill="1"/>
    <xf numFmtId="0" fontId="4" fillId="0" borderId="0" xfId="0" applyFont="1"/>
    <xf numFmtId="2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79"/>
      <color rgb="FF76D6FF"/>
      <color rgb="FF73FEFF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topLeftCell="A11" zoomScale="125" zoomScaleNormal="140" workbookViewId="0">
      <selection activeCell="D29" sqref="D29"/>
    </sheetView>
  </sheetViews>
  <sheetFormatPr defaultColWidth="8.88671875" defaultRowHeight="14.4" x14ac:dyDescent="0.3"/>
  <cols>
    <col min="2" max="2" width="9.6640625" customWidth="1"/>
    <col min="3" max="3" width="8" bestFit="1" customWidth="1"/>
    <col min="4" max="13" width="5.109375" customWidth="1"/>
    <col min="14" max="14" width="4.88671875" bestFit="1" customWidth="1"/>
    <col min="15" max="15" width="9.44140625" style="1" bestFit="1" customWidth="1"/>
    <col min="16" max="16" width="9.109375" style="2"/>
    <col min="18" max="18" width="8.88671875" style="5"/>
  </cols>
  <sheetData>
    <row r="1" spans="1:19" x14ac:dyDescent="0.3">
      <c r="C1" s="7"/>
      <c r="D1" s="7"/>
      <c r="E1" s="7"/>
      <c r="F1" s="7"/>
      <c r="G1" s="7" t="s">
        <v>18</v>
      </c>
      <c r="H1" s="7"/>
      <c r="I1" s="7"/>
      <c r="J1" s="7"/>
      <c r="K1" s="7"/>
      <c r="L1" s="7"/>
      <c r="M1" s="7"/>
      <c r="N1" s="7"/>
    </row>
    <row r="2" spans="1:19" x14ac:dyDescent="0.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1" t="s">
        <v>5</v>
      </c>
      <c r="P2" s="2" t="s">
        <v>7</v>
      </c>
      <c r="R2" s="5" t="s">
        <v>7</v>
      </c>
    </row>
    <row r="3" spans="1:19" x14ac:dyDescent="0.3">
      <c r="A3" s="8"/>
      <c r="B3" s="8">
        <v>1</v>
      </c>
      <c r="C3">
        <v>1</v>
      </c>
      <c r="E3">
        <v>3</v>
      </c>
      <c r="G3" s="6" t="s">
        <v>0</v>
      </c>
      <c r="H3">
        <v>5</v>
      </c>
      <c r="K3">
        <v>5</v>
      </c>
      <c r="M3">
        <v>4</v>
      </c>
      <c r="O3" s="1">
        <f>AVERAGE(C3:N3)</f>
        <v>3.6</v>
      </c>
      <c r="P3" s="2">
        <v>1</v>
      </c>
      <c r="R3" s="10">
        <f>SUMPRODUCT($C$3:$N$3,C3:N3)/(SQRT(SUMSQ($C$3:$N$3))*SQRT(SUMSQ(C3:N3)))</f>
        <v>0.99999999999999978</v>
      </c>
    </row>
    <row r="4" spans="1:19" x14ac:dyDescent="0.3">
      <c r="A4" s="8"/>
      <c r="B4" s="8">
        <v>2</v>
      </c>
      <c r="E4">
        <v>5</v>
      </c>
      <c r="F4">
        <v>4</v>
      </c>
      <c r="I4">
        <v>4</v>
      </c>
      <c r="L4">
        <v>2</v>
      </c>
      <c r="M4">
        <v>1</v>
      </c>
      <c r="N4">
        <v>3</v>
      </c>
      <c r="O4" s="1">
        <f t="shared" ref="O4:O8" si="0">AVERAGE(C4:N4)</f>
        <v>3.1666666666666665</v>
      </c>
      <c r="P4" s="2">
        <v>-0.18</v>
      </c>
      <c r="R4" s="10">
        <f>SUMPRODUCT($C$3:$N$3,C4:N4)/(SQRT(SUMSQ($C$3:$N$3))*SQRT(SUMSQ(C4:N4)))</f>
        <v>0.25865306580573177</v>
      </c>
      <c r="S4" s="5"/>
    </row>
    <row r="5" spans="1:19" x14ac:dyDescent="0.3">
      <c r="A5" s="8" t="s">
        <v>19</v>
      </c>
      <c r="B5" s="8">
        <v>3</v>
      </c>
      <c r="C5">
        <v>2</v>
      </c>
      <c r="D5">
        <v>4</v>
      </c>
      <c r="F5">
        <v>1</v>
      </c>
      <c r="G5" s="3">
        <v>2</v>
      </c>
      <c r="I5">
        <v>3</v>
      </c>
      <c r="K5">
        <v>4</v>
      </c>
      <c r="L5">
        <v>3</v>
      </c>
      <c r="M5">
        <v>5</v>
      </c>
      <c r="O5" s="1">
        <f t="shared" si="0"/>
        <v>3</v>
      </c>
      <c r="P5" s="4">
        <v>0.41</v>
      </c>
      <c r="R5" s="10">
        <f t="shared" ref="R5:R8" si="1">SUMPRODUCT($C$3:$N$3,C5:N5)/(SQRT(SUMSQ($C$3:$N$3))*SQRT(SUMSQ(C5:N5)))</f>
        <v>0.52565748303784676</v>
      </c>
    </row>
    <row r="6" spans="1:19" x14ac:dyDescent="0.3">
      <c r="A6" s="8"/>
      <c r="B6" s="8">
        <v>4</v>
      </c>
      <c r="D6">
        <v>2</v>
      </c>
      <c r="E6">
        <v>4</v>
      </c>
      <c r="G6">
        <v>5</v>
      </c>
      <c r="J6">
        <v>4</v>
      </c>
      <c r="M6">
        <v>2</v>
      </c>
      <c r="O6" s="1">
        <f t="shared" si="0"/>
        <v>3.4</v>
      </c>
      <c r="P6" s="2">
        <v>-0.1</v>
      </c>
      <c r="R6" s="10">
        <f t="shared" si="1"/>
        <v>0.28455519661223611</v>
      </c>
    </row>
    <row r="7" spans="1:19" x14ac:dyDescent="0.3">
      <c r="A7" s="8"/>
      <c r="B7" s="8">
        <v>5</v>
      </c>
      <c r="E7">
        <v>4</v>
      </c>
      <c r="F7">
        <v>3</v>
      </c>
      <c r="G7">
        <v>4</v>
      </c>
      <c r="H7">
        <v>2</v>
      </c>
      <c r="M7">
        <v>2</v>
      </c>
      <c r="N7">
        <v>5</v>
      </c>
      <c r="O7" s="1">
        <f t="shared" si="0"/>
        <v>3.3333333333333335</v>
      </c>
      <c r="P7" s="2">
        <v>-0.31</v>
      </c>
      <c r="R7" s="10">
        <f t="shared" si="1"/>
        <v>0.40003556029699872</v>
      </c>
    </row>
    <row r="8" spans="1:19" x14ac:dyDescent="0.3">
      <c r="A8" s="8"/>
      <c r="B8" s="8">
        <v>6</v>
      </c>
      <c r="C8">
        <v>1</v>
      </c>
      <c r="E8">
        <v>3</v>
      </c>
      <c r="G8" s="3">
        <v>3</v>
      </c>
      <c r="J8">
        <v>2</v>
      </c>
      <c r="M8">
        <v>4</v>
      </c>
      <c r="O8" s="1">
        <f t="shared" si="0"/>
        <v>2.6</v>
      </c>
      <c r="P8" s="4">
        <v>0.59</v>
      </c>
      <c r="R8" s="10">
        <f t="shared" si="1"/>
        <v>0.47756693294091923</v>
      </c>
    </row>
    <row r="9" spans="1:19" s="1" customFormat="1" x14ac:dyDescent="0.3">
      <c r="B9" s="1" t="s">
        <v>6</v>
      </c>
      <c r="C9" s="1">
        <f t="shared" ref="C9:F9" si="2">AVERAGE(C3:C8)</f>
        <v>1.3333333333333333</v>
      </c>
      <c r="D9" s="1">
        <f t="shared" si="2"/>
        <v>3</v>
      </c>
      <c r="E9" s="1">
        <f t="shared" si="2"/>
        <v>3.8</v>
      </c>
      <c r="F9" s="1">
        <f t="shared" si="2"/>
        <v>2.6666666666666665</v>
      </c>
      <c r="G9" s="1">
        <f>AVERAGE(G3:G8)</f>
        <v>3.5</v>
      </c>
      <c r="H9" s="1">
        <f t="shared" ref="H9:N9" si="3">AVERAGE(H3:H8)</f>
        <v>3.5</v>
      </c>
      <c r="I9" s="1">
        <f t="shared" si="3"/>
        <v>3.5</v>
      </c>
      <c r="J9" s="1">
        <f t="shared" si="3"/>
        <v>3</v>
      </c>
      <c r="K9" s="1">
        <f t="shared" si="3"/>
        <v>4.5</v>
      </c>
      <c r="L9" s="1">
        <f t="shared" si="3"/>
        <v>2.5</v>
      </c>
      <c r="M9" s="1">
        <f t="shared" si="3"/>
        <v>3</v>
      </c>
      <c r="N9" s="1">
        <f t="shared" si="3"/>
        <v>4</v>
      </c>
      <c r="P9" s="2"/>
    </row>
    <row r="11" spans="1:19" x14ac:dyDescent="0.3">
      <c r="B11" t="s">
        <v>1</v>
      </c>
      <c r="C11" s="9">
        <f>AVERAGE(C3:N8)</f>
        <v>3.1714285714285713</v>
      </c>
      <c r="D11" t="s">
        <v>25</v>
      </c>
    </row>
    <row r="12" spans="1:19" x14ac:dyDescent="0.3">
      <c r="A12" t="s">
        <v>22</v>
      </c>
      <c r="B12" t="s">
        <v>2</v>
      </c>
      <c r="C12" s="9">
        <f>G9-C11</f>
        <v>0.32857142857142874</v>
      </c>
      <c r="D12" t="s">
        <v>26</v>
      </c>
      <c r="H12" s="11" t="s">
        <v>20</v>
      </c>
      <c r="I12" s="11"/>
      <c r="J12" s="11"/>
      <c r="K12" s="11"/>
      <c r="L12" s="11"/>
      <c r="M12" s="11"/>
      <c r="N12" s="11"/>
      <c r="O12" s="12"/>
    </row>
    <row r="13" spans="1:19" x14ac:dyDescent="0.3">
      <c r="A13" t="s">
        <v>23</v>
      </c>
      <c r="B13" t="s">
        <v>3</v>
      </c>
      <c r="C13" s="9">
        <f>O3-C11</f>
        <v>0.42857142857142883</v>
      </c>
      <c r="D13" t="s">
        <v>27</v>
      </c>
      <c r="H13" t="s">
        <v>21</v>
      </c>
    </row>
    <row r="14" spans="1:19" x14ac:dyDescent="0.3">
      <c r="A14" t="s">
        <v>24</v>
      </c>
      <c r="B14" s="15" t="s">
        <v>4</v>
      </c>
      <c r="C14" s="16">
        <f>SUM(C11:C13)</f>
        <v>3.9285714285714288</v>
      </c>
      <c r="D14" s="15" t="s">
        <v>13</v>
      </c>
      <c r="H14" t="s">
        <v>28</v>
      </c>
    </row>
    <row r="15" spans="1:19" x14ac:dyDescent="0.3">
      <c r="C15" s="5"/>
    </row>
    <row r="16" spans="1:19" x14ac:dyDescent="0.3">
      <c r="B16" t="s">
        <v>14</v>
      </c>
      <c r="C16" s="9">
        <f>O8-C11</f>
        <v>-0.57142857142857117</v>
      </c>
    </row>
    <row r="17" spans="2:8" x14ac:dyDescent="0.3">
      <c r="B17" t="s">
        <v>15</v>
      </c>
      <c r="C17" s="9">
        <f>C11+C12+C16</f>
        <v>2.9285714285714288</v>
      </c>
      <c r="D17" t="s">
        <v>13</v>
      </c>
    </row>
    <row r="18" spans="2:8" x14ac:dyDescent="0.3">
      <c r="B18" s="13" t="s">
        <v>8</v>
      </c>
      <c r="C18" s="14">
        <f>G8-C17</f>
        <v>7.1428571428571175E-2</v>
      </c>
    </row>
    <row r="19" spans="2:8" x14ac:dyDescent="0.3">
      <c r="C19" s="5"/>
    </row>
    <row r="20" spans="2:8" x14ac:dyDescent="0.3">
      <c r="B20" t="s">
        <v>16</v>
      </c>
      <c r="C20" s="9">
        <f>O5-C11</f>
        <v>-0.17142857142857126</v>
      </c>
    </row>
    <row r="21" spans="2:8" x14ac:dyDescent="0.3">
      <c r="B21" t="s">
        <v>17</v>
      </c>
      <c r="C21" s="9">
        <f>C11+C12+C20</f>
        <v>3.3285714285714287</v>
      </c>
      <c r="D21" t="s">
        <v>13</v>
      </c>
    </row>
    <row r="22" spans="2:8" x14ac:dyDescent="0.3">
      <c r="B22" s="13" t="s">
        <v>8</v>
      </c>
      <c r="C22" s="14">
        <f>G5-C21</f>
        <v>-1.3285714285714287</v>
      </c>
    </row>
    <row r="23" spans="2:8" x14ac:dyDescent="0.3">
      <c r="C23" s="5"/>
    </row>
    <row r="24" spans="2:8" x14ac:dyDescent="0.3">
      <c r="B24" s="13" t="s">
        <v>8</v>
      </c>
      <c r="C24" s="14">
        <f>AVERAGE(C18,C22)</f>
        <v>-0.62857142857142878</v>
      </c>
      <c r="D24" t="s">
        <v>29</v>
      </c>
      <c r="H24">
        <f>(C18*P8+C22*P5)/(P5+P8)</f>
        <v>-0.50257142857142867</v>
      </c>
    </row>
    <row r="25" spans="2:8" x14ac:dyDescent="0.3">
      <c r="B25" t="s">
        <v>9</v>
      </c>
      <c r="C25" s="5"/>
    </row>
    <row r="26" spans="2:8" x14ac:dyDescent="0.3">
      <c r="C26" s="5"/>
    </row>
    <row r="27" spans="2:8" x14ac:dyDescent="0.3">
      <c r="B27" t="s">
        <v>10</v>
      </c>
      <c r="C27" s="5" t="s">
        <v>11</v>
      </c>
    </row>
    <row r="28" spans="2:8" x14ac:dyDescent="0.3">
      <c r="B28" t="s">
        <v>12</v>
      </c>
      <c r="C28" s="9">
        <f>C14+C24</f>
        <v>3.3</v>
      </c>
      <c r="E28" t="s">
        <v>30</v>
      </c>
    </row>
    <row r="29" spans="2:8" x14ac:dyDescent="0.3">
      <c r="C29" s="5">
        <f>C14+H24</f>
        <v>3.4260000000000002</v>
      </c>
    </row>
  </sheetData>
  <pageMargins left="0.25" right="0.25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5B51-82FD-2549-8DB5-F949547E19D7}">
  <dimension ref="A1:S26"/>
  <sheetViews>
    <sheetView topLeftCell="G1" zoomScale="125" zoomScaleNormal="140" workbookViewId="0">
      <selection activeCell="P5" sqref="P5"/>
    </sheetView>
  </sheetViews>
  <sheetFormatPr defaultColWidth="8.88671875" defaultRowHeight="14.4" x14ac:dyDescent="0.3"/>
  <cols>
    <col min="2" max="2" width="9.6640625" customWidth="1"/>
    <col min="3" max="3" width="5.44140625" bestFit="1" customWidth="1"/>
    <col min="4" max="13" width="5.109375" customWidth="1"/>
    <col min="14" max="14" width="4.88671875" bestFit="1" customWidth="1"/>
    <col min="15" max="15" width="9.44140625" style="1" bestFit="1" customWidth="1"/>
    <col min="16" max="16" width="8.88671875" style="2"/>
    <col min="18" max="18" width="8.88671875" style="5"/>
  </cols>
  <sheetData>
    <row r="1" spans="1:19" x14ac:dyDescent="0.3">
      <c r="C1" s="7"/>
      <c r="D1" s="7"/>
      <c r="E1" s="7"/>
      <c r="F1" s="7"/>
      <c r="G1" s="7" t="s">
        <v>18</v>
      </c>
      <c r="H1" s="7"/>
      <c r="I1" s="7"/>
      <c r="J1" s="7"/>
      <c r="K1" s="7"/>
      <c r="L1" s="7"/>
      <c r="M1" s="7"/>
      <c r="N1" s="7"/>
    </row>
    <row r="2" spans="1:19" x14ac:dyDescent="0.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1" t="s">
        <v>5</v>
      </c>
      <c r="P2" s="2" t="s">
        <v>7</v>
      </c>
      <c r="R2" s="10" t="s">
        <v>7</v>
      </c>
    </row>
    <row r="3" spans="1:19" x14ac:dyDescent="0.3">
      <c r="A3" s="8"/>
      <c r="B3" s="8">
        <v>1</v>
      </c>
      <c r="C3">
        <f>IF(ISNUMBER(main!C3),main!C3-main!$O3,"")</f>
        <v>-2.6</v>
      </c>
      <c r="D3" t="str">
        <f>IF(ISNUMBER(main!D3),main!D3-main!$O3,"")</f>
        <v/>
      </c>
      <c r="E3">
        <f>IF(ISNUMBER(main!E3),main!E3-main!$O3,"")</f>
        <v>-0.60000000000000009</v>
      </c>
      <c r="F3" t="str">
        <f>IF(ISNUMBER(main!F3),main!F3-main!$O3,"")</f>
        <v/>
      </c>
      <c r="G3" t="str">
        <f>IF(ISNUMBER(main!G3),main!G3-main!$O3,"")</f>
        <v/>
      </c>
      <c r="H3">
        <f>IF(ISNUMBER(main!H3),main!H3-main!$O3,"")</f>
        <v>1.4</v>
      </c>
      <c r="I3" t="str">
        <f>IF(ISNUMBER(main!I3),main!I3-main!$O3,"")</f>
        <v/>
      </c>
      <c r="J3" t="str">
        <f>IF(ISNUMBER(main!J3),main!J3-main!$O3,"")</f>
        <v/>
      </c>
      <c r="K3">
        <f>IF(ISNUMBER(main!K3),main!K3-main!$O3,"")</f>
        <v>1.4</v>
      </c>
      <c r="L3" t="str">
        <f>IF(ISNUMBER(main!L3),main!L3-main!$O3,"")</f>
        <v/>
      </c>
      <c r="M3">
        <f>IF(ISNUMBER(main!M3),main!M3-main!$O3,"")</f>
        <v>0.39999999999999991</v>
      </c>
      <c r="N3" t="str">
        <f>IF(ISNUMBER(main!N3),main!N3-main!$O3,"")</f>
        <v/>
      </c>
      <c r="O3" s="1">
        <f>AVERAGE(C3:N3)</f>
        <v>-8.8817841970012528E-17</v>
      </c>
      <c r="P3" s="2">
        <v>1</v>
      </c>
      <c r="R3" s="10">
        <f>SUMPRODUCT($C$3:$N$3,C3:N3)/(SQRT(SUMSQ($C$3:$N$3))*SQRT(SUMSQ(C3:N3)))</f>
        <v>0.99999999999999989</v>
      </c>
    </row>
    <row r="4" spans="1:19" x14ac:dyDescent="0.3">
      <c r="A4" s="8"/>
      <c r="B4" s="8">
        <v>2</v>
      </c>
      <c r="C4" t="str">
        <f>IF(ISNUMBER(main!C4),main!C4-main!$O4,"")</f>
        <v/>
      </c>
      <c r="D4" t="str">
        <f>IF(ISNUMBER(main!D4),main!D4-main!$O4,"")</f>
        <v/>
      </c>
      <c r="E4">
        <f>IF(ISNUMBER(main!E4),main!E4-main!$O4,"")</f>
        <v>1.8333333333333335</v>
      </c>
      <c r="F4">
        <f>IF(ISNUMBER(main!F4),main!F4-main!$O4,"")</f>
        <v>0.83333333333333348</v>
      </c>
      <c r="G4" t="str">
        <f>IF(ISNUMBER(main!G4),main!G4-main!$O4,"")</f>
        <v/>
      </c>
      <c r="H4" t="str">
        <f>IF(ISNUMBER(main!H4),main!H4-main!$O4,"")</f>
        <v/>
      </c>
      <c r="I4">
        <f>IF(ISNUMBER(main!I4),main!I4-main!$O4,"")</f>
        <v>0.83333333333333348</v>
      </c>
      <c r="J4" t="str">
        <f>IF(ISNUMBER(main!J4),main!J4-main!$O4,"")</f>
        <v/>
      </c>
      <c r="K4" t="str">
        <f>IF(ISNUMBER(main!K4),main!K4-main!$O4,"")</f>
        <v/>
      </c>
      <c r="L4">
        <f>IF(ISNUMBER(main!L4),main!L4-main!$O4,"")</f>
        <v>-1.1666666666666665</v>
      </c>
      <c r="M4">
        <f>IF(ISNUMBER(main!M4),main!M4-main!$O4,"")</f>
        <v>-2.1666666666666665</v>
      </c>
      <c r="N4">
        <f>IF(ISNUMBER(main!N4),main!N4-main!$O4,"")</f>
        <v>-0.16666666666666652</v>
      </c>
      <c r="O4" s="1">
        <f t="shared" ref="O4:O8" si="0">AVERAGE(C4:N4)</f>
        <v>1.4802973661668753E-16</v>
      </c>
      <c r="P4" s="2">
        <v>-0.18</v>
      </c>
      <c r="R4" s="10">
        <f>SUMPRODUCT($C$3:$N$3,C4:N4)/(SQRT(SUMSQ($C$3:$N$3))*SQRT(SUMSQ(C4:N4)))</f>
        <v>-0.17854212213729673</v>
      </c>
      <c r="S4" s="5"/>
    </row>
    <row r="5" spans="1:19" x14ac:dyDescent="0.3">
      <c r="A5" s="8" t="s">
        <v>19</v>
      </c>
      <c r="B5" s="8">
        <v>3</v>
      </c>
      <c r="C5">
        <f>IF(ISNUMBER(main!C5),main!C5-main!$O5,"")</f>
        <v>-1</v>
      </c>
      <c r="D5">
        <f>IF(ISNUMBER(main!D5),main!D5-main!$O5,"")</f>
        <v>1</v>
      </c>
      <c r="E5" t="str">
        <f>IF(ISNUMBER(main!E5),main!E5-main!$O5,"")</f>
        <v/>
      </c>
      <c r="F5">
        <f>IF(ISNUMBER(main!F5),main!F5-main!$O5,"")</f>
        <v>-2</v>
      </c>
      <c r="G5">
        <f>IF(ISNUMBER(main!G5),main!G5-main!$O5,"")</f>
        <v>-1</v>
      </c>
      <c r="H5" t="str">
        <f>IF(ISNUMBER(main!H5),main!H5-main!$O5,"")</f>
        <v/>
      </c>
      <c r="I5">
        <f>IF(ISNUMBER(main!I5),main!I5-main!$O5,"")</f>
        <v>0</v>
      </c>
      <c r="J5" t="str">
        <f>IF(ISNUMBER(main!J5),main!J5-main!$O5,"")</f>
        <v/>
      </c>
      <c r="K5">
        <f>IF(ISNUMBER(main!K5),main!K5-main!$O5,"")</f>
        <v>1</v>
      </c>
      <c r="L5">
        <f>IF(ISNUMBER(main!L5),main!L5-main!$O5,"")</f>
        <v>0</v>
      </c>
      <c r="M5">
        <f>IF(ISNUMBER(main!M5),main!M5-main!$O5,"")</f>
        <v>2</v>
      </c>
      <c r="N5" t="str">
        <f>IF(ISNUMBER(main!N5),main!N5-main!$O5,"")</f>
        <v/>
      </c>
      <c r="O5" s="1">
        <f t="shared" si="0"/>
        <v>0</v>
      </c>
      <c r="P5" s="4">
        <v>0.41</v>
      </c>
      <c r="R5" s="10">
        <f t="shared" ref="R5:R8" si="1">SUMPRODUCT($C$3:$N$3,C5:N5)/(SQRT(SUMSQ($C$3:$N$3))*SQRT(SUMSQ(C5:N5)))</f>
        <v>0.41403933560541256</v>
      </c>
    </row>
    <row r="6" spans="1:19" x14ac:dyDescent="0.3">
      <c r="A6" s="8"/>
      <c r="B6" s="8">
        <v>4</v>
      </c>
      <c r="C6" t="str">
        <f>IF(ISNUMBER(main!C6),main!C6-main!$O6,"")</f>
        <v/>
      </c>
      <c r="D6">
        <f>IF(ISNUMBER(main!D6),main!D6-main!$O6,"")</f>
        <v>-1.4</v>
      </c>
      <c r="E6">
        <f>IF(ISNUMBER(main!E6),main!E6-main!$O6,"")</f>
        <v>0.60000000000000009</v>
      </c>
      <c r="F6" t="str">
        <f>IF(ISNUMBER(main!F6),main!F6-main!$O6,"")</f>
        <v/>
      </c>
      <c r="G6">
        <f>IF(ISNUMBER(main!G6),main!G6-main!$O6,"")</f>
        <v>1.6</v>
      </c>
      <c r="H6" t="str">
        <f>IF(ISNUMBER(main!H6),main!H6-main!$O6,"")</f>
        <v/>
      </c>
      <c r="I6" t="str">
        <f>IF(ISNUMBER(main!I6),main!I6-main!$O6,"")</f>
        <v/>
      </c>
      <c r="J6">
        <f>IF(ISNUMBER(main!J6),main!J6-main!$O6,"")</f>
        <v>0.60000000000000009</v>
      </c>
      <c r="K6" t="str">
        <f>IF(ISNUMBER(main!K6),main!K6-main!$O6,"")</f>
        <v/>
      </c>
      <c r="L6" t="str">
        <f>IF(ISNUMBER(main!L6),main!L6-main!$O6,"")</f>
        <v/>
      </c>
      <c r="M6">
        <f>IF(ISNUMBER(main!M6),main!M6-main!$O6,"")</f>
        <v>-1.4</v>
      </c>
      <c r="N6" t="str">
        <f>IF(ISNUMBER(main!N6),main!N6-main!$O6,"")</f>
        <v/>
      </c>
      <c r="O6" s="1">
        <f t="shared" si="0"/>
        <v>0</v>
      </c>
      <c r="P6" s="2">
        <v>-0.1</v>
      </c>
      <c r="R6" s="10">
        <f t="shared" si="1"/>
        <v>-0.10245014273309601</v>
      </c>
    </row>
    <row r="7" spans="1:19" x14ac:dyDescent="0.3">
      <c r="A7" s="8"/>
      <c r="B7" s="8">
        <v>5</v>
      </c>
      <c r="C7" t="str">
        <f>IF(ISNUMBER(main!C7),main!C7-main!$O7,"")</f>
        <v/>
      </c>
      <c r="D7" t="str">
        <f>IF(ISNUMBER(main!D7),main!D7-main!$O7,"")</f>
        <v/>
      </c>
      <c r="E7">
        <f>IF(ISNUMBER(main!E7),main!E7-main!$O7,"")</f>
        <v>0.66666666666666652</v>
      </c>
      <c r="F7">
        <f>IF(ISNUMBER(main!F7),main!F7-main!$O7,"")</f>
        <v>-0.33333333333333348</v>
      </c>
      <c r="G7">
        <f>IF(ISNUMBER(main!G7),main!G7-main!$O7,"")</f>
        <v>0.66666666666666652</v>
      </c>
      <c r="H7">
        <f>IF(ISNUMBER(main!H7),main!H7-main!$O7,"")</f>
        <v>-1.3333333333333335</v>
      </c>
      <c r="I7" t="str">
        <f>IF(ISNUMBER(main!I7),main!I7-main!$O7,"")</f>
        <v/>
      </c>
      <c r="J7" t="str">
        <f>IF(ISNUMBER(main!J7),main!J7-main!$O7,"")</f>
        <v/>
      </c>
      <c r="K7" t="str">
        <f>IF(ISNUMBER(main!K7),main!K7-main!$O7,"")</f>
        <v/>
      </c>
      <c r="L7" t="str">
        <f>IF(ISNUMBER(main!L7),main!L7-main!$O7,"")</f>
        <v/>
      </c>
      <c r="M7">
        <f>IF(ISNUMBER(main!M7),main!M7-main!$O7,"")</f>
        <v>-1.3333333333333335</v>
      </c>
      <c r="N7">
        <f>IF(ISNUMBER(main!N7),main!N7-main!$O7,"")</f>
        <v>1.6666666666666665</v>
      </c>
      <c r="O7" s="1">
        <f t="shared" si="0"/>
        <v>0</v>
      </c>
      <c r="P7" s="2">
        <v>-0.31</v>
      </c>
      <c r="R7" s="10">
        <f t="shared" si="1"/>
        <v>-0.30895719032666236</v>
      </c>
    </row>
    <row r="8" spans="1:19" x14ac:dyDescent="0.3">
      <c r="A8" s="8"/>
      <c r="B8" s="8">
        <v>6</v>
      </c>
      <c r="C8">
        <f>IF(ISNUMBER(main!C8),main!C8-main!$O8,"")</f>
        <v>-1.6</v>
      </c>
      <c r="D8" t="str">
        <f>IF(ISNUMBER(main!D8),main!D8-main!$O8,"")</f>
        <v/>
      </c>
      <c r="E8">
        <f>IF(ISNUMBER(main!E8),main!E8-main!$O8,"")</f>
        <v>0.39999999999999991</v>
      </c>
      <c r="F8" t="str">
        <f>IF(ISNUMBER(main!F8),main!F8-main!$O8,"")</f>
        <v/>
      </c>
      <c r="G8">
        <f>IF(ISNUMBER(main!G8),main!G8-main!$O8,"")</f>
        <v>0.39999999999999991</v>
      </c>
      <c r="H8" t="str">
        <f>IF(ISNUMBER(main!H8),main!H8-main!$O8,"")</f>
        <v/>
      </c>
      <c r="I8" t="str">
        <f>IF(ISNUMBER(main!I8),main!I8-main!$O8,"")</f>
        <v/>
      </c>
      <c r="J8">
        <f>IF(ISNUMBER(main!J8),main!J8-main!$O8,"")</f>
        <v>-0.60000000000000009</v>
      </c>
      <c r="K8" t="str">
        <f>IF(ISNUMBER(main!K8),main!K8-main!$O8,"")</f>
        <v/>
      </c>
      <c r="L8" t="str">
        <f>IF(ISNUMBER(main!L8),main!L8-main!$O8,"")</f>
        <v/>
      </c>
      <c r="M8">
        <f>IF(ISNUMBER(main!M8),main!M8-main!$O8,"")</f>
        <v>1.4</v>
      </c>
      <c r="N8" t="str">
        <f>IF(ISNUMBER(main!N8),main!N8-main!$O8,"")</f>
        <v/>
      </c>
      <c r="O8" s="1">
        <f t="shared" si="0"/>
        <v>0</v>
      </c>
      <c r="P8" s="4">
        <v>0.59</v>
      </c>
      <c r="R8" s="10">
        <f t="shared" si="1"/>
        <v>0.58703950856427412</v>
      </c>
    </row>
    <row r="9" spans="1:19" s="1" customFormat="1" x14ac:dyDescent="0.3">
      <c r="B9" s="1" t="s">
        <v>6</v>
      </c>
      <c r="C9" s="1">
        <f t="shared" ref="C9:F9" si="2">AVERAGE(C3:C8)</f>
        <v>-1.7333333333333334</v>
      </c>
      <c r="D9" s="1">
        <f t="shared" si="2"/>
        <v>-0.19999999999999996</v>
      </c>
      <c r="E9" s="1">
        <f t="shared" si="2"/>
        <v>0.57999999999999996</v>
      </c>
      <c r="F9" s="1">
        <f t="shared" si="2"/>
        <v>-0.5</v>
      </c>
      <c r="G9" s="1">
        <f>AVERAGE(G3:G8)</f>
        <v>0.41666666666666663</v>
      </c>
      <c r="H9" s="1">
        <f t="shared" ref="H9:N9" si="3">AVERAGE(H3:H8)</f>
        <v>3.3333333333333215E-2</v>
      </c>
      <c r="I9" s="1">
        <f t="shared" si="3"/>
        <v>0.41666666666666674</v>
      </c>
      <c r="J9" s="1">
        <f t="shared" si="3"/>
        <v>0</v>
      </c>
      <c r="K9" s="1">
        <f t="shared" si="3"/>
        <v>1.2</v>
      </c>
      <c r="L9" s="1">
        <f t="shared" si="3"/>
        <v>-0.58333333333333326</v>
      </c>
      <c r="M9" s="1">
        <f t="shared" si="3"/>
        <v>-0.18333333333333335</v>
      </c>
      <c r="N9" s="1">
        <f t="shared" si="3"/>
        <v>0.75</v>
      </c>
      <c r="P9" s="2"/>
    </row>
    <row r="11" spans="1:19" x14ac:dyDescent="0.3">
      <c r="C11" s="5"/>
    </row>
    <row r="12" spans="1:19" x14ac:dyDescent="0.3">
      <c r="C12" s="5"/>
    </row>
    <row r="13" spans="1:19" x14ac:dyDescent="0.3">
      <c r="C13" s="5"/>
    </row>
    <row r="14" spans="1:19" x14ac:dyDescent="0.3">
      <c r="C14" s="5"/>
    </row>
    <row r="15" spans="1:19" x14ac:dyDescent="0.3">
      <c r="C15" s="5"/>
    </row>
    <row r="16" spans="1:19" x14ac:dyDescent="0.3">
      <c r="C16" s="5"/>
    </row>
    <row r="17" spans="3:3" x14ac:dyDescent="0.3">
      <c r="C17" s="5"/>
    </row>
    <row r="18" spans="3:3" x14ac:dyDescent="0.3">
      <c r="C18" s="5"/>
    </row>
    <row r="19" spans="3:3" x14ac:dyDescent="0.3">
      <c r="C19" s="5"/>
    </row>
    <row r="20" spans="3:3" x14ac:dyDescent="0.3">
      <c r="C20" s="5"/>
    </row>
    <row r="21" spans="3:3" x14ac:dyDescent="0.3">
      <c r="C21" s="5"/>
    </row>
    <row r="22" spans="3:3" x14ac:dyDescent="0.3">
      <c r="C22" s="5"/>
    </row>
    <row r="23" spans="3:3" x14ac:dyDescent="0.3">
      <c r="C23" s="5"/>
    </row>
    <row r="24" spans="3:3" x14ac:dyDescent="0.3">
      <c r="C24" s="5"/>
    </row>
    <row r="25" spans="3:3" x14ac:dyDescent="0.3">
      <c r="C25" s="5"/>
    </row>
    <row r="26" spans="3:3" x14ac:dyDescent="0.3">
      <c r="C26" s="5"/>
    </row>
  </sheetData>
  <pageMargins left="0.25" right="0.25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item_cossim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Melvin Macaranas</cp:lastModifiedBy>
  <cp:lastPrinted>2016-03-16T06:06:19Z</cp:lastPrinted>
  <dcterms:created xsi:type="dcterms:W3CDTF">2016-03-16T01:52:52Z</dcterms:created>
  <dcterms:modified xsi:type="dcterms:W3CDTF">2020-03-17T01:36:50Z</dcterms:modified>
</cp:coreProperties>
</file>