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Nancy\Desktop\"/>
    </mc:Choice>
  </mc:AlternateContent>
  <xr:revisionPtr revIDLastSave="0" documentId="13_ncr:1_{A2A51F8F-4945-419D-9612-697FECB54B8A}" xr6:coauthVersionLast="47" xr6:coauthVersionMax="47" xr10:uidLastSave="{00000000-0000-0000-0000-000000000000}"/>
  <bookViews>
    <workbookView xWindow="-120" yWindow="-120" windowWidth="20730" windowHeight="11160" xr2:uid="{16FFF423-1293-4F96-B090-C7BB75A7895D}"/>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04" i="1" l="1"/>
  <c r="C285" i="1"/>
  <c r="F275" i="1"/>
  <c r="C271" i="1"/>
  <c r="C263" i="1"/>
  <c r="C237" i="1"/>
  <c r="C221" i="1"/>
  <c r="C212" i="1"/>
  <c r="C138" i="1"/>
  <c r="G115" i="1"/>
  <c r="G111" i="1"/>
  <c r="K51" i="1"/>
</calcChain>
</file>

<file path=xl/sharedStrings.xml><?xml version="1.0" encoding="utf-8"?>
<sst xmlns="http://schemas.openxmlformats.org/spreadsheetml/2006/main" count="341" uniqueCount="209">
  <si>
    <r>
      <t>1.</t>
    </r>
    <r>
      <rPr>
        <sz val="7"/>
        <color theme="1"/>
        <rFont val="Times New Roman"/>
        <family val="1"/>
      </rPr>
      <t xml:space="preserve">              </t>
    </r>
    <r>
      <rPr>
        <sz val="11"/>
        <color theme="1"/>
        <rFont val="Times New Roman"/>
        <family val="1"/>
      </rPr>
      <t>Hace 18 meses una persona depositó Q 16,000.00 en una institución que ofreció pagar el ocho por ciento anual de interés capitalizable trimestralmente. Hoy retira la inversión y requiere saber ¿cuánto se devengó en concepto de interés durante el tiempo que tardó la inversión?</t>
    </r>
  </si>
  <si>
    <r>
      <t>2.</t>
    </r>
    <r>
      <rPr>
        <sz val="7"/>
        <color theme="1"/>
        <rFont val="Times New Roman"/>
        <family val="1"/>
      </rPr>
      <t xml:space="preserve">              </t>
    </r>
    <r>
      <rPr>
        <sz val="11"/>
        <color theme="1"/>
        <rFont val="Times New Roman"/>
        <family val="1"/>
      </rPr>
      <t>Hoy se liquida una inversión realizada hace dos años y medio. En la liquidación se indica que durante ese tiempo se ganó en concepto de interés Q 2,940.60. Si se conoce que la inversión se pactó al 9% anual de interés capitalizable 4 veces por año, determine el valor de la inversión.</t>
    </r>
  </si>
  <si>
    <r>
      <rPr>
        <sz val="7"/>
        <color theme="1"/>
        <rFont val="Times New Roman"/>
        <family val="1"/>
      </rPr>
      <t xml:space="preserve">3.              </t>
    </r>
    <r>
      <rPr>
        <sz val="11"/>
        <color theme="1"/>
        <rFont val="Times New Roman"/>
        <family val="1"/>
      </rPr>
      <t>Un inversionista desea saber qué tasa de interés capitalizable cada tres meses devengó un depósito de Q 9,000.00 que se efectuó hace 6 años si hoy que retira la inversión le indican que durante ese tiempo ganó Q 2,775.00 en concepto de interés.</t>
    </r>
  </si>
  <si>
    <t>4.	Un capital de Q 19,000.00 generó intereses por Q 4,095.00 si se sabe que la inversión ganó el 10% anual de interés capitalizable semestralmente, determine durante cuánto tiempo se mantuvo la inversión.</t>
  </si>
  <si>
    <t>5.	Hace 8 años una persona invirtió Q 10,000.00 en una institución que ofreció pagarle el cuatro y medio por ciento anual de interés capitalizable cada cuatro meses, determinar cuánto recibirá en concepto de capital e intereses si la inversión la mantiene por 5 años más.</t>
  </si>
  <si>
    <t>6.	Un comerciante debe disponer de Q 50,000.00 para renovar uno de los equipos de producción que utiliza en su empresa. Si sabe que el equipo lo debe renovar dentro de 5 años, desea saber por qué valor debe hacer hoy un depósito en una institución que ofrece pagarle el 5% anual de interés capitalizable bimestralmente y así poder disponer de los fondos para renovar el equipo.</t>
  </si>
  <si>
    <t>7.	Hace 5 años y medio una persona invirtió Q 12,800.00 en una institución que ofreció pagar el 6% anual de interés capitalizable cada 3 meses. Hoy le comunican que la tasa de interés se incrementará en dos puntos porcentuales pero con capitalizaciones semestrales. Determinar ¿cuánto se acumulará si la inversión se liquida dentro de 18 meses?</t>
  </si>
  <si>
    <t>8.	Cuántos años, meses y días deben transcurrir para que un depósito de Q 8,000.00 logre acumular en concepto de capital e intereses Q 10,500.00, si la institución en donde se efectuó el depósito ofrece pagar el 6% anual de interés capitalizable trimestralmente.</t>
  </si>
  <si>
    <t>9.	Hoy se liquidó una inversión por la cual se recibió en total Q35,780.00. Esta inversión estuvo vigente durante 3 años y 5 meses. Durante los primeros 2 años se devengó el 8% anual de interés capitalizable cada cuatro meses y el resto del tiempo el 9% anual capitalizable mensualmente. ¿Determinar cuál fue el valor de la inversión?</t>
  </si>
  <si>
    <t>11.	Hace 5 años se depositaron Q 10,000.00 en una institución que ofreció pagar durante los primeros 3 años y medio el 8.5% anual de interés capitalizable bimestralmente; los siguientes dos años el 10% anual capitalizable tres veces por año; y, el 15% anual capitalizable mensualmente por el resto del tiempo. Determinar cuánto se retiraría si la inversión se liquida dentro de 3 años.</t>
  </si>
  <si>
    <t>12.	Una persona depositó Q 19,000.00 hace 6 años en una institución que paga el 5 1/4% anual de interés capitalizable cada cuatro meses. Determinar cuánto acumulará en concepto de capital e intereses si retira su inversión dentro de 2 años y medio. Si existe fracción de capitalización utilice interés simple para la fracción.</t>
  </si>
  <si>
    <t xml:space="preserve">13.	Un comerciante necesita disponer de Q 95,000.00 dentro de cinco años y nueve meses. Para lograr su objetivo hará un depósito en una institución que ofrece pagar el 8% anual de interés capitalizable bimestralmente. ¿Cuánto debe depositar hoy para contar con la cantidad en el tiempo previsto? Nota: Si existe fracción de capitalización realice el cálculo aplicando interés compuesto e interés simple para la fracción de capitalización.
</t>
  </si>
  <si>
    <t xml:space="preserve">14.	Un comerciante tomó en préstamo Q 50,000.00 a un plazo de 1 año 8 meses. Determinar cuánto tendría que pagar en concepto de interés si se sabe que la transacción se pactó al 18% anual de interés capitalizable trimestralmente. Si existe fracción de capitalización utilice interés simple para la fracción.
</t>
  </si>
  <si>
    <t xml:space="preserve">15.	Un inversionista depositó Q 8,500.00 a un plazo de 5 años. Determinar cuánto ganará en concepto de interés si se sabe que la inversión ganará el 5% anual de interés capitalizable trimestralmente durante los primeros 3 años y medio y el resto del tiempo ganará el 4% anual, pero con capitalizaciones mensuales.
</t>
  </si>
  <si>
    <t>DATOS</t>
  </si>
  <si>
    <t>P=</t>
  </si>
  <si>
    <t>i=</t>
  </si>
  <si>
    <t>m</t>
  </si>
  <si>
    <t>?</t>
  </si>
  <si>
    <t>n=</t>
  </si>
  <si>
    <t>n= 1+6/12</t>
  </si>
  <si>
    <t xml:space="preserve">formula </t>
  </si>
  <si>
    <t>I=</t>
  </si>
  <si>
    <t>j=</t>
  </si>
  <si>
    <t xml:space="preserve">I= </t>
  </si>
  <si>
    <t>I</t>
  </si>
  <si>
    <t>( 1 + J/m)^ mn - 1</t>
  </si>
  <si>
    <t>n= 2+6/12</t>
  </si>
  <si>
    <t>( 1 + 0.09/4)^ 4*2.5 - 1</t>
  </si>
  <si>
    <t>( 1.0225)^ 10 - 1</t>
  </si>
  <si>
    <t>J =</t>
  </si>
  <si>
    <t>m [ ( I/P + 1 )^ 1/mn - 1</t>
  </si>
  <si>
    <t>m = 4</t>
  </si>
  <si>
    <t>n = 6</t>
  </si>
  <si>
    <t>J = ?</t>
  </si>
  <si>
    <t>4 [ ( 1.308333333 )^0.041666666 - 1 ]</t>
  </si>
  <si>
    <t>0.045044076*100</t>
  </si>
  <si>
    <t>J=</t>
  </si>
  <si>
    <t>P=9,000</t>
  </si>
  <si>
    <t>I = 2,775</t>
  </si>
  <si>
    <t>P= 19000</t>
  </si>
  <si>
    <t>I= 4095</t>
  </si>
  <si>
    <t>J= 0.10</t>
  </si>
  <si>
    <t>M= 2</t>
  </si>
  <si>
    <t>n=?</t>
  </si>
  <si>
    <t>n =</t>
  </si>
  <si>
    <t>Log. ( I/P + 1 )</t>
  </si>
  <si>
    <t>m   Log. (1 + J/m )</t>
  </si>
  <si>
    <t>Log. ( 4095/19000 + 1 )</t>
  </si>
  <si>
    <t>2   Log. (1 + 0.10/2 )</t>
  </si>
  <si>
    <t>Log. ( 0.215526315+1)</t>
  </si>
  <si>
    <t>2   Log. (1.05 )</t>
  </si>
  <si>
    <t>Log. ( 1.215526315)</t>
  </si>
  <si>
    <t>2   (0.021189299 )</t>
  </si>
  <si>
    <t xml:space="preserve">2 años </t>
  </si>
  <si>
    <t xml:space="preserve">DATOS </t>
  </si>
  <si>
    <t>n= 13</t>
  </si>
  <si>
    <t>p= 10,000</t>
  </si>
  <si>
    <t>j= 0.045</t>
  </si>
  <si>
    <t>m= 3</t>
  </si>
  <si>
    <t>formula</t>
  </si>
  <si>
    <t>S =</t>
  </si>
  <si>
    <r>
      <t>P (1+J/m)</t>
    </r>
    <r>
      <rPr>
        <b/>
        <sz val="11"/>
        <color theme="1"/>
        <rFont val="Calibri"/>
        <family val="2"/>
      </rPr>
      <t>ᵐᶯ</t>
    </r>
    <r>
      <rPr>
        <b/>
        <sz val="11"/>
        <color theme="1"/>
        <rFont val="Calibri"/>
        <family val="2"/>
        <scheme val="minor"/>
      </rPr>
      <t xml:space="preserve">  </t>
    </r>
  </si>
  <si>
    <r>
      <t>(1+ 0.045/3)</t>
    </r>
    <r>
      <rPr>
        <sz val="11"/>
        <color theme="1"/>
        <rFont val="Calibri"/>
        <family val="2"/>
      </rPr>
      <t>³⁹</t>
    </r>
  </si>
  <si>
    <t>10000 (1.787210255)</t>
  </si>
  <si>
    <t>n= 5</t>
  </si>
  <si>
    <t>j= 0.05</t>
  </si>
  <si>
    <t>m= 6</t>
  </si>
  <si>
    <t>s= 50,000</t>
  </si>
  <si>
    <t>p=?¨</t>
  </si>
  <si>
    <t>P =</t>
  </si>
  <si>
    <r>
      <t>S (1+J/m)</t>
    </r>
    <r>
      <rPr>
        <b/>
        <sz val="11"/>
        <color theme="1"/>
        <rFont val="Calibri"/>
        <family val="2"/>
      </rPr>
      <t>⁻ᵐᶯ</t>
    </r>
    <r>
      <rPr>
        <b/>
        <sz val="11"/>
        <color theme="1"/>
        <rFont val="Calibri"/>
        <family val="2"/>
        <scheme val="minor"/>
      </rPr>
      <t xml:space="preserve">  </t>
    </r>
  </si>
  <si>
    <r>
      <t>50,000(1.008333333)</t>
    </r>
    <r>
      <rPr>
        <sz val="11"/>
        <color theme="1"/>
        <rFont val="Calibri"/>
        <family val="2"/>
      </rPr>
      <t>⁻³⁰</t>
    </r>
  </si>
  <si>
    <t>Datos</t>
  </si>
  <si>
    <t>P= 12,800</t>
  </si>
  <si>
    <t>j= 0.06</t>
  </si>
  <si>
    <t>m= 4</t>
  </si>
  <si>
    <t>n=5.5</t>
  </si>
  <si>
    <t>S=?</t>
  </si>
  <si>
    <t xml:space="preserve">P (1+J/m)ᵐᶯ  </t>
  </si>
  <si>
    <t>12800( 1+ 0.06/4)⁴˟⁵˙⁵</t>
  </si>
  <si>
    <t>12800 (1.015)²²</t>
  </si>
  <si>
    <t>P= 17,760.82</t>
  </si>
  <si>
    <t>j= 0.08</t>
  </si>
  <si>
    <t>m= 2</t>
  </si>
  <si>
    <t>n=1.5</t>
  </si>
  <si>
    <r>
      <t>17760.82( 1+ 0.08/2)</t>
    </r>
    <r>
      <rPr>
        <sz val="11"/>
        <color theme="1"/>
        <rFont val="Calibri"/>
        <family val="2"/>
      </rPr>
      <t>²˟ⁱ˙⁵</t>
    </r>
  </si>
  <si>
    <r>
      <t>17760.82 (1.04)</t>
    </r>
    <r>
      <rPr>
        <sz val="11"/>
        <color theme="1"/>
        <rFont val="Calibri"/>
        <family val="2"/>
      </rPr>
      <t>³</t>
    </r>
  </si>
  <si>
    <t>P= 8000</t>
  </si>
  <si>
    <t>S= 10,500</t>
  </si>
  <si>
    <t>n= ?</t>
  </si>
  <si>
    <t>Log. ( S/P )</t>
  </si>
  <si>
    <t>Log. ( 10500/8000 )</t>
  </si>
  <si>
    <t>4   Log. (1 + 0.06/4)</t>
  </si>
  <si>
    <t xml:space="preserve">4 años </t>
  </si>
  <si>
    <t>0.566135954*12</t>
  </si>
  <si>
    <t xml:space="preserve">6 meses </t>
  </si>
  <si>
    <t>0.7936631452*30</t>
  </si>
  <si>
    <t xml:space="preserve">24 dias </t>
  </si>
  <si>
    <t>S= 35780</t>
  </si>
  <si>
    <t>n = 2</t>
  </si>
  <si>
    <t>P=?</t>
  </si>
  <si>
    <t xml:space="preserve">3 años + 5 meses </t>
  </si>
  <si>
    <t>S= 35,780</t>
  </si>
  <si>
    <t>P?</t>
  </si>
  <si>
    <r>
      <t>35780 (1+0.08/3)</t>
    </r>
    <r>
      <rPr>
        <sz val="11"/>
        <color theme="1"/>
        <rFont val="Calibri"/>
        <family val="2"/>
      </rPr>
      <t>⁻³˟²</t>
    </r>
  </si>
  <si>
    <t>a. Datos</t>
  </si>
  <si>
    <t xml:space="preserve">b. Datos </t>
  </si>
  <si>
    <t>j = 0.09</t>
  </si>
  <si>
    <t>m= 12</t>
  </si>
  <si>
    <t xml:space="preserve">n= 1 +5/12 </t>
  </si>
  <si>
    <t>S= 30,553.68</t>
  </si>
  <si>
    <t xml:space="preserve">S (1+J/m)⁻ᵐᶯ  </t>
  </si>
  <si>
    <t>30553.68 (1+0.09/12)⁻ⁱ²˟ⁱ˙⁴ⁱ⁶⁶⁶⁶⁶⁶⁷</t>
  </si>
  <si>
    <t>10.	Un inversionista desea saber cuánto tendría que depositar el día de hoy para acumular Q 150,000.00 al cabo de 15 años. La institución en la que realizará la inversión le pagará el 8% anual de interés capitalizable cada cuatro meses por los primeros 3 años; el 10% anual de interés capitalizable trimestralmente los siguientes 6 años y medio; y, el 12%
 anual de interés capitalizable bimestralmente el resto del tiempo. Determinar el valor del depósito.</t>
  </si>
  <si>
    <t>P= ?</t>
  </si>
  <si>
    <t>n = 5.5</t>
  </si>
  <si>
    <t>j = 0.12</t>
  </si>
  <si>
    <t>S = 150,000</t>
  </si>
  <si>
    <t>m = 6</t>
  </si>
  <si>
    <r>
      <t>150000(1+0.12/6)</t>
    </r>
    <r>
      <rPr>
        <sz val="11"/>
        <color theme="1"/>
        <rFont val="Calibri"/>
        <family val="2"/>
      </rPr>
      <t>⁻⁶˟⁵˙⁵</t>
    </r>
  </si>
  <si>
    <t>S= 78,034.31</t>
  </si>
  <si>
    <t>n= 6.5</t>
  </si>
  <si>
    <t>j = 0.10</t>
  </si>
  <si>
    <t>p=?</t>
  </si>
  <si>
    <r>
      <t>78034.31(1+0.10/4)</t>
    </r>
    <r>
      <rPr>
        <sz val="11"/>
        <color theme="1"/>
        <rFont val="Calibri"/>
        <family val="2"/>
      </rPr>
      <t>⁻⁴˟⁶˙⁵</t>
    </r>
  </si>
  <si>
    <t xml:space="preserve">C. Datos </t>
  </si>
  <si>
    <t>S= 41064.36</t>
  </si>
  <si>
    <t>n = 3</t>
  </si>
  <si>
    <t>j = 0.08</t>
  </si>
  <si>
    <t>m = 3</t>
  </si>
  <si>
    <r>
      <t>41064.36 (1+0.08/3)</t>
    </r>
    <r>
      <rPr>
        <sz val="11"/>
        <color theme="1"/>
        <rFont val="Calibri"/>
        <family val="2"/>
      </rPr>
      <t>⁻³˟³</t>
    </r>
  </si>
  <si>
    <t>S= 150,000</t>
  </si>
  <si>
    <t>P= 10,000</t>
  </si>
  <si>
    <t xml:space="preserve">a. Datos </t>
  </si>
  <si>
    <t>P = 10,000</t>
  </si>
  <si>
    <t xml:space="preserve">S=  ? </t>
  </si>
  <si>
    <t>n = 3+6/12</t>
  </si>
  <si>
    <t>j = 0.085</t>
  </si>
  <si>
    <r>
      <t>10000( 1+ 0.085/6)</t>
    </r>
    <r>
      <rPr>
        <sz val="11"/>
        <color theme="1"/>
        <rFont val="Calibri"/>
        <family val="2"/>
      </rPr>
      <t>³˙⁵˟⁶</t>
    </r>
  </si>
  <si>
    <t>P = 13436.80</t>
  </si>
  <si>
    <t xml:space="preserve">m = 3 </t>
  </si>
  <si>
    <r>
      <t>13436.80( 1+ 0.10/3)</t>
    </r>
    <r>
      <rPr>
        <sz val="11"/>
        <color theme="1"/>
        <rFont val="Calibri"/>
        <family val="2"/>
      </rPr>
      <t>³˟²</t>
    </r>
  </si>
  <si>
    <t>p= 16358.31</t>
  </si>
  <si>
    <t>j = 0.15</t>
  </si>
  <si>
    <t>m = 12</t>
  </si>
  <si>
    <r>
      <t>16358.31( 1+ 0.15/12)</t>
    </r>
    <r>
      <rPr>
        <sz val="11"/>
        <color theme="1"/>
        <rFont val="Calibri"/>
        <family val="2"/>
      </rPr>
      <t>ⁱ²˟³</t>
    </r>
  </si>
  <si>
    <t>S?</t>
  </si>
  <si>
    <t xml:space="preserve">8 AÑOS + 6 MESES </t>
  </si>
  <si>
    <t xml:space="preserve">Datos </t>
  </si>
  <si>
    <t>P = 19,000</t>
  </si>
  <si>
    <t>c/ 4 meses</t>
  </si>
  <si>
    <t>n = 8 +4/12</t>
  </si>
  <si>
    <t>j = (5 1/4%) 5.25</t>
  </si>
  <si>
    <t>plazo : 8 años + 6 meses</t>
  </si>
  <si>
    <t>se realizo 1 capitalizacion  (4 meses)</t>
  </si>
  <si>
    <t xml:space="preserve">faltan 2 meses </t>
  </si>
  <si>
    <r>
      <t>19000( 1+ 0.0525/3)</t>
    </r>
    <r>
      <rPr>
        <sz val="11"/>
        <color theme="1"/>
        <rFont val="Calibri"/>
        <family val="2"/>
      </rPr>
      <t>³˟⁰˙⁰⁵²⁵</t>
    </r>
  </si>
  <si>
    <t xml:space="preserve">compuesto </t>
  </si>
  <si>
    <t>P= 29316.63</t>
  </si>
  <si>
    <t>i= 0.0525</t>
  </si>
  <si>
    <t>n= 2/12</t>
  </si>
  <si>
    <t>S=</t>
  </si>
  <si>
    <t>P (1 + ni)</t>
  </si>
  <si>
    <t>29316.63(1+ 0.166666667*0.0525)</t>
  </si>
  <si>
    <t>simple</t>
  </si>
  <si>
    <t>S= 95000</t>
  </si>
  <si>
    <t xml:space="preserve">plazo 5 años + 9 meses </t>
  </si>
  <si>
    <t xml:space="preserve">c/ 2 meses </t>
  </si>
  <si>
    <t>se realizaron 4 capitalizaciones (8 meses )</t>
  </si>
  <si>
    <t>faltaron 1 mes</t>
  </si>
  <si>
    <t>n = 5 + 8/12</t>
  </si>
  <si>
    <r>
      <t>95000(1+0.08/6)</t>
    </r>
    <r>
      <rPr>
        <sz val="11"/>
        <color theme="1"/>
        <rFont val="Calibri"/>
        <family val="2"/>
      </rPr>
      <t>⁻⁶˟⁵˙⁶⁶⁶⁶⁶⁶⁶⁷</t>
    </r>
  </si>
  <si>
    <t xml:space="preserve">b. datos </t>
  </si>
  <si>
    <t>S = 149,040</t>
  </si>
  <si>
    <t>i = 0.08</t>
  </si>
  <si>
    <t>n= 1/12</t>
  </si>
  <si>
    <t>S</t>
  </si>
  <si>
    <t>1+ ni</t>
  </si>
  <si>
    <t>1+ 0.083333333*0.08</t>
  </si>
  <si>
    <t>Dato</t>
  </si>
  <si>
    <t>compuesto</t>
  </si>
  <si>
    <t>I=?</t>
  </si>
  <si>
    <t>P= 50,000</t>
  </si>
  <si>
    <t>j = 0.18</t>
  </si>
  <si>
    <t xml:space="preserve">m = 4 </t>
  </si>
  <si>
    <t>c/3 meses</t>
  </si>
  <si>
    <t>n = 1+6/12</t>
  </si>
  <si>
    <t>plazo 1 año + 8 meses</t>
  </si>
  <si>
    <t>se realizaron 2 capitalizaciones (6 meses)</t>
  </si>
  <si>
    <t>faltan 2 meses</t>
  </si>
  <si>
    <r>
      <t>P ((1+j/m)</t>
    </r>
    <r>
      <rPr>
        <b/>
        <sz val="11"/>
        <color theme="1"/>
        <rFont val="Calibri"/>
        <family val="2"/>
      </rPr>
      <t>ᵐᶯ</t>
    </r>
    <r>
      <rPr>
        <b/>
        <sz val="11"/>
        <color theme="1"/>
        <rFont val="Times New Roman"/>
        <family val="1"/>
      </rPr>
      <t>-1)</t>
    </r>
  </si>
  <si>
    <r>
      <t>50000((1+0.18/4)</t>
    </r>
    <r>
      <rPr>
        <sz val="11"/>
        <color theme="1"/>
        <rFont val="Calibri"/>
        <family val="2"/>
      </rPr>
      <t>⁴˟ⁱ˙⁵</t>
    </r>
    <r>
      <rPr>
        <sz val="11"/>
        <color theme="1"/>
        <rFont val="Times New Roman"/>
        <family val="1"/>
      </rPr>
      <t>-1)</t>
    </r>
  </si>
  <si>
    <t xml:space="preserve">datos </t>
  </si>
  <si>
    <t>P= 15113 + 50000</t>
  </si>
  <si>
    <t>i= 0.18</t>
  </si>
  <si>
    <t>Pni</t>
  </si>
  <si>
    <t>65113(0.16666667*0.18)</t>
  </si>
  <si>
    <t>P = 8500</t>
  </si>
  <si>
    <t>j = 0.05</t>
  </si>
  <si>
    <t>n= 3+6/12</t>
  </si>
  <si>
    <r>
      <t>8500((1+0.05/4)</t>
    </r>
    <r>
      <rPr>
        <sz val="11"/>
        <color theme="1"/>
        <rFont val="Calibri"/>
        <family val="2"/>
      </rPr>
      <t>⁴˟³˙⁵</t>
    </r>
    <r>
      <rPr>
        <sz val="11"/>
        <color theme="1"/>
        <rFont val="Times New Roman"/>
        <family val="1"/>
      </rPr>
      <t>-1)</t>
    </r>
  </si>
  <si>
    <t>b. datos</t>
  </si>
  <si>
    <t>P= 1614.62+8500</t>
  </si>
  <si>
    <t>n = 1.5</t>
  </si>
  <si>
    <t>j= 0.04</t>
  </si>
  <si>
    <r>
      <t>10114.62((1+0.04/12)</t>
    </r>
    <r>
      <rPr>
        <sz val="11"/>
        <color theme="1"/>
        <rFont val="Calibri"/>
        <family val="2"/>
      </rPr>
      <t>ⁱ²˟ⁱ˙⁵</t>
    </r>
    <r>
      <rPr>
        <sz val="11"/>
        <color theme="1"/>
        <rFont val="Times New Roman"/>
        <family val="1"/>
      </rPr>
      <t>-1)</t>
    </r>
  </si>
  <si>
    <r>
      <t>16000((1+0.08/4)</t>
    </r>
    <r>
      <rPr>
        <sz val="11"/>
        <color theme="1"/>
        <rFont val="Calibri"/>
        <family val="2"/>
      </rPr>
      <t>⁴˟ⁱ˙⁵</t>
    </r>
  </si>
  <si>
    <r>
      <t>50,000 (1+ 0.05/6)</t>
    </r>
    <r>
      <rPr>
        <sz val="11"/>
        <color theme="1"/>
        <rFont val="Calibri"/>
        <family val="2"/>
      </rPr>
      <t>⁻⁶˟⁵</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</si>
</sst>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quot;#,##0.00;[Red]\-&quot;Q&quot;#,##0.00"/>
  </numFmts>
  <fonts count="11" x14ac:knownFonts="1">
    <font>
      <sz val="11"/>
      <color theme="1"/>
      <name val="Calibri"/>
      <family val="2"/>
      <scheme val="minor"/>
    </font>
    <font>
      <b/>
      <sz val="11"/>
      <color theme="1"/>
      <name val="Calibri"/>
      <family val="2"/>
      <scheme val="minor"/>
    </font>
    <font>
      <sz val="11"/>
      <color theme="1"/>
      <name val="Times New Roman"/>
      <family val="1"/>
    </font>
    <font>
      <sz val="7"/>
      <color theme="1"/>
      <name val="Times New Roman"/>
      <family val="1"/>
    </font>
    <font>
      <u/>
      <sz val="11"/>
      <color theme="1"/>
      <name val="Calibri"/>
      <family val="2"/>
      <scheme val="minor"/>
    </font>
    <font>
      <sz val="16"/>
      <color theme="1"/>
      <name val="Calibri"/>
      <family val="2"/>
      <scheme val="minor"/>
    </font>
    <font>
      <sz val="11"/>
      <color theme="1"/>
      <name val="Calibri"/>
      <family val="2"/>
    </font>
    <font>
      <b/>
      <sz val="11"/>
      <color theme="1"/>
      <name val="Calibri"/>
      <family val="2"/>
    </font>
    <font>
      <sz val="11"/>
      <color theme="1"/>
      <name val="Arial"/>
      <family val="2"/>
    </font>
    <font>
      <b/>
      <sz val="11"/>
      <color theme="1"/>
      <name val="Arial"/>
      <family val="2"/>
    </font>
    <font>
      <b/>
      <sz val="11"/>
      <color theme="1"/>
      <name val="Times New Roman"/>
      <family val="1"/>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thin">
        <color indexed="64"/>
      </bottom>
      <diagonal/>
    </border>
    <border>
      <left/>
      <right/>
      <top style="thin">
        <color indexed="64"/>
      </top>
      <bottom/>
      <diagonal/>
    </border>
    <border>
      <left/>
      <right/>
      <top/>
      <bottom style="double">
        <color indexed="64"/>
      </bottom>
      <diagonal/>
    </border>
  </borders>
  <cellStyleXfs count="1">
    <xf numFmtId="0" fontId="0" fillId="0" borderId="0"/>
  </cellStyleXfs>
  <cellXfs count="59">
    <xf numFmtId="0" fontId="0" fillId="0" borderId="0" xfId="0"/>
    <xf numFmtId="0" fontId="0" fillId="0" borderId="0" xfId="0" applyAlignment="1">
      <alignment horizontal="center"/>
    </xf>
    <xf numFmtId="0" fontId="2" fillId="0" borderId="0" xfId="0" applyFont="1" applyAlignment="1">
      <alignment horizontal="center" vertical="center" wrapText="1"/>
    </xf>
    <xf numFmtId="0" fontId="4" fillId="0" borderId="0" xfId="0" applyFont="1"/>
    <xf numFmtId="8" fontId="0" fillId="0" borderId="0" xfId="0" applyNumberFormat="1"/>
    <xf numFmtId="0" fontId="0" fillId="0" borderId="0" xfId="0" applyAlignment="1">
      <alignment horizontal="center"/>
    </xf>
    <xf numFmtId="0" fontId="0" fillId="0" borderId="0" xfId="0" applyAlignment="1">
      <alignment horizontal="left"/>
    </xf>
    <xf numFmtId="0" fontId="5" fillId="0" borderId="0" xfId="0" applyFont="1" applyAlignment="1">
      <alignment horizontal="left"/>
    </xf>
    <xf numFmtId="0" fontId="1" fillId="2" borderId="0" xfId="0" applyFont="1" applyFill="1"/>
    <xf numFmtId="4" fontId="1" fillId="2" borderId="0" xfId="0" applyNumberFormat="1" applyFont="1" applyFill="1"/>
    <xf numFmtId="0" fontId="0" fillId="0" borderId="0" xfId="0" applyBorder="1" applyAlignment="1">
      <alignment horizontal="center"/>
    </xf>
    <xf numFmtId="0" fontId="1" fillId="2" borderId="0" xfId="0" applyFont="1" applyFill="1" applyAlignment="1">
      <alignment horizontal="center"/>
    </xf>
    <xf numFmtId="3" fontId="1" fillId="2" borderId="0" xfId="0" applyNumberFormat="1" applyFont="1" applyFill="1" applyBorder="1" applyAlignment="1">
      <alignment horizontal="center"/>
    </xf>
    <xf numFmtId="10" fontId="1" fillId="0" borderId="3" xfId="0" applyNumberFormat="1" applyFont="1" applyBorder="1" applyAlignment="1">
      <alignment horizontal="left"/>
    </xf>
    <xf numFmtId="0" fontId="2" fillId="0" borderId="0" xfId="0" applyFont="1" applyAlignment="1">
      <alignment horizontal="left" vertical="center" wrapText="1"/>
    </xf>
    <xf numFmtId="0" fontId="0" fillId="0" borderId="0" xfId="0" applyAlignment="1">
      <alignment horizontal="center"/>
    </xf>
    <xf numFmtId="0" fontId="2" fillId="0" borderId="0" xfId="0" applyFont="1" applyAlignment="1">
      <alignment horizontal="center" vertical="center" wrapText="1"/>
    </xf>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6" fillId="0" borderId="0" xfId="0" applyFont="1"/>
    <xf numFmtId="0" fontId="1" fillId="0" borderId="0" xfId="0" applyFont="1" applyAlignment="1">
      <alignment horizontal="center"/>
    </xf>
    <xf numFmtId="0" fontId="1" fillId="0" borderId="0" xfId="0" applyFont="1" applyAlignment="1">
      <alignment horizontal="center"/>
    </xf>
    <xf numFmtId="4" fontId="0" fillId="0" borderId="0" xfId="0" applyNumberFormat="1"/>
    <xf numFmtId="4" fontId="0" fillId="2" borderId="0" xfId="0" applyNumberFormat="1" applyFill="1"/>
    <xf numFmtId="0" fontId="8" fillId="0" borderId="0" xfId="0" applyFont="1" applyAlignment="1">
      <alignment horizontal="left" vertical="center" wrapText="1"/>
    </xf>
    <xf numFmtId="0" fontId="2" fillId="0" borderId="1" xfId="0" applyFont="1" applyBorder="1" applyAlignment="1">
      <alignment horizontal="center" vertical="center" wrapText="1"/>
    </xf>
    <xf numFmtId="4" fontId="2" fillId="0" borderId="0" xfId="0" applyNumberFormat="1" applyFont="1" applyAlignment="1">
      <alignment horizontal="center" vertical="center" wrapText="1"/>
    </xf>
    <xf numFmtId="0" fontId="2" fillId="0" borderId="0" xfId="0" applyFont="1" applyAlignment="1">
      <alignment horizontal="left" vertical="center" wrapText="1"/>
    </xf>
    <xf numFmtId="4" fontId="2" fillId="0" borderId="0" xfId="0" applyNumberFormat="1" applyFont="1" applyAlignment="1">
      <alignment horizontal="left" vertical="center" wrapText="1"/>
    </xf>
    <xf numFmtId="4" fontId="2" fillId="2" borderId="0" xfId="0" applyNumberFormat="1" applyFont="1" applyFill="1" applyAlignment="1">
      <alignment horizontal="left" vertical="center" wrapText="1"/>
    </xf>
    <xf numFmtId="0" fontId="8" fillId="0" borderId="0" xfId="0" applyFont="1" applyAlignment="1">
      <alignment horizontal="center" vertical="center" wrapText="1"/>
    </xf>
    <xf numFmtId="0" fontId="9" fillId="0" borderId="0" xfId="0" applyFont="1" applyAlignment="1">
      <alignment horizontal="center"/>
    </xf>
    <xf numFmtId="0" fontId="9" fillId="0" borderId="0" xfId="0" applyFont="1" applyAlignment="1">
      <alignment horizontal="center"/>
    </xf>
    <xf numFmtId="0" fontId="8" fillId="0" borderId="0" xfId="0" applyFont="1" applyAlignment="1">
      <alignment horizontal="left" vertical="center" wrapText="1"/>
    </xf>
    <xf numFmtId="4" fontId="8" fillId="0" borderId="0" xfId="0" applyNumberFormat="1" applyFont="1" applyAlignment="1">
      <alignment horizontal="center" vertical="center" wrapText="1"/>
    </xf>
    <xf numFmtId="0" fontId="9" fillId="2" borderId="0" xfId="0" applyFont="1" applyFill="1" applyAlignment="1">
      <alignment horizontal="center"/>
    </xf>
    <xf numFmtId="4" fontId="9" fillId="2" borderId="0" xfId="0" applyNumberFormat="1" applyFont="1" applyFill="1" applyAlignment="1">
      <alignment horizontal="center" vertical="center" wrapText="1"/>
    </xf>
    <xf numFmtId="0" fontId="1" fillId="0" borderId="0" xfId="0" applyFont="1"/>
    <xf numFmtId="0" fontId="2" fillId="0" borderId="0" xfId="0" applyFont="1" applyAlignment="1">
      <alignment horizontal="right" vertical="center" wrapText="1"/>
    </xf>
    <xf numFmtId="4" fontId="10" fillId="2" borderId="0" xfId="0" applyNumberFormat="1" applyFont="1" applyFill="1" applyAlignment="1">
      <alignment horizontal="center" vertical="center" wrapText="1"/>
    </xf>
    <xf numFmtId="0" fontId="8" fillId="0" borderId="0" xfId="0" applyFont="1" applyAlignment="1">
      <alignment horizontal="left"/>
    </xf>
    <xf numFmtId="4" fontId="10" fillId="2" borderId="0" xfId="0" applyNumberFormat="1" applyFont="1" applyFill="1" applyAlignment="1">
      <alignment horizontal="left" vertical="center" wrapText="1"/>
    </xf>
    <xf numFmtId="0" fontId="2" fillId="0" borderId="1" xfId="0" applyFont="1" applyBorder="1" applyAlignment="1">
      <alignment horizontal="left" vertical="center" wrapText="1"/>
    </xf>
    <xf numFmtId="0" fontId="9" fillId="0" borderId="0" xfId="0" applyFont="1" applyFill="1" applyAlignment="1">
      <alignment horizontal="center"/>
    </xf>
    <xf numFmtId="4" fontId="10" fillId="0" borderId="0" xfId="0" applyNumberFormat="1" applyFont="1" applyFill="1" applyAlignment="1">
      <alignment horizontal="center" vertical="center" wrapText="1"/>
    </xf>
    <xf numFmtId="0" fontId="10" fillId="2" borderId="0" xfId="0" applyFont="1" applyFill="1" applyAlignment="1">
      <alignment horizontal="center" vertical="center" wrapText="1"/>
    </xf>
    <xf numFmtId="0" fontId="8" fillId="0" borderId="0" xfId="0" applyFont="1" applyAlignment="1">
      <alignment horizontal="center" vertical="center" wrapText="1"/>
    </xf>
    <xf numFmtId="0" fontId="9" fillId="2" borderId="0" xfId="0" applyFont="1" applyFill="1" applyAlignment="1">
      <alignment horizontal="center" vertical="center" wrapText="1"/>
    </xf>
    <xf numFmtId="0" fontId="9" fillId="0" borderId="0" xfId="0" applyFont="1" applyAlignment="1">
      <alignment horizontal="center" vertical="center" wrapText="1"/>
    </xf>
    <xf numFmtId="3" fontId="2" fillId="0" borderId="0" xfId="0" applyNumberFormat="1" applyFont="1" applyAlignment="1">
      <alignment horizontal="left" vertical="center" wrapText="1"/>
    </xf>
    <xf numFmtId="0" fontId="0" fillId="0" borderId="1" xfId="0" applyBorder="1"/>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xf>
    <xf numFmtId="0" fontId="10" fillId="0" borderId="0" xfId="0" applyFont="1" applyAlignment="1">
      <alignment horizontal="left" vertical="center" wrapText="1"/>
    </xf>
    <xf numFmtId="0" fontId="10" fillId="0" borderId="0" xfId="0" applyFont="1" applyAlignment="1">
      <alignment horizontal="center" vertical="center" wrapText="1"/>
    </xf>
    <xf numFmtId="4" fontId="0" fillId="0" borderId="0" xfId="0" applyNumberFormat="1" applyAlignment="1">
      <alignment horizontal="left"/>
    </xf>
    <xf numFmtId="0" fontId="1" fillId="0" borderId="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733425</xdr:colOff>
      <xdr:row>122</xdr:row>
      <xdr:rowOff>142875</xdr:rowOff>
    </xdr:from>
    <xdr:to>
      <xdr:col>10</xdr:col>
      <xdr:colOff>180975</xdr:colOff>
      <xdr:row>124</xdr:row>
      <xdr:rowOff>57150</xdr:rowOff>
    </xdr:to>
    <xdr:sp macro="" textlink="">
      <xdr:nvSpPr>
        <xdr:cNvPr id="10" name="Rectángulo 9">
          <a:extLst>
            <a:ext uri="{FF2B5EF4-FFF2-40B4-BE49-F238E27FC236}">
              <a16:creationId xmlns:a16="http://schemas.microsoft.com/office/drawing/2014/main" id="{D1DE1D7D-D1AF-A0DE-8469-667168AD9028}"/>
            </a:ext>
          </a:extLst>
        </xdr:cNvPr>
        <xdr:cNvSpPr/>
      </xdr:nvSpPr>
      <xdr:spPr>
        <a:xfrm>
          <a:off x="4848225" y="25622250"/>
          <a:ext cx="3857625" cy="295275"/>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s-GT" sz="1100">
              <a:solidFill>
                <a:sysClr val="windowText" lastClr="000000"/>
              </a:solidFill>
              <a:effectLst/>
              <a:latin typeface="+mn-lt"/>
              <a:ea typeface="+mn-ea"/>
              <a:cs typeface="+mn-cs"/>
            </a:rPr>
            <a:t>5 meses           3 año                             2 año                         1 año      </a:t>
          </a:r>
          <a:endParaRPr lang="es-GT">
            <a:solidFill>
              <a:sysClr val="windowText" lastClr="000000"/>
            </a:solidFill>
            <a:effectLst/>
          </a:endParaRPr>
        </a:p>
      </xdr:txBody>
    </xdr:sp>
    <xdr:clientData/>
  </xdr:twoCellAnchor>
  <xdr:oneCellAnchor>
    <xdr:from>
      <xdr:col>7</xdr:col>
      <xdr:colOff>485775</xdr:colOff>
      <xdr:row>8</xdr:row>
      <xdr:rowOff>185737</xdr:rowOff>
    </xdr:from>
    <xdr:ext cx="65" cy="172227"/>
    <xdr:sp macro="" textlink="">
      <xdr:nvSpPr>
        <xdr:cNvPr id="4" name="CuadroTexto 3">
          <a:extLst>
            <a:ext uri="{FF2B5EF4-FFF2-40B4-BE49-F238E27FC236}">
              <a16:creationId xmlns:a16="http://schemas.microsoft.com/office/drawing/2014/main" id="{80CC382F-2C2C-1163-B96E-566FA2590DBE}"/>
            </a:ext>
          </a:extLst>
        </xdr:cNvPr>
        <xdr:cNvSpPr txBox="1"/>
      </xdr:nvSpPr>
      <xdr:spPr>
        <a:xfrm>
          <a:off x="5819775" y="170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GT" sz="1100"/>
        </a:p>
      </xdr:txBody>
    </xdr:sp>
    <xdr:clientData/>
  </xdr:oneCellAnchor>
  <xdr:twoCellAnchor>
    <xdr:from>
      <xdr:col>7</xdr:col>
      <xdr:colOff>219075</xdr:colOff>
      <xdr:row>123</xdr:row>
      <xdr:rowOff>142875</xdr:rowOff>
    </xdr:from>
    <xdr:to>
      <xdr:col>7</xdr:col>
      <xdr:colOff>219075</xdr:colOff>
      <xdr:row>124</xdr:row>
      <xdr:rowOff>123825</xdr:rowOff>
    </xdr:to>
    <xdr:cxnSp macro="">
      <xdr:nvCxnSpPr>
        <xdr:cNvPr id="14" name="Conector recto 13">
          <a:extLst>
            <a:ext uri="{FF2B5EF4-FFF2-40B4-BE49-F238E27FC236}">
              <a16:creationId xmlns:a16="http://schemas.microsoft.com/office/drawing/2014/main" id="{704BE4A1-2351-D555-8C77-A462A51EF7BA}"/>
            </a:ext>
          </a:extLst>
        </xdr:cNvPr>
        <xdr:cNvCxnSpPr/>
      </xdr:nvCxnSpPr>
      <xdr:spPr>
        <a:xfrm>
          <a:off x="6457950" y="25812750"/>
          <a:ext cx="0" cy="1714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19050</xdr:colOff>
      <xdr:row>123</xdr:row>
      <xdr:rowOff>142875</xdr:rowOff>
    </xdr:from>
    <xdr:to>
      <xdr:col>9</xdr:col>
      <xdr:colOff>28575</xdr:colOff>
      <xdr:row>124</xdr:row>
      <xdr:rowOff>142875</xdr:rowOff>
    </xdr:to>
    <xdr:cxnSp macro="">
      <xdr:nvCxnSpPr>
        <xdr:cNvPr id="17" name="Conector recto 16">
          <a:extLst>
            <a:ext uri="{FF2B5EF4-FFF2-40B4-BE49-F238E27FC236}">
              <a16:creationId xmlns:a16="http://schemas.microsoft.com/office/drawing/2014/main" id="{A82EE086-4506-C70B-AD4E-FE8E97DDAFAB}"/>
            </a:ext>
          </a:extLst>
        </xdr:cNvPr>
        <xdr:cNvCxnSpPr/>
      </xdr:nvCxnSpPr>
      <xdr:spPr>
        <a:xfrm flipH="1">
          <a:off x="7781925" y="25812750"/>
          <a:ext cx="9525" cy="190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590551</xdr:colOff>
      <xdr:row>124</xdr:row>
      <xdr:rowOff>180974</xdr:rowOff>
    </xdr:from>
    <xdr:to>
      <xdr:col>9</xdr:col>
      <xdr:colOff>733426</xdr:colOff>
      <xdr:row>126</xdr:row>
      <xdr:rowOff>57149</xdr:rowOff>
    </xdr:to>
    <xdr:cxnSp macro="">
      <xdr:nvCxnSpPr>
        <xdr:cNvPr id="19" name="Conector: angular 18">
          <a:extLst>
            <a:ext uri="{FF2B5EF4-FFF2-40B4-BE49-F238E27FC236}">
              <a16:creationId xmlns:a16="http://schemas.microsoft.com/office/drawing/2014/main" id="{53313C66-9D49-CFF0-6AF7-F00BC2F2EC60}"/>
            </a:ext>
          </a:extLst>
        </xdr:cNvPr>
        <xdr:cNvCxnSpPr/>
      </xdr:nvCxnSpPr>
      <xdr:spPr>
        <a:xfrm rot="10800000" flipV="1">
          <a:off x="6029326" y="26041349"/>
          <a:ext cx="2466975" cy="257175"/>
        </a:xfrm>
        <a:prstGeom prst="bentConnector3">
          <a:avLst>
            <a:gd name="adj1" fmla="val 8243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104775</xdr:colOff>
      <xdr:row>123</xdr:row>
      <xdr:rowOff>142875</xdr:rowOff>
    </xdr:from>
    <xdr:to>
      <xdr:col>6</xdr:col>
      <xdr:colOff>104775</xdr:colOff>
      <xdr:row>124</xdr:row>
      <xdr:rowOff>123825</xdr:rowOff>
    </xdr:to>
    <xdr:cxnSp macro="">
      <xdr:nvCxnSpPr>
        <xdr:cNvPr id="25" name="Conector recto 24">
          <a:extLst>
            <a:ext uri="{FF2B5EF4-FFF2-40B4-BE49-F238E27FC236}">
              <a16:creationId xmlns:a16="http://schemas.microsoft.com/office/drawing/2014/main" id="{083AA364-2F31-493A-8073-8A9090704581}"/>
            </a:ext>
          </a:extLst>
        </xdr:cNvPr>
        <xdr:cNvCxnSpPr/>
      </xdr:nvCxnSpPr>
      <xdr:spPr>
        <a:xfrm>
          <a:off x="5543550" y="25812750"/>
          <a:ext cx="0" cy="1714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276226</xdr:colOff>
      <xdr:row>124</xdr:row>
      <xdr:rowOff>152398</xdr:rowOff>
    </xdr:from>
    <xdr:to>
      <xdr:col>7</xdr:col>
      <xdr:colOff>219077</xdr:colOff>
      <xdr:row>127</xdr:row>
      <xdr:rowOff>171450</xdr:rowOff>
    </xdr:to>
    <xdr:cxnSp macro="">
      <xdr:nvCxnSpPr>
        <xdr:cNvPr id="28" name="Conector: angular 27">
          <a:extLst>
            <a:ext uri="{FF2B5EF4-FFF2-40B4-BE49-F238E27FC236}">
              <a16:creationId xmlns:a16="http://schemas.microsoft.com/office/drawing/2014/main" id="{E9AB35ED-7ADF-40BF-10A4-3D351BDBCEA1}"/>
            </a:ext>
          </a:extLst>
        </xdr:cNvPr>
        <xdr:cNvCxnSpPr/>
      </xdr:nvCxnSpPr>
      <xdr:spPr>
        <a:xfrm rot="10800000" flipV="1">
          <a:off x="4495801" y="26012773"/>
          <a:ext cx="2076451" cy="590552"/>
        </a:xfrm>
        <a:prstGeom prst="bentConnector3">
          <a:avLst>
            <a:gd name="adj1" fmla="val 76606"/>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144</xdr:row>
      <xdr:rowOff>104775</xdr:rowOff>
    </xdr:from>
    <xdr:to>
      <xdr:col>10</xdr:col>
      <xdr:colOff>257175</xdr:colOff>
      <xdr:row>146</xdr:row>
      <xdr:rowOff>66675</xdr:rowOff>
    </xdr:to>
    <xdr:sp macro="" textlink="">
      <xdr:nvSpPr>
        <xdr:cNvPr id="34" name="Rectángulo 33">
          <a:extLst>
            <a:ext uri="{FF2B5EF4-FFF2-40B4-BE49-F238E27FC236}">
              <a16:creationId xmlns:a16="http://schemas.microsoft.com/office/drawing/2014/main" id="{6BD54A0F-9741-2071-01F1-F13A979C7B46}"/>
            </a:ext>
          </a:extLst>
        </xdr:cNvPr>
        <xdr:cNvSpPr/>
      </xdr:nvSpPr>
      <xdr:spPr>
        <a:xfrm>
          <a:off x="3457575" y="29775150"/>
          <a:ext cx="5438775" cy="342900"/>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solidFill>
                <a:sysClr val="windowText" lastClr="000000"/>
              </a:solidFill>
            </a:rPr>
            <a:t>1       2        3        4        5         6        7        8         9         10         11          12         13         14       15</a:t>
          </a:r>
        </a:p>
      </xdr:txBody>
    </xdr:sp>
    <xdr:clientData/>
  </xdr:twoCellAnchor>
  <xdr:twoCellAnchor>
    <xdr:from>
      <xdr:col>4</xdr:col>
      <xdr:colOff>266700</xdr:colOff>
      <xdr:row>145</xdr:row>
      <xdr:rowOff>161925</xdr:rowOff>
    </xdr:from>
    <xdr:to>
      <xdr:col>4</xdr:col>
      <xdr:colOff>266700</xdr:colOff>
      <xdr:row>146</xdr:row>
      <xdr:rowOff>114300</xdr:rowOff>
    </xdr:to>
    <xdr:cxnSp macro="">
      <xdr:nvCxnSpPr>
        <xdr:cNvPr id="36" name="Conector recto 35">
          <a:extLst>
            <a:ext uri="{FF2B5EF4-FFF2-40B4-BE49-F238E27FC236}">
              <a16:creationId xmlns:a16="http://schemas.microsoft.com/office/drawing/2014/main" id="{22426C7F-BDB1-9BE0-D7B2-EC35C854B5A1}"/>
            </a:ext>
          </a:extLst>
        </xdr:cNvPr>
        <xdr:cNvCxnSpPr/>
      </xdr:nvCxnSpPr>
      <xdr:spPr>
        <a:xfrm>
          <a:off x="3724275" y="30022800"/>
          <a:ext cx="0" cy="1428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145</xdr:row>
      <xdr:rowOff>180975</xdr:rowOff>
    </xdr:from>
    <xdr:to>
      <xdr:col>4</xdr:col>
      <xdr:colOff>581025</xdr:colOff>
      <xdr:row>146</xdr:row>
      <xdr:rowOff>133350</xdr:rowOff>
    </xdr:to>
    <xdr:cxnSp macro="">
      <xdr:nvCxnSpPr>
        <xdr:cNvPr id="37" name="Conector recto 36">
          <a:extLst>
            <a:ext uri="{FF2B5EF4-FFF2-40B4-BE49-F238E27FC236}">
              <a16:creationId xmlns:a16="http://schemas.microsoft.com/office/drawing/2014/main" id="{E14302A6-5305-4962-AEEF-D7004FFE4D87}"/>
            </a:ext>
          </a:extLst>
        </xdr:cNvPr>
        <xdr:cNvCxnSpPr/>
      </xdr:nvCxnSpPr>
      <xdr:spPr>
        <a:xfrm>
          <a:off x="4038600" y="30041850"/>
          <a:ext cx="0" cy="1428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142875</xdr:colOff>
      <xdr:row>145</xdr:row>
      <xdr:rowOff>171450</xdr:rowOff>
    </xdr:from>
    <xdr:to>
      <xdr:col>5</xdr:col>
      <xdr:colOff>142875</xdr:colOff>
      <xdr:row>146</xdr:row>
      <xdr:rowOff>123825</xdr:rowOff>
    </xdr:to>
    <xdr:cxnSp macro="">
      <xdr:nvCxnSpPr>
        <xdr:cNvPr id="38" name="Conector recto 37">
          <a:extLst>
            <a:ext uri="{FF2B5EF4-FFF2-40B4-BE49-F238E27FC236}">
              <a16:creationId xmlns:a16="http://schemas.microsoft.com/office/drawing/2014/main" id="{BF2271AE-52E0-4877-910E-004AFA37C0DC}"/>
            </a:ext>
          </a:extLst>
        </xdr:cNvPr>
        <xdr:cNvCxnSpPr/>
      </xdr:nvCxnSpPr>
      <xdr:spPr>
        <a:xfrm>
          <a:off x="4362450" y="30032325"/>
          <a:ext cx="0" cy="1428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447675</xdr:colOff>
      <xdr:row>145</xdr:row>
      <xdr:rowOff>171450</xdr:rowOff>
    </xdr:from>
    <xdr:to>
      <xdr:col>5</xdr:col>
      <xdr:colOff>447675</xdr:colOff>
      <xdr:row>146</xdr:row>
      <xdr:rowOff>123825</xdr:rowOff>
    </xdr:to>
    <xdr:cxnSp macro="">
      <xdr:nvCxnSpPr>
        <xdr:cNvPr id="39" name="Conector recto 38">
          <a:extLst>
            <a:ext uri="{FF2B5EF4-FFF2-40B4-BE49-F238E27FC236}">
              <a16:creationId xmlns:a16="http://schemas.microsoft.com/office/drawing/2014/main" id="{ABC825A3-F96E-40B9-9B97-A1FA52FD67EB}"/>
            </a:ext>
          </a:extLst>
        </xdr:cNvPr>
        <xdr:cNvCxnSpPr/>
      </xdr:nvCxnSpPr>
      <xdr:spPr>
        <a:xfrm>
          <a:off x="4667250" y="30032325"/>
          <a:ext cx="0" cy="1428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781050</xdr:colOff>
      <xdr:row>146</xdr:row>
      <xdr:rowOff>9525</xdr:rowOff>
    </xdr:from>
    <xdr:to>
      <xdr:col>5</xdr:col>
      <xdr:colOff>781050</xdr:colOff>
      <xdr:row>146</xdr:row>
      <xdr:rowOff>152400</xdr:rowOff>
    </xdr:to>
    <xdr:cxnSp macro="">
      <xdr:nvCxnSpPr>
        <xdr:cNvPr id="40" name="Conector recto 39">
          <a:extLst>
            <a:ext uri="{FF2B5EF4-FFF2-40B4-BE49-F238E27FC236}">
              <a16:creationId xmlns:a16="http://schemas.microsoft.com/office/drawing/2014/main" id="{7D8D657B-E905-4CDA-BCB2-E20CA10C208B}"/>
            </a:ext>
          </a:extLst>
        </xdr:cNvPr>
        <xdr:cNvCxnSpPr/>
      </xdr:nvCxnSpPr>
      <xdr:spPr>
        <a:xfrm>
          <a:off x="5000625" y="30060900"/>
          <a:ext cx="0" cy="1428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1133475</xdr:colOff>
      <xdr:row>146</xdr:row>
      <xdr:rowOff>0</xdr:rowOff>
    </xdr:from>
    <xdr:to>
      <xdr:col>5</xdr:col>
      <xdr:colOff>1133475</xdr:colOff>
      <xdr:row>146</xdr:row>
      <xdr:rowOff>142875</xdr:rowOff>
    </xdr:to>
    <xdr:cxnSp macro="">
      <xdr:nvCxnSpPr>
        <xdr:cNvPr id="41" name="Conector recto 40">
          <a:extLst>
            <a:ext uri="{FF2B5EF4-FFF2-40B4-BE49-F238E27FC236}">
              <a16:creationId xmlns:a16="http://schemas.microsoft.com/office/drawing/2014/main" id="{18AFAA1E-C361-44E8-8228-8D17AA1270F3}"/>
            </a:ext>
          </a:extLst>
        </xdr:cNvPr>
        <xdr:cNvCxnSpPr/>
      </xdr:nvCxnSpPr>
      <xdr:spPr>
        <a:xfrm>
          <a:off x="5353050" y="30051375"/>
          <a:ext cx="0" cy="1428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133350</xdr:colOff>
      <xdr:row>145</xdr:row>
      <xdr:rowOff>180975</xdr:rowOff>
    </xdr:from>
    <xdr:to>
      <xdr:col>6</xdr:col>
      <xdr:colOff>133350</xdr:colOff>
      <xdr:row>146</xdr:row>
      <xdr:rowOff>133350</xdr:rowOff>
    </xdr:to>
    <xdr:cxnSp macro="">
      <xdr:nvCxnSpPr>
        <xdr:cNvPr id="42" name="Conector recto 41">
          <a:extLst>
            <a:ext uri="{FF2B5EF4-FFF2-40B4-BE49-F238E27FC236}">
              <a16:creationId xmlns:a16="http://schemas.microsoft.com/office/drawing/2014/main" id="{C23DBC83-D424-4220-9AD4-6E947454A4C6}"/>
            </a:ext>
          </a:extLst>
        </xdr:cNvPr>
        <xdr:cNvCxnSpPr/>
      </xdr:nvCxnSpPr>
      <xdr:spPr>
        <a:xfrm>
          <a:off x="5686425" y="30041850"/>
          <a:ext cx="0" cy="1428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447675</xdr:colOff>
      <xdr:row>146</xdr:row>
      <xdr:rowOff>9525</xdr:rowOff>
    </xdr:from>
    <xdr:to>
      <xdr:col>6</xdr:col>
      <xdr:colOff>447675</xdr:colOff>
      <xdr:row>146</xdr:row>
      <xdr:rowOff>152400</xdr:rowOff>
    </xdr:to>
    <xdr:cxnSp macro="">
      <xdr:nvCxnSpPr>
        <xdr:cNvPr id="43" name="Conector recto 42">
          <a:extLst>
            <a:ext uri="{FF2B5EF4-FFF2-40B4-BE49-F238E27FC236}">
              <a16:creationId xmlns:a16="http://schemas.microsoft.com/office/drawing/2014/main" id="{EA28A58C-9DF1-47ED-9305-4EC5E2155D50}"/>
            </a:ext>
          </a:extLst>
        </xdr:cNvPr>
        <xdr:cNvCxnSpPr/>
      </xdr:nvCxnSpPr>
      <xdr:spPr>
        <a:xfrm>
          <a:off x="6000750" y="30060900"/>
          <a:ext cx="0" cy="1428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xdr:colOff>
      <xdr:row>145</xdr:row>
      <xdr:rowOff>171450</xdr:rowOff>
    </xdr:from>
    <xdr:to>
      <xdr:col>7</xdr:col>
      <xdr:colOff>19050</xdr:colOff>
      <xdr:row>146</xdr:row>
      <xdr:rowOff>123825</xdr:rowOff>
    </xdr:to>
    <xdr:cxnSp macro="">
      <xdr:nvCxnSpPr>
        <xdr:cNvPr id="44" name="Conector recto 43">
          <a:extLst>
            <a:ext uri="{FF2B5EF4-FFF2-40B4-BE49-F238E27FC236}">
              <a16:creationId xmlns:a16="http://schemas.microsoft.com/office/drawing/2014/main" id="{95A940D3-AA84-4C31-A297-547618659B2B}"/>
            </a:ext>
          </a:extLst>
        </xdr:cNvPr>
        <xdr:cNvCxnSpPr/>
      </xdr:nvCxnSpPr>
      <xdr:spPr>
        <a:xfrm>
          <a:off x="6372225" y="30032325"/>
          <a:ext cx="0" cy="1428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457200</xdr:colOff>
      <xdr:row>145</xdr:row>
      <xdr:rowOff>171450</xdr:rowOff>
    </xdr:from>
    <xdr:to>
      <xdr:col>7</xdr:col>
      <xdr:colOff>457200</xdr:colOff>
      <xdr:row>146</xdr:row>
      <xdr:rowOff>123825</xdr:rowOff>
    </xdr:to>
    <xdr:cxnSp macro="">
      <xdr:nvCxnSpPr>
        <xdr:cNvPr id="45" name="Conector recto 44">
          <a:extLst>
            <a:ext uri="{FF2B5EF4-FFF2-40B4-BE49-F238E27FC236}">
              <a16:creationId xmlns:a16="http://schemas.microsoft.com/office/drawing/2014/main" id="{80071686-E85D-4387-A757-98A4FEC96E91}"/>
            </a:ext>
          </a:extLst>
        </xdr:cNvPr>
        <xdr:cNvCxnSpPr/>
      </xdr:nvCxnSpPr>
      <xdr:spPr>
        <a:xfrm>
          <a:off x="6810375" y="30032325"/>
          <a:ext cx="0" cy="1428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95250</xdr:colOff>
      <xdr:row>146</xdr:row>
      <xdr:rowOff>0</xdr:rowOff>
    </xdr:from>
    <xdr:to>
      <xdr:col>8</xdr:col>
      <xdr:colOff>95250</xdr:colOff>
      <xdr:row>146</xdr:row>
      <xdr:rowOff>142875</xdr:rowOff>
    </xdr:to>
    <xdr:cxnSp macro="">
      <xdr:nvCxnSpPr>
        <xdr:cNvPr id="46" name="Conector recto 45">
          <a:extLst>
            <a:ext uri="{FF2B5EF4-FFF2-40B4-BE49-F238E27FC236}">
              <a16:creationId xmlns:a16="http://schemas.microsoft.com/office/drawing/2014/main" id="{85FC2DCC-DFDE-4628-A2F1-23312554A929}"/>
            </a:ext>
          </a:extLst>
        </xdr:cNvPr>
        <xdr:cNvCxnSpPr/>
      </xdr:nvCxnSpPr>
      <xdr:spPr>
        <a:xfrm>
          <a:off x="7210425" y="30051375"/>
          <a:ext cx="0" cy="1428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533400</xdr:colOff>
      <xdr:row>146</xdr:row>
      <xdr:rowOff>9525</xdr:rowOff>
    </xdr:from>
    <xdr:to>
      <xdr:col>8</xdr:col>
      <xdr:colOff>533400</xdr:colOff>
      <xdr:row>146</xdr:row>
      <xdr:rowOff>152400</xdr:rowOff>
    </xdr:to>
    <xdr:cxnSp macro="">
      <xdr:nvCxnSpPr>
        <xdr:cNvPr id="47" name="Conector recto 46">
          <a:extLst>
            <a:ext uri="{FF2B5EF4-FFF2-40B4-BE49-F238E27FC236}">
              <a16:creationId xmlns:a16="http://schemas.microsoft.com/office/drawing/2014/main" id="{ADCB4387-FB94-4BD2-94BD-D97F2BF8D92A}"/>
            </a:ext>
          </a:extLst>
        </xdr:cNvPr>
        <xdr:cNvCxnSpPr/>
      </xdr:nvCxnSpPr>
      <xdr:spPr>
        <a:xfrm>
          <a:off x="7648575" y="30060900"/>
          <a:ext cx="0" cy="1428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219075</xdr:colOff>
      <xdr:row>146</xdr:row>
      <xdr:rowOff>0</xdr:rowOff>
    </xdr:from>
    <xdr:to>
      <xdr:col>9</xdr:col>
      <xdr:colOff>219075</xdr:colOff>
      <xdr:row>146</xdr:row>
      <xdr:rowOff>142875</xdr:rowOff>
    </xdr:to>
    <xdr:cxnSp macro="">
      <xdr:nvCxnSpPr>
        <xdr:cNvPr id="48" name="Conector recto 47">
          <a:extLst>
            <a:ext uri="{FF2B5EF4-FFF2-40B4-BE49-F238E27FC236}">
              <a16:creationId xmlns:a16="http://schemas.microsoft.com/office/drawing/2014/main" id="{112BAB97-5A5E-4F2A-B519-EDB96B25AD13}"/>
            </a:ext>
          </a:extLst>
        </xdr:cNvPr>
        <xdr:cNvCxnSpPr/>
      </xdr:nvCxnSpPr>
      <xdr:spPr>
        <a:xfrm>
          <a:off x="8096250" y="30051375"/>
          <a:ext cx="0" cy="1428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609600</xdr:colOff>
      <xdr:row>146</xdr:row>
      <xdr:rowOff>0</xdr:rowOff>
    </xdr:from>
    <xdr:to>
      <xdr:col>9</xdr:col>
      <xdr:colOff>609600</xdr:colOff>
      <xdr:row>146</xdr:row>
      <xdr:rowOff>142875</xdr:rowOff>
    </xdr:to>
    <xdr:cxnSp macro="">
      <xdr:nvCxnSpPr>
        <xdr:cNvPr id="49" name="Conector recto 48">
          <a:extLst>
            <a:ext uri="{FF2B5EF4-FFF2-40B4-BE49-F238E27FC236}">
              <a16:creationId xmlns:a16="http://schemas.microsoft.com/office/drawing/2014/main" id="{B2E64462-9C58-493A-A621-A426AFB5C11E}"/>
            </a:ext>
          </a:extLst>
        </xdr:cNvPr>
        <xdr:cNvCxnSpPr/>
      </xdr:nvCxnSpPr>
      <xdr:spPr>
        <a:xfrm>
          <a:off x="8486775" y="30051375"/>
          <a:ext cx="0" cy="1428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781050</xdr:colOff>
      <xdr:row>146</xdr:row>
      <xdr:rowOff>180975</xdr:rowOff>
    </xdr:from>
    <xdr:to>
      <xdr:col>10</xdr:col>
      <xdr:colOff>152400</xdr:colOff>
      <xdr:row>148</xdr:row>
      <xdr:rowOff>28575</xdr:rowOff>
    </xdr:to>
    <xdr:cxnSp macro="">
      <xdr:nvCxnSpPr>
        <xdr:cNvPr id="51" name="Conector: angular 50">
          <a:extLst>
            <a:ext uri="{FF2B5EF4-FFF2-40B4-BE49-F238E27FC236}">
              <a16:creationId xmlns:a16="http://schemas.microsoft.com/office/drawing/2014/main" id="{DAADA75E-A06E-E4BB-B163-A8ACE0CAC47D}"/>
            </a:ext>
          </a:extLst>
        </xdr:cNvPr>
        <xdr:cNvCxnSpPr/>
      </xdr:nvCxnSpPr>
      <xdr:spPr>
        <a:xfrm rot="10800000" flipV="1">
          <a:off x="6334125" y="30232350"/>
          <a:ext cx="2457450" cy="228600"/>
        </a:xfrm>
        <a:prstGeom prst="bentConnector3">
          <a:avLst>
            <a:gd name="adj1" fmla="val 8488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133351</xdr:colOff>
      <xdr:row>148</xdr:row>
      <xdr:rowOff>123825</xdr:rowOff>
    </xdr:from>
    <xdr:to>
      <xdr:col>7</xdr:col>
      <xdr:colOff>352426</xdr:colOff>
      <xdr:row>149</xdr:row>
      <xdr:rowOff>123825</xdr:rowOff>
    </xdr:to>
    <xdr:cxnSp macro="">
      <xdr:nvCxnSpPr>
        <xdr:cNvPr id="54" name="Conector: angular 53">
          <a:extLst>
            <a:ext uri="{FF2B5EF4-FFF2-40B4-BE49-F238E27FC236}">
              <a16:creationId xmlns:a16="http://schemas.microsoft.com/office/drawing/2014/main" id="{42767082-96CC-1793-A6F0-4F4FF59ED201}"/>
            </a:ext>
          </a:extLst>
        </xdr:cNvPr>
        <xdr:cNvCxnSpPr/>
      </xdr:nvCxnSpPr>
      <xdr:spPr>
        <a:xfrm rot="10800000" flipV="1">
          <a:off x="4352926" y="30556200"/>
          <a:ext cx="2352675" cy="190500"/>
        </a:xfrm>
        <a:prstGeom prst="bentConnector3">
          <a:avLst>
            <a:gd name="adj1" fmla="val 8603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723901</xdr:colOff>
      <xdr:row>148</xdr:row>
      <xdr:rowOff>9525</xdr:rowOff>
    </xdr:from>
    <xdr:to>
      <xdr:col>5</xdr:col>
      <xdr:colOff>180976</xdr:colOff>
      <xdr:row>150</xdr:row>
      <xdr:rowOff>104775</xdr:rowOff>
    </xdr:to>
    <xdr:cxnSp macro="">
      <xdr:nvCxnSpPr>
        <xdr:cNvPr id="57" name="Conector: angular 56">
          <a:extLst>
            <a:ext uri="{FF2B5EF4-FFF2-40B4-BE49-F238E27FC236}">
              <a16:creationId xmlns:a16="http://schemas.microsoft.com/office/drawing/2014/main" id="{9DA0AF82-54A9-EE0D-106E-B43C34E9A4DC}"/>
            </a:ext>
          </a:extLst>
        </xdr:cNvPr>
        <xdr:cNvCxnSpPr/>
      </xdr:nvCxnSpPr>
      <xdr:spPr>
        <a:xfrm rot="10800000" flipV="1">
          <a:off x="3419476" y="30441900"/>
          <a:ext cx="981075" cy="47625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133349</xdr:colOff>
      <xdr:row>174</xdr:row>
      <xdr:rowOff>19050</xdr:rowOff>
    </xdr:from>
    <xdr:to>
      <xdr:col>10</xdr:col>
      <xdr:colOff>428624</xdr:colOff>
      <xdr:row>175</xdr:row>
      <xdr:rowOff>152400</xdr:rowOff>
    </xdr:to>
    <xdr:sp macro="" textlink="">
      <xdr:nvSpPr>
        <xdr:cNvPr id="58" name="Rectángulo 57">
          <a:extLst>
            <a:ext uri="{FF2B5EF4-FFF2-40B4-BE49-F238E27FC236}">
              <a16:creationId xmlns:a16="http://schemas.microsoft.com/office/drawing/2014/main" id="{B637E60D-75E7-C110-C310-70BE0F8C6C7F}"/>
            </a:ext>
          </a:extLst>
        </xdr:cNvPr>
        <xdr:cNvSpPr/>
      </xdr:nvSpPr>
      <xdr:spPr>
        <a:xfrm>
          <a:off x="4352924" y="35404425"/>
          <a:ext cx="4714875" cy="323850"/>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solidFill>
                <a:sysClr val="windowText" lastClr="000000"/>
              </a:solidFill>
            </a:rPr>
            <a:t>1             2                  3              4             5              6              7             8       5 MESES</a:t>
          </a:r>
        </a:p>
      </xdr:txBody>
    </xdr:sp>
    <xdr:clientData/>
  </xdr:twoCellAnchor>
  <xdr:twoCellAnchor>
    <xdr:from>
      <xdr:col>5</xdr:col>
      <xdr:colOff>457200</xdr:colOff>
      <xdr:row>175</xdr:row>
      <xdr:rowOff>38100</xdr:rowOff>
    </xdr:from>
    <xdr:to>
      <xdr:col>5</xdr:col>
      <xdr:colOff>457200</xdr:colOff>
      <xdr:row>176</xdr:row>
      <xdr:rowOff>9525</xdr:rowOff>
    </xdr:to>
    <xdr:cxnSp macro="">
      <xdr:nvCxnSpPr>
        <xdr:cNvPr id="60" name="Conector recto 59">
          <a:extLst>
            <a:ext uri="{FF2B5EF4-FFF2-40B4-BE49-F238E27FC236}">
              <a16:creationId xmlns:a16="http://schemas.microsoft.com/office/drawing/2014/main" id="{9C71635D-F72D-D69F-6260-F11715ECA505}"/>
            </a:ext>
          </a:extLst>
        </xdr:cNvPr>
        <xdr:cNvCxnSpPr/>
      </xdr:nvCxnSpPr>
      <xdr:spPr>
        <a:xfrm>
          <a:off x="4676775" y="35613975"/>
          <a:ext cx="0" cy="161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1038225</xdr:colOff>
      <xdr:row>175</xdr:row>
      <xdr:rowOff>85725</xdr:rowOff>
    </xdr:from>
    <xdr:to>
      <xdr:col>5</xdr:col>
      <xdr:colOff>1038225</xdr:colOff>
      <xdr:row>176</xdr:row>
      <xdr:rowOff>57150</xdr:rowOff>
    </xdr:to>
    <xdr:cxnSp macro="">
      <xdr:nvCxnSpPr>
        <xdr:cNvPr id="61" name="Conector recto 60">
          <a:extLst>
            <a:ext uri="{FF2B5EF4-FFF2-40B4-BE49-F238E27FC236}">
              <a16:creationId xmlns:a16="http://schemas.microsoft.com/office/drawing/2014/main" id="{E28F025C-3A51-4E47-8588-20AA80E5E381}"/>
            </a:ext>
          </a:extLst>
        </xdr:cNvPr>
        <xdr:cNvCxnSpPr/>
      </xdr:nvCxnSpPr>
      <xdr:spPr>
        <a:xfrm>
          <a:off x="5257800" y="35661600"/>
          <a:ext cx="0" cy="161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295275</xdr:colOff>
      <xdr:row>175</xdr:row>
      <xdr:rowOff>76200</xdr:rowOff>
    </xdr:from>
    <xdr:to>
      <xdr:col>6</xdr:col>
      <xdr:colOff>295275</xdr:colOff>
      <xdr:row>176</xdr:row>
      <xdr:rowOff>47625</xdr:rowOff>
    </xdr:to>
    <xdr:cxnSp macro="">
      <xdr:nvCxnSpPr>
        <xdr:cNvPr id="62" name="Conector recto 61">
          <a:extLst>
            <a:ext uri="{FF2B5EF4-FFF2-40B4-BE49-F238E27FC236}">
              <a16:creationId xmlns:a16="http://schemas.microsoft.com/office/drawing/2014/main" id="{CB187C44-EEB9-49DF-9367-CDF7354A6A65}"/>
            </a:ext>
          </a:extLst>
        </xdr:cNvPr>
        <xdr:cNvCxnSpPr/>
      </xdr:nvCxnSpPr>
      <xdr:spPr>
        <a:xfrm>
          <a:off x="5848350" y="35652075"/>
          <a:ext cx="0" cy="161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790575</xdr:colOff>
      <xdr:row>175</xdr:row>
      <xdr:rowOff>114300</xdr:rowOff>
    </xdr:from>
    <xdr:to>
      <xdr:col>6</xdr:col>
      <xdr:colOff>790575</xdr:colOff>
      <xdr:row>176</xdr:row>
      <xdr:rowOff>85725</xdr:rowOff>
    </xdr:to>
    <xdr:cxnSp macro="">
      <xdr:nvCxnSpPr>
        <xdr:cNvPr id="63" name="Conector recto 62">
          <a:extLst>
            <a:ext uri="{FF2B5EF4-FFF2-40B4-BE49-F238E27FC236}">
              <a16:creationId xmlns:a16="http://schemas.microsoft.com/office/drawing/2014/main" id="{74B2510C-A199-4992-AF64-23DFFF5CEDBD}"/>
            </a:ext>
          </a:extLst>
        </xdr:cNvPr>
        <xdr:cNvCxnSpPr/>
      </xdr:nvCxnSpPr>
      <xdr:spPr>
        <a:xfrm>
          <a:off x="6343650" y="35690175"/>
          <a:ext cx="0" cy="161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495300</xdr:colOff>
      <xdr:row>175</xdr:row>
      <xdr:rowOff>104775</xdr:rowOff>
    </xdr:from>
    <xdr:to>
      <xdr:col>7</xdr:col>
      <xdr:colOff>495300</xdr:colOff>
      <xdr:row>176</xdr:row>
      <xdr:rowOff>76200</xdr:rowOff>
    </xdr:to>
    <xdr:cxnSp macro="">
      <xdr:nvCxnSpPr>
        <xdr:cNvPr id="64" name="Conector recto 63">
          <a:extLst>
            <a:ext uri="{FF2B5EF4-FFF2-40B4-BE49-F238E27FC236}">
              <a16:creationId xmlns:a16="http://schemas.microsoft.com/office/drawing/2014/main" id="{49F45BF0-E240-4ECA-8221-3A13F741A46B}"/>
            </a:ext>
          </a:extLst>
        </xdr:cNvPr>
        <xdr:cNvCxnSpPr/>
      </xdr:nvCxnSpPr>
      <xdr:spPr>
        <a:xfrm>
          <a:off x="6848475" y="35680650"/>
          <a:ext cx="0" cy="161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266700</xdr:colOff>
      <xdr:row>175</xdr:row>
      <xdr:rowOff>85725</xdr:rowOff>
    </xdr:from>
    <xdr:to>
      <xdr:col>8</xdr:col>
      <xdr:colOff>266700</xdr:colOff>
      <xdr:row>176</xdr:row>
      <xdr:rowOff>57150</xdr:rowOff>
    </xdr:to>
    <xdr:cxnSp macro="">
      <xdr:nvCxnSpPr>
        <xdr:cNvPr id="65" name="Conector recto 64">
          <a:extLst>
            <a:ext uri="{FF2B5EF4-FFF2-40B4-BE49-F238E27FC236}">
              <a16:creationId xmlns:a16="http://schemas.microsoft.com/office/drawing/2014/main" id="{120C0228-0B0E-4076-9A9A-60610269E7C7}"/>
            </a:ext>
          </a:extLst>
        </xdr:cNvPr>
        <xdr:cNvCxnSpPr/>
      </xdr:nvCxnSpPr>
      <xdr:spPr>
        <a:xfrm>
          <a:off x="7381875" y="35661600"/>
          <a:ext cx="0" cy="161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175</xdr:row>
      <xdr:rowOff>57150</xdr:rowOff>
    </xdr:from>
    <xdr:to>
      <xdr:col>8</xdr:col>
      <xdr:colOff>752475</xdr:colOff>
      <xdr:row>176</xdr:row>
      <xdr:rowOff>28575</xdr:rowOff>
    </xdr:to>
    <xdr:cxnSp macro="">
      <xdr:nvCxnSpPr>
        <xdr:cNvPr id="66" name="Conector recto 65">
          <a:extLst>
            <a:ext uri="{FF2B5EF4-FFF2-40B4-BE49-F238E27FC236}">
              <a16:creationId xmlns:a16="http://schemas.microsoft.com/office/drawing/2014/main" id="{87E402C1-5163-49DD-90B3-7FB268115992}"/>
            </a:ext>
          </a:extLst>
        </xdr:cNvPr>
        <xdr:cNvCxnSpPr/>
      </xdr:nvCxnSpPr>
      <xdr:spPr>
        <a:xfrm>
          <a:off x="7867650" y="35633025"/>
          <a:ext cx="0" cy="161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381000</xdr:colOff>
      <xdr:row>175</xdr:row>
      <xdr:rowOff>66675</xdr:rowOff>
    </xdr:from>
    <xdr:to>
      <xdr:col>9</xdr:col>
      <xdr:colOff>381000</xdr:colOff>
      <xdr:row>176</xdr:row>
      <xdr:rowOff>38100</xdr:rowOff>
    </xdr:to>
    <xdr:cxnSp macro="">
      <xdr:nvCxnSpPr>
        <xdr:cNvPr id="67" name="Conector recto 66">
          <a:extLst>
            <a:ext uri="{FF2B5EF4-FFF2-40B4-BE49-F238E27FC236}">
              <a16:creationId xmlns:a16="http://schemas.microsoft.com/office/drawing/2014/main" id="{68431972-B03A-4C2B-BD47-5C473CFAC47C}"/>
            </a:ext>
          </a:extLst>
        </xdr:cNvPr>
        <xdr:cNvCxnSpPr/>
      </xdr:nvCxnSpPr>
      <xdr:spPr>
        <a:xfrm>
          <a:off x="8258175" y="35642550"/>
          <a:ext cx="0" cy="161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323850</xdr:colOff>
      <xdr:row>176</xdr:row>
      <xdr:rowOff>76200</xdr:rowOff>
    </xdr:from>
    <xdr:to>
      <xdr:col>6</xdr:col>
      <xdr:colOff>762000</xdr:colOff>
      <xdr:row>177</xdr:row>
      <xdr:rowOff>133350</xdr:rowOff>
    </xdr:to>
    <xdr:cxnSp macro="">
      <xdr:nvCxnSpPr>
        <xdr:cNvPr id="69" name="Conector: angular 68">
          <a:extLst>
            <a:ext uri="{FF2B5EF4-FFF2-40B4-BE49-F238E27FC236}">
              <a16:creationId xmlns:a16="http://schemas.microsoft.com/office/drawing/2014/main" id="{AD3168D7-FA78-A5B0-F22B-F9967F9C870B}"/>
            </a:ext>
          </a:extLst>
        </xdr:cNvPr>
        <xdr:cNvCxnSpPr/>
      </xdr:nvCxnSpPr>
      <xdr:spPr>
        <a:xfrm>
          <a:off x="4543425" y="35842575"/>
          <a:ext cx="1771650" cy="247650"/>
        </a:xfrm>
        <a:prstGeom prst="bentConnector3">
          <a:avLst>
            <a:gd name="adj1" fmla="val 8817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609600</xdr:colOff>
      <xdr:row>176</xdr:row>
      <xdr:rowOff>152400</xdr:rowOff>
    </xdr:from>
    <xdr:to>
      <xdr:col>8</xdr:col>
      <xdr:colOff>495300</xdr:colOff>
      <xdr:row>179</xdr:row>
      <xdr:rowOff>57150</xdr:rowOff>
    </xdr:to>
    <xdr:cxnSp macro="">
      <xdr:nvCxnSpPr>
        <xdr:cNvPr id="78" name="Conector: angular 77">
          <a:extLst>
            <a:ext uri="{FF2B5EF4-FFF2-40B4-BE49-F238E27FC236}">
              <a16:creationId xmlns:a16="http://schemas.microsoft.com/office/drawing/2014/main" id="{3A559E66-97FF-DB7C-AE39-BA7A7D2CF8D9}"/>
            </a:ext>
          </a:extLst>
        </xdr:cNvPr>
        <xdr:cNvCxnSpPr/>
      </xdr:nvCxnSpPr>
      <xdr:spPr>
        <a:xfrm>
          <a:off x="6162675" y="35918775"/>
          <a:ext cx="1447800" cy="476250"/>
        </a:xfrm>
        <a:prstGeom prst="bentConnector3">
          <a:avLst>
            <a:gd name="adj1" fmla="val 8618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177</xdr:row>
      <xdr:rowOff>114300</xdr:rowOff>
    </xdr:from>
    <xdr:to>
      <xdr:col>10</xdr:col>
      <xdr:colOff>685800</xdr:colOff>
      <xdr:row>179</xdr:row>
      <xdr:rowOff>142875</xdr:rowOff>
    </xdr:to>
    <xdr:cxnSp macro="">
      <xdr:nvCxnSpPr>
        <xdr:cNvPr id="84" name="Conector: angular 83">
          <a:extLst>
            <a:ext uri="{FF2B5EF4-FFF2-40B4-BE49-F238E27FC236}">
              <a16:creationId xmlns:a16="http://schemas.microsoft.com/office/drawing/2014/main" id="{BD2EA105-993E-8B45-BF83-6937794B1EF4}"/>
            </a:ext>
          </a:extLst>
        </xdr:cNvPr>
        <xdr:cNvCxnSpPr/>
      </xdr:nvCxnSpPr>
      <xdr:spPr>
        <a:xfrm>
          <a:off x="7372350" y="36071175"/>
          <a:ext cx="1952625" cy="409575"/>
        </a:xfrm>
        <a:prstGeom prst="bentConnector3">
          <a:avLst>
            <a:gd name="adj1" fmla="val 8561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1257300</xdr:colOff>
      <xdr:row>206</xdr:row>
      <xdr:rowOff>95250</xdr:rowOff>
    </xdr:from>
    <xdr:to>
      <xdr:col>9</xdr:col>
      <xdr:colOff>581025</xdr:colOff>
      <xdr:row>207</xdr:row>
      <xdr:rowOff>161925</xdr:rowOff>
    </xdr:to>
    <xdr:sp macro="" textlink="">
      <xdr:nvSpPr>
        <xdr:cNvPr id="88" name="Rectángulo 87">
          <a:extLst>
            <a:ext uri="{FF2B5EF4-FFF2-40B4-BE49-F238E27FC236}">
              <a16:creationId xmlns:a16="http://schemas.microsoft.com/office/drawing/2014/main" id="{C9893FFD-A00A-CF96-4B3B-53752AD5D7AA}"/>
            </a:ext>
          </a:extLst>
        </xdr:cNvPr>
        <xdr:cNvSpPr/>
      </xdr:nvSpPr>
      <xdr:spPr>
        <a:xfrm>
          <a:off x="5476875" y="41576625"/>
          <a:ext cx="2981325" cy="257175"/>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solidFill>
                <a:sysClr val="windowText" lastClr="000000"/>
              </a:solidFill>
            </a:rPr>
            <a:t>6 AÑOS </a:t>
          </a:r>
        </a:p>
      </xdr:txBody>
    </xdr:sp>
    <xdr:clientData/>
  </xdr:twoCellAnchor>
  <xdr:twoCellAnchor>
    <xdr:from>
      <xdr:col>8</xdr:col>
      <xdr:colOff>152400</xdr:colOff>
      <xdr:row>206</xdr:row>
      <xdr:rowOff>85725</xdr:rowOff>
    </xdr:from>
    <xdr:to>
      <xdr:col>9</xdr:col>
      <xdr:colOff>742950</xdr:colOff>
      <xdr:row>207</xdr:row>
      <xdr:rowOff>171450</xdr:rowOff>
    </xdr:to>
    <xdr:sp macro="" textlink="">
      <xdr:nvSpPr>
        <xdr:cNvPr id="89" name="Rectángulo 88">
          <a:extLst>
            <a:ext uri="{FF2B5EF4-FFF2-40B4-BE49-F238E27FC236}">
              <a16:creationId xmlns:a16="http://schemas.microsoft.com/office/drawing/2014/main" id="{98C26BFD-099E-8321-E3C8-3933BFFF895C}"/>
            </a:ext>
          </a:extLst>
        </xdr:cNvPr>
        <xdr:cNvSpPr/>
      </xdr:nvSpPr>
      <xdr:spPr>
        <a:xfrm>
          <a:off x="7267575" y="41567100"/>
          <a:ext cx="1352550"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t>2 AÑOS +6 MESES</a:t>
          </a:r>
        </a:p>
      </xdr:txBody>
    </xdr:sp>
    <xdr:clientData/>
  </xdr:twoCellAnchor>
  <xdr:twoCellAnchor>
    <xdr:from>
      <xdr:col>5</xdr:col>
      <xdr:colOff>371475</xdr:colOff>
      <xdr:row>232</xdr:row>
      <xdr:rowOff>0</xdr:rowOff>
    </xdr:from>
    <xdr:to>
      <xdr:col>8</xdr:col>
      <xdr:colOff>581025</xdr:colOff>
      <xdr:row>233</xdr:row>
      <xdr:rowOff>142875</xdr:rowOff>
    </xdr:to>
    <xdr:sp macro="" textlink="">
      <xdr:nvSpPr>
        <xdr:cNvPr id="90" name="Rectángulo 89">
          <a:extLst>
            <a:ext uri="{FF2B5EF4-FFF2-40B4-BE49-F238E27FC236}">
              <a16:creationId xmlns:a16="http://schemas.microsoft.com/office/drawing/2014/main" id="{6EF9D7CE-7A8F-3D2F-0159-5FCAB87A062E}"/>
            </a:ext>
          </a:extLst>
        </xdr:cNvPr>
        <xdr:cNvSpPr/>
      </xdr:nvSpPr>
      <xdr:spPr>
        <a:xfrm>
          <a:off x="4591050" y="46434375"/>
          <a:ext cx="3105150" cy="333375"/>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GT" sz="1100">
              <a:solidFill>
                <a:sysClr val="windowText" lastClr="000000"/>
              </a:solidFill>
            </a:rPr>
            <a:t>5 años + 9 meses  </a:t>
          </a:r>
        </a:p>
      </xdr:txBody>
    </xdr:sp>
    <xdr:clientData/>
  </xdr:twoCellAnchor>
  <xdr:twoCellAnchor>
    <xdr:from>
      <xdr:col>5</xdr:col>
      <xdr:colOff>1057275</xdr:colOff>
      <xdr:row>281</xdr:row>
      <xdr:rowOff>47625</xdr:rowOff>
    </xdr:from>
    <xdr:to>
      <xdr:col>10</xdr:col>
      <xdr:colOff>0</xdr:colOff>
      <xdr:row>282</xdr:row>
      <xdr:rowOff>161925</xdr:rowOff>
    </xdr:to>
    <xdr:sp macro="" textlink="">
      <xdr:nvSpPr>
        <xdr:cNvPr id="91" name="Rectángulo 90">
          <a:extLst>
            <a:ext uri="{FF2B5EF4-FFF2-40B4-BE49-F238E27FC236}">
              <a16:creationId xmlns:a16="http://schemas.microsoft.com/office/drawing/2014/main" id="{E6C8FF46-4503-8BB9-1BC6-B768600B155C}"/>
            </a:ext>
          </a:extLst>
        </xdr:cNvPr>
        <xdr:cNvSpPr/>
      </xdr:nvSpPr>
      <xdr:spPr>
        <a:xfrm>
          <a:off x="5429250" y="55816500"/>
          <a:ext cx="3362325" cy="304800"/>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GT" sz="1100">
              <a:solidFill>
                <a:sysClr val="windowText" lastClr="000000"/>
              </a:solidFill>
            </a:rPr>
            <a:t>1                    2                        3                     4                      5</a:t>
          </a:r>
        </a:p>
      </xdr:txBody>
    </xdr:sp>
    <xdr:clientData/>
  </xdr:twoCellAnchor>
  <xdr:twoCellAnchor>
    <xdr:from>
      <xdr:col>5</xdr:col>
      <xdr:colOff>1123950</xdr:colOff>
      <xdr:row>283</xdr:row>
      <xdr:rowOff>76200</xdr:rowOff>
    </xdr:from>
    <xdr:to>
      <xdr:col>8</xdr:col>
      <xdr:colOff>247650</xdr:colOff>
      <xdr:row>285</xdr:row>
      <xdr:rowOff>95250</xdr:rowOff>
    </xdr:to>
    <xdr:cxnSp macro="">
      <xdr:nvCxnSpPr>
        <xdr:cNvPr id="93" name="Conector: angular 92">
          <a:extLst>
            <a:ext uri="{FF2B5EF4-FFF2-40B4-BE49-F238E27FC236}">
              <a16:creationId xmlns:a16="http://schemas.microsoft.com/office/drawing/2014/main" id="{65ABD9A7-A268-231C-3362-6C109C671346}"/>
            </a:ext>
          </a:extLst>
        </xdr:cNvPr>
        <xdr:cNvCxnSpPr/>
      </xdr:nvCxnSpPr>
      <xdr:spPr>
        <a:xfrm>
          <a:off x="5495925" y="56226075"/>
          <a:ext cx="2019300" cy="400050"/>
        </a:xfrm>
        <a:prstGeom prst="bentConnector3">
          <a:avLst>
            <a:gd name="adj1" fmla="val 9198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647700</xdr:colOff>
      <xdr:row>283</xdr:row>
      <xdr:rowOff>180975</xdr:rowOff>
    </xdr:from>
    <xdr:to>
      <xdr:col>10</xdr:col>
      <xdr:colOff>400050</xdr:colOff>
      <xdr:row>286</xdr:row>
      <xdr:rowOff>114300</xdr:rowOff>
    </xdr:to>
    <xdr:cxnSp macro="">
      <xdr:nvCxnSpPr>
        <xdr:cNvPr id="96" name="Conector: angular 95">
          <a:extLst>
            <a:ext uri="{FF2B5EF4-FFF2-40B4-BE49-F238E27FC236}">
              <a16:creationId xmlns:a16="http://schemas.microsoft.com/office/drawing/2014/main" id="{73FBF781-8431-BCD4-A3B7-F463FC9D71B7}"/>
            </a:ext>
          </a:extLst>
        </xdr:cNvPr>
        <xdr:cNvCxnSpPr/>
      </xdr:nvCxnSpPr>
      <xdr:spPr>
        <a:xfrm>
          <a:off x="7153275" y="56330850"/>
          <a:ext cx="2038350" cy="504825"/>
        </a:xfrm>
        <a:prstGeom prst="bentConnector3">
          <a:avLst>
            <a:gd name="adj1" fmla="val 79439"/>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18957-224F-4456-B713-2E747C076DC5}">
  <dimension ref="B1:L304"/>
  <sheetViews>
    <sheetView tabSelected="1" workbookViewId="0">
      <selection activeCell="I27" sqref="I27"/>
    </sheetView>
  </sheetViews>
  <sheetFormatPr baseColWidth="10" defaultRowHeight="15" x14ac:dyDescent="0.25"/>
  <cols>
    <col min="2" max="2" width="18.28515625" customWidth="1"/>
    <col min="3" max="3" width="13" bestFit="1" customWidth="1"/>
    <col min="6" max="6" width="20" bestFit="1" customWidth="1"/>
    <col min="7" max="7" width="12" bestFit="1" customWidth="1"/>
  </cols>
  <sheetData>
    <row r="1" spans="2:10" ht="15" customHeight="1" x14ac:dyDescent="0.25">
      <c r="B1" s="16" t="s">
        <v>0</v>
      </c>
      <c r="C1" s="16"/>
      <c r="D1" s="16"/>
      <c r="E1" s="16"/>
      <c r="F1" s="16"/>
      <c r="G1" s="16"/>
      <c r="H1" s="16"/>
      <c r="I1" s="16"/>
      <c r="J1" s="16"/>
    </row>
    <row r="2" spans="2:10" x14ac:dyDescent="0.25">
      <c r="B2" s="16"/>
      <c r="C2" s="16"/>
      <c r="D2" s="16"/>
      <c r="E2" s="16"/>
      <c r="F2" s="16"/>
      <c r="G2" s="16"/>
      <c r="H2" s="16"/>
      <c r="I2" s="16"/>
      <c r="J2" s="16"/>
    </row>
    <row r="3" spans="2:10" x14ac:dyDescent="0.25">
      <c r="B3" s="16"/>
      <c r="C3" s="16"/>
      <c r="D3" s="16"/>
      <c r="E3" s="16"/>
      <c r="F3" s="16"/>
      <c r="G3" s="16"/>
      <c r="H3" s="16"/>
      <c r="I3" s="16"/>
      <c r="J3" s="16"/>
    </row>
    <row r="4" spans="2:10" x14ac:dyDescent="0.25">
      <c r="B4" s="16"/>
      <c r="C4" s="16"/>
      <c r="D4" s="16"/>
      <c r="E4" s="16"/>
      <c r="F4" s="16"/>
      <c r="G4" s="16"/>
      <c r="H4" s="16"/>
      <c r="I4" s="16"/>
      <c r="J4" s="16"/>
    </row>
    <row r="5" spans="2:10" x14ac:dyDescent="0.25">
      <c r="F5" s="3" t="s">
        <v>21</v>
      </c>
    </row>
    <row r="6" spans="2:10" x14ac:dyDescent="0.25">
      <c r="B6" s="3" t="s">
        <v>14</v>
      </c>
      <c r="E6" s="52" t="s">
        <v>22</v>
      </c>
      <c r="F6" s="56" t="s">
        <v>191</v>
      </c>
      <c r="G6" s="56"/>
    </row>
    <row r="7" spans="2:10" ht="21" x14ac:dyDescent="0.35">
      <c r="B7" t="s">
        <v>20</v>
      </c>
      <c r="C7">
        <v>1.5</v>
      </c>
      <c r="F7" s="4"/>
      <c r="H7" s="7"/>
    </row>
    <row r="8" spans="2:10" x14ac:dyDescent="0.25">
      <c r="B8" t="s">
        <v>15</v>
      </c>
      <c r="C8" s="4">
        <v>16000</v>
      </c>
      <c r="E8" s="52" t="s">
        <v>22</v>
      </c>
      <c r="F8" s="6" t="s">
        <v>207</v>
      </c>
    </row>
    <row r="9" spans="2:10" x14ac:dyDescent="0.25">
      <c r="B9" t="s">
        <v>23</v>
      </c>
      <c r="C9">
        <v>0.08</v>
      </c>
      <c r="E9" s="52" t="s">
        <v>22</v>
      </c>
      <c r="F9" s="57">
        <v>2018.6</v>
      </c>
    </row>
    <row r="10" spans="2:10" x14ac:dyDescent="0.25">
      <c r="B10" t="s">
        <v>17</v>
      </c>
      <c r="C10">
        <v>4</v>
      </c>
      <c r="F10" s="6"/>
    </row>
    <row r="11" spans="2:10" x14ac:dyDescent="0.25">
      <c r="B11" t="s">
        <v>16</v>
      </c>
      <c r="C11" t="s">
        <v>18</v>
      </c>
      <c r="E11" s="8" t="s">
        <v>24</v>
      </c>
      <c r="F11" s="9">
        <v>2018.6</v>
      </c>
    </row>
    <row r="13" spans="2:10" x14ac:dyDescent="0.25">
      <c r="B13" s="16" t="s">
        <v>1</v>
      </c>
      <c r="C13" s="16"/>
      <c r="D13" s="16"/>
      <c r="E13" s="16"/>
      <c r="F13" s="16"/>
      <c r="G13" s="16"/>
      <c r="H13" s="16"/>
      <c r="I13" s="16"/>
      <c r="J13" s="16"/>
    </row>
    <row r="14" spans="2:10" x14ac:dyDescent="0.25">
      <c r="B14" s="16"/>
      <c r="C14" s="16"/>
      <c r="D14" s="16"/>
      <c r="E14" s="16"/>
      <c r="F14" s="16"/>
      <c r="G14" s="16"/>
      <c r="H14" s="16"/>
      <c r="I14" s="16"/>
      <c r="J14" s="16"/>
    </row>
    <row r="15" spans="2:10" x14ac:dyDescent="0.25">
      <c r="B15" s="16"/>
      <c r="C15" s="16"/>
      <c r="D15" s="16"/>
      <c r="E15" s="16"/>
      <c r="F15" s="16"/>
      <c r="G15" s="16"/>
      <c r="H15" s="16"/>
      <c r="I15" s="16"/>
      <c r="J15" s="16"/>
    </row>
    <row r="16" spans="2:10" x14ac:dyDescent="0.25">
      <c r="B16" s="16"/>
      <c r="C16" s="16"/>
      <c r="D16" s="16"/>
      <c r="E16" s="16"/>
      <c r="F16" s="16"/>
      <c r="G16" s="16"/>
      <c r="H16" s="16"/>
      <c r="I16" s="16"/>
      <c r="J16" s="16"/>
    </row>
    <row r="17" spans="2:10" x14ac:dyDescent="0.25">
      <c r="B17" s="16"/>
      <c r="C17" s="16"/>
      <c r="D17" s="16"/>
      <c r="E17" s="16"/>
      <c r="F17" s="16"/>
      <c r="G17" s="16"/>
      <c r="H17" s="16"/>
      <c r="I17" s="16"/>
      <c r="J17" s="16"/>
    </row>
    <row r="18" spans="2:10" x14ac:dyDescent="0.25">
      <c r="B18" s="3" t="s">
        <v>14</v>
      </c>
    </row>
    <row r="19" spans="2:10" x14ac:dyDescent="0.25">
      <c r="B19" t="s">
        <v>27</v>
      </c>
      <c r="C19">
        <v>2.5</v>
      </c>
      <c r="F19" s="21" t="s">
        <v>15</v>
      </c>
      <c r="G19" s="54" t="s">
        <v>25</v>
      </c>
      <c r="H19" s="54"/>
    </row>
    <row r="20" spans="2:10" x14ac:dyDescent="0.25">
      <c r="B20" t="s">
        <v>22</v>
      </c>
      <c r="C20" s="4">
        <v>2940.6</v>
      </c>
      <c r="F20" s="38"/>
      <c r="G20" s="58" t="s">
        <v>26</v>
      </c>
      <c r="H20" s="58"/>
    </row>
    <row r="21" spans="2:10" x14ac:dyDescent="0.25">
      <c r="B21" t="s">
        <v>23</v>
      </c>
      <c r="C21">
        <v>0.09</v>
      </c>
    </row>
    <row r="22" spans="2:10" x14ac:dyDescent="0.25">
      <c r="B22" t="s">
        <v>17</v>
      </c>
      <c r="C22">
        <v>4</v>
      </c>
      <c r="F22" s="1" t="s">
        <v>15</v>
      </c>
      <c r="G22" s="18">
        <v>2940.6</v>
      </c>
      <c r="H22" s="18"/>
    </row>
    <row r="23" spans="2:10" x14ac:dyDescent="0.25">
      <c r="B23" t="s">
        <v>15</v>
      </c>
      <c r="C23" t="s">
        <v>18</v>
      </c>
      <c r="G23" s="19" t="s">
        <v>28</v>
      </c>
      <c r="H23" s="19"/>
    </row>
    <row r="25" spans="2:10" x14ac:dyDescent="0.25">
      <c r="F25" s="1" t="s">
        <v>15</v>
      </c>
      <c r="G25" s="18">
        <v>2940.6</v>
      </c>
      <c r="H25" s="18"/>
    </row>
    <row r="26" spans="2:10" x14ac:dyDescent="0.25">
      <c r="G26" s="19" t="s">
        <v>29</v>
      </c>
      <c r="H26" s="19"/>
    </row>
    <row r="27" spans="2:10" x14ac:dyDescent="0.25">
      <c r="G27" s="10"/>
      <c r="H27" s="10"/>
    </row>
    <row r="28" spans="2:10" x14ac:dyDescent="0.25">
      <c r="F28" s="11" t="s">
        <v>15</v>
      </c>
      <c r="G28" s="12">
        <v>11800</v>
      </c>
      <c r="H28" s="10"/>
    </row>
    <row r="29" spans="2:10" x14ac:dyDescent="0.25">
      <c r="G29" s="10"/>
      <c r="H29" s="10"/>
    </row>
    <row r="30" spans="2:10" x14ac:dyDescent="0.25">
      <c r="G30" s="10"/>
      <c r="H30" s="10"/>
    </row>
    <row r="31" spans="2:10" x14ac:dyDescent="0.25">
      <c r="G31" s="10"/>
      <c r="H31" s="10"/>
    </row>
    <row r="32" spans="2:10" x14ac:dyDescent="0.25">
      <c r="B32" s="16" t="s">
        <v>2</v>
      </c>
      <c r="C32" s="16"/>
      <c r="D32" s="16"/>
      <c r="E32" s="16"/>
      <c r="F32" s="16"/>
      <c r="G32" s="16"/>
      <c r="H32" s="16"/>
      <c r="I32" s="16"/>
      <c r="J32" s="16"/>
    </row>
    <row r="33" spans="2:10" x14ac:dyDescent="0.25">
      <c r="B33" s="16"/>
      <c r="C33" s="16"/>
      <c r="D33" s="16"/>
      <c r="E33" s="16"/>
      <c r="F33" s="16"/>
      <c r="G33" s="16"/>
      <c r="H33" s="16"/>
      <c r="I33" s="16"/>
      <c r="J33" s="16"/>
    </row>
    <row r="34" spans="2:10" x14ac:dyDescent="0.25">
      <c r="B34" s="16"/>
      <c r="C34" s="16"/>
      <c r="D34" s="16"/>
      <c r="E34" s="16"/>
      <c r="F34" s="16"/>
      <c r="G34" s="16"/>
      <c r="H34" s="16"/>
      <c r="I34" s="16"/>
      <c r="J34" s="16"/>
    </row>
    <row r="35" spans="2:10" x14ac:dyDescent="0.25">
      <c r="B35" s="16"/>
      <c r="C35" s="16"/>
      <c r="D35" s="16"/>
      <c r="E35" s="16"/>
      <c r="F35" s="16"/>
      <c r="G35" s="16"/>
      <c r="H35" s="16"/>
      <c r="I35" s="16"/>
      <c r="J35" s="16"/>
    </row>
    <row r="36" spans="2:10" x14ac:dyDescent="0.25">
      <c r="B36" s="2"/>
      <c r="C36" s="2"/>
      <c r="D36" s="2"/>
      <c r="E36" s="2"/>
      <c r="F36" s="2"/>
      <c r="G36" s="2"/>
      <c r="H36" s="2"/>
      <c r="I36" s="2"/>
      <c r="J36" s="2"/>
    </row>
    <row r="37" spans="2:10" x14ac:dyDescent="0.25">
      <c r="B37" t="s">
        <v>38</v>
      </c>
      <c r="C37" s="1" t="s">
        <v>30</v>
      </c>
      <c r="D37" s="15" t="s">
        <v>31</v>
      </c>
      <c r="E37" s="15"/>
      <c r="G37" s="2"/>
      <c r="H37" s="2"/>
      <c r="I37" s="2"/>
      <c r="J37" s="2"/>
    </row>
    <row r="38" spans="2:10" x14ac:dyDescent="0.25">
      <c r="B38" t="s">
        <v>33</v>
      </c>
      <c r="C38" s="1" t="s">
        <v>37</v>
      </c>
      <c r="D38" s="17" t="s">
        <v>35</v>
      </c>
      <c r="E38" s="17"/>
      <c r="F38" s="17"/>
      <c r="G38" s="2"/>
      <c r="H38" s="2"/>
      <c r="I38" s="2"/>
      <c r="J38" s="2"/>
    </row>
    <row r="39" spans="2:10" x14ac:dyDescent="0.25">
      <c r="B39" t="s">
        <v>39</v>
      </c>
      <c r="C39" s="1" t="s">
        <v>37</v>
      </c>
      <c r="D39" s="17" t="s">
        <v>36</v>
      </c>
      <c r="E39" s="17"/>
      <c r="G39" s="2"/>
      <c r="H39" s="2"/>
      <c r="I39" s="2"/>
      <c r="J39" s="2"/>
    </row>
    <row r="40" spans="2:10" ht="15.75" thickBot="1" x14ac:dyDescent="0.3">
      <c r="B40" t="s">
        <v>32</v>
      </c>
      <c r="C40" s="1" t="s">
        <v>37</v>
      </c>
      <c r="D40" s="13">
        <v>4.4999999999999998E-2</v>
      </c>
      <c r="G40" s="2"/>
      <c r="H40" s="2"/>
      <c r="I40" s="2"/>
      <c r="J40" s="2"/>
    </row>
    <row r="41" spans="2:10" ht="15.75" thickTop="1" x14ac:dyDescent="0.25">
      <c r="B41" t="s">
        <v>34</v>
      </c>
      <c r="G41" s="2"/>
      <c r="H41" s="2"/>
      <c r="I41" s="2"/>
      <c r="J41" s="2"/>
    </row>
    <row r="42" spans="2:10" x14ac:dyDescent="0.25">
      <c r="B42" s="2"/>
      <c r="C42" s="2"/>
      <c r="D42" s="2"/>
      <c r="E42" s="2"/>
      <c r="F42" s="2"/>
      <c r="G42" s="2"/>
      <c r="H42" s="2"/>
      <c r="I42" s="2"/>
      <c r="J42" s="2"/>
    </row>
    <row r="43" spans="2:10" x14ac:dyDescent="0.25">
      <c r="B43" s="16" t="s">
        <v>3</v>
      </c>
      <c r="C43" s="16"/>
      <c r="D43" s="16"/>
      <c r="E43" s="16"/>
      <c r="F43" s="16"/>
      <c r="G43" s="16"/>
      <c r="H43" s="16"/>
      <c r="I43" s="16"/>
      <c r="J43" s="16"/>
    </row>
    <row r="44" spans="2:10" x14ac:dyDescent="0.25">
      <c r="B44" s="16"/>
      <c r="C44" s="16"/>
      <c r="D44" s="16"/>
      <c r="E44" s="16"/>
      <c r="F44" s="16"/>
      <c r="G44" s="16"/>
      <c r="H44" s="16"/>
      <c r="I44" s="16"/>
      <c r="J44" s="16"/>
    </row>
    <row r="45" spans="2:10" x14ac:dyDescent="0.25">
      <c r="B45" s="16"/>
      <c r="C45" s="16"/>
      <c r="D45" s="16"/>
      <c r="E45" s="16"/>
      <c r="F45" s="16"/>
      <c r="G45" s="16"/>
      <c r="H45" s="16"/>
      <c r="I45" s="16"/>
      <c r="J45" s="16"/>
    </row>
    <row r="46" spans="2:10" x14ac:dyDescent="0.25">
      <c r="B46" s="16"/>
      <c r="C46" s="16"/>
      <c r="D46" s="16"/>
      <c r="E46" s="16"/>
      <c r="F46" s="16"/>
      <c r="G46" s="16"/>
      <c r="H46" s="16"/>
      <c r="I46" s="16"/>
      <c r="J46" s="16"/>
    </row>
    <row r="47" spans="2:10" x14ac:dyDescent="0.25">
      <c r="B47" s="2"/>
      <c r="C47" s="2"/>
      <c r="D47" s="2"/>
      <c r="E47" s="2"/>
      <c r="F47" s="2"/>
      <c r="G47" s="2"/>
      <c r="H47" s="2"/>
      <c r="I47" s="2"/>
      <c r="J47" s="2"/>
    </row>
    <row r="48" spans="2:10" x14ac:dyDescent="0.25">
      <c r="B48" s="2" t="s">
        <v>14</v>
      </c>
      <c r="C48" s="2"/>
      <c r="D48" s="1" t="s">
        <v>45</v>
      </c>
      <c r="E48" s="18" t="s">
        <v>46</v>
      </c>
      <c r="F48" s="18"/>
      <c r="G48" s="2"/>
      <c r="H48" s="1" t="s">
        <v>45</v>
      </c>
      <c r="I48" s="18" t="s">
        <v>52</v>
      </c>
      <c r="J48" s="18"/>
    </row>
    <row r="49" spans="2:11" x14ac:dyDescent="0.25">
      <c r="B49" s="14" t="s">
        <v>40</v>
      </c>
      <c r="C49" s="2"/>
      <c r="E49" s="15" t="s">
        <v>47</v>
      </c>
      <c r="F49" s="15"/>
      <c r="G49" s="2"/>
      <c r="I49" s="15" t="s">
        <v>53</v>
      </c>
      <c r="J49" s="15"/>
    </row>
    <row r="50" spans="2:11" x14ac:dyDescent="0.25">
      <c r="B50" s="14" t="s">
        <v>41</v>
      </c>
      <c r="C50" s="2"/>
      <c r="D50" s="2"/>
      <c r="E50" s="2"/>
      <c r="F50" s="2"/>
      <c r="G50" s="2"/>
      <c r="H50" s="2"/>
      <c r="I50" s="2"/>
      <c r="J50" s="2"/>
    </row>
    <row r="51" spans="2:11" x14ac:dyDescent="0.25">
      <c r="B51" s="14" t="s">
        <v>42</v>
      </c>
      <c r="C51" s="2"/>
      <c r="D51" s="1" t="s">
        <v>45</v>
      </c>
      <c r="E51" s="18" t="s">
        <v>48</v>
      </c>
      <c r="F51" s="18"/>
      <c r="G51" s="2"/>
      <c r="H51" s="1" t="s">
        <v>45</v>
      </c>
      <c r="I51" s="18">
        <v>8.4764364999999994E-2</v>
      </c>
      <c r="J51" s="18"/>
      <c r="K51">
        <f>I51/I52</f>
        <v>2.0001691655773981</v>
      </c>
    </row>
    <row r="52" spans="2:11" x14ac:dyDescent="0.25">
      <c r="B52" s="14" t="s">
        <v>43</v>
      </c>
      <c r="C52" s="2"/>
      <c r="E52" s="15" t="s">
        <v>49</v>
      </c>
      <c r="F52" s="15"/>
      <c r="G52" s="2"/>
      <c r="I52" s="15">
        <v>4.2378598000000003E-2</v>
      </c>
      <c r="J52" s="15"/>
    </row>
    <row r="53" spans="2:11" x14ac:dyDescent="0.25">
      <c r="B53" s="14" t="s">
        <v>44</v>
      </c>
      <c r="C53" s="2"/>
      <c r="D53" s="2"/>
      <c r="E53" s="2"/>
      <c r="F53" s="2"/>
      <c r="G53" s="2"/>
      <c r="H53" s="2"/>
      <c r="I53" s="2"/>
      <c r="J53" s="2"/>
    </row>
    <row r="54" spans="2:11" x14ac:dyDescent="0.25">
      <c r="B54" s="2"/>
      <c r="C54" s="2"/>
      <c r="D54" s="1" t="s">
        <v>45</v>
      </c>
      <c r="E54" s="18" t="s">
        <v>50</v>
      </c>
      <c r="F54" s="18"/>
      <c r="G54" s="2"/>
      <c r="H54" s="2"/>
      <c r="I54" s="16"/>
      <c r="J54" s="16"/>
    </row>
    <row r="55" spans="2:11" x14ac:dyDescent="0.25">
      <c r="E55" s="15" t="s">
        <v>51</v>
      </c>
      <c r="F55" s="15"/>
      <c r="H55" s="11" t="s">
        <v>19</v>
      </c>
      <c r="I55" s="8" t="s">
        <v>54</v>
      </c>
    </row>
    <row r="57" spans="2:11" x14ac:dyDescent="0.25">
      <c r="B57" s="16" t="s">
        <v>4</v>
      </c>
      <c r="C57" s="16"/>
      <c r="D57" s="16"/>
      <c r="E57" s="16"/>
      <c r="F57" s="16"/>
      <c r="G57" s="16"/>
      <c r="H57" s="16"/>
      <c r="I57" s="16"/>
      <c r="J57" s="16"/>
    </row>
    <row r="58" spans="2:11" x14ac:dyDescent="0.25">
      <c r="B58" s="16"/>
      <c r="C58" s="16"/>
      <c r="D58" s="16"/>
      <c r="E58" s="16"/>
      <c r="F58" s="16"/>
      <c r="G58" s="16"/>
      <c r="H58" s="16"/>
      <c r="I58" s="16"/>
      <c r="J58" s="16"/>
    </row>
    <row r="59" spans="2:11" x14ac:dyDescent="0.25">
      <c r="B59" s="16"/>
      <c r="C59" s="16"/>
      <c r="D59" s="16"/>
      <c r="E59" s="16"/>
      <c r="F59" s="16"/>
      <c r="G59" s="16"/>
      <c r="H59" s="16"/>
      <c r="I59" s="16"/>
      <c r="J59" s="16"/>
    </row>
    <row r="60" spans="2:11" x14ac:dyDescent="0.25">
      <c r="B60" s="16"/>
      <c r="C60" s="16"/>
      <c r="D60" s="16"/>
      <c r="E60" s="16"/>
      <c r="F60" s="16"/>
      <c r="G60" s="16"/>
      <c r="H60" s="16"/>
      <c r="I60" s="16"/>
      <c r="J60" s="16"/>
    </row>
    <row r="61" spans="2:11" x14ac:dyDescent="0.25">
      <c r="B61" t="s">
        <v>55</v>
      </c>
      <c r="D61" s="15" t="s">
        <v>60</v>
      </c>
      <c r="E61" s="15"/>
      <c r="F61" s="15"/>
    </row>
    <row r="62" spans="2:11" x14ac:dyDescent="0.25">
      <c r="B62" t="s">
        <v>56</v>
      </c>
      <c r="D62" s="21" t="s">
        <v>61</v>
      </c>
      <c r="E62" s="22" t="s">
        <v>62</v>
      </c>
      <c r="F62" s="22"/>
    </row>
    <row r="63" spans="2:11" x14ac:dyDescent="0.25">
      <c r="B63" t="s">
        <v>57</v>
      </c>
      <c r="D63" s="21" t="s">
        <v>61</v>
      </c>
      <c r="E63">
        <v>10000</v>
      </c>
      <c r="F63" t="s">
        <v>63</v>
      </c>
      <c r="G63" s="20"/>
      <c r="H63" s="20"/>
    </row>
    <row r="64" spans="2:11" x14ac:dyDescent="0.25">
      <c r="B64" t="s">
        <v>58</v>
      </c>
      <c r="D64" s="21" t="s">
        <v>61</v>
      </c>
      <c r="E64" t="s">
        <v>64</v>
      </c>
      <c r="H64" s="20"/>
    </row>
    <row r="65" spans="2:10" x14ac:dyDescent="0.25">
      <c r="B65" t="s">
        <v>59</v>
      </c>
      <c r="D65" s="11" t="s">
        <v>61</v>
      </c>
      <c r="E65" s="24">
        <v>17872.099999999999</v>
      </c>
    </row>
    <row r="67" spans="2:10" x14ac:dyDescent="0.25">
      <c r="B67" s="16" t="s">
        <v>5</v>
      </c>
      <c r="C67" s="16"/>
      <c r="D67" s="16"/>
      <c r="E67" s="16"/>
      <c r="F67" s="16"/>
      <c r="G67" s="16"/>
      <c r="H67" s="16"/>
      <c r="I67" s="16"/>
      <c r="J67" s="16"/>
    </row>
    <row r="68" spans="2:10" x14ac:dyDescent="0.25">
      <c r="B68" s="16"/>
      <c r="C68" s="16"/>
      <c r="D68" s="16"/>
      <c r="E68" s="16"/>
      <c r="F68" s="16"/>
      <c r="G68" s="16"/>
      <c r="H68" s="16"/>
      <c r="I68" s="16"/>
      <c r="J68" s="16"/>
    </row>
    <row r="69" spans="2:10" x14ac:dyDescent="0.25">
      <c r="B69" s="16"/>
      <c r="C69" s="16"/>
      <c r="D69" s="16"/>
      <c r="E69" s="16"/>
      <c r="F69" s="16"/>
      <c r="G69" s="16"/>
      <c r="H69" s="16"/>
      <c r="I69" s="16"/>
      <c r="J69" s="16"/>
    </row>
    <row r="70" spans="2:10" x14ac:dyDescent="0.25">
      <c r="B70" s="16"/>
      <c r="C70" s="16"/>
      <c r="D70" s="16"/>
      <c r="E70" s="16"/>
      <c r="F70" s="16"/>
      <c r="G70" s="16"/>
      <c r="H70" s="16"/>
      <c r="I70" s="16"/>
      <c r="J70" s="16"/>
    </row>
    <row r="71" spans="2:10" x14ac:dyDescent="0.25">
      <c r="B71" s="26" t="s">
        <v>14</v>
      </c>
      <c r="C71" s="2"/>
      <c r="D71" s="2"/>
      <c r="E71" s="2"/>
      <c r="F71" s="2"/>
      <c r="G71" s="2"/>
      <c r="H71" s="2"/>
      <c r="I71" s="2"/>
      <c r="J71" s="2"/>
    </row>
    <row r="72" spans="2:10" x14ac:dyDescent="0.25">
      <c r="B72" s="25" t="s">
        <v>65</v>
      </c>
      <c r="C72" s="2"/>
      <c r="D72" s="21" t="s">
        <v>70</v>
      </c>
      <c r="E72" s="22" t="s">
        <v>71</v>
      </c>
      <c r="F72" s="22"/>
      <c r="G72" s="2"/>
      <c r="H72" s="2"/>
      <c r="I72" s="2"/>
      <c r="J72" s="2"/>
    </row>
    <row r="73" spans="2:10" x14ac:dyDescent="0.25">
      <c r="B73" s="25" t="s">
        <v>66</v>
      </c>
      <c r="C73" s="2"/>
      <c r="D73" s="21" t="s">
        <v>70</v>
      </c>
      <c r="E73" s="28" t="s">
        <v>208</v>
      </c>
      <c r="F73" s="28"/>
      <c r="G73" s="2"/>
      <c r="H73" s="2"/>
      <c r="I73" s="2"/>
      <c r="J73" s="2"/>
    </row>
    <row r="74" spans="2:10" x14ac:dyDescent="0.25">
      <c r="B74" s="25" t="s">
        <v>67</v>
      </c>
      <c r="C74" s="2"/>
      <c r="D74" s="21" t="s">
        <v>70</v>
      </c>
      <c r="E74" s="28" t="s">
        <v>72</v>
      </c>
      <c r="F74" s="28"/>
      <c r="G74" s="2"/>
      <c r="H74" s="2"/>
      <c r="I74" s="2"/>
      <c r="J74" s="2"/>
    </row>
    <row r="75" spans="2:10" x14ac:dyDescent="0.25">
      <c r="B75" s="25" t="s">
        <v>68</v>
      </c>
      <c r="C75" s="2"/>
      <c r="D75" s="11" t="s">
        <v>70</v>
      </c>
      <c r="E75" s="30">
        <v>38980.400000000001</v>
      </c>
      <c r="F75" s="14"/>
      <c r="G75" s="2"/>
      <c r="H75" s="2"/>
      <c r="I75" s="2"/>
      <c r="J75" s="2"/>
    </row>
    <row r="76" spans="2:10" x14ac:dyDescent="0.25">
      <c r="B76" s="25" t="s">
        <v>69</v>
      </c>
      <c r="C76" s="2"/>
      <c r="D76" s="2"/>
      <c r="E76" s="2"/>
      <c r="F76" s="2"/>
      <c r="G76" s="2"/>
      <c r="H76" s="2"/>
      <c r="I76" s="2"/>
      <c r="J76" s="2"/>
    </row>
    <row r="77" spans="2:10" x14ac:dyDescent="0.25">
      <c r="B77" s="2"/>
      <c r="C77" s="2"/>
      <c r="D77" s="2"/>
      <c r="E77" s="2"/>
      <c r="F77" s="2"/>
      <c r="G77" s="2"/>
      <c r="H77" s="2"/>
      <c r="I77" s="2"/>
      <c r="J77" s="2"/>
    </row>
    <row r="78" spans="2:10" x14ac:dyDescent="0.25">
      <c r="B78" s="16" t="s">
        <v>6</v>
      </c>
      <c r="C78" s="16"/>
      <c r="D78" s="16"/>
      <c r="E78" s="16"/>
      <c r="F78" s="16"/>
      <c r="G78" s="16"/>
      <c r="H78" s="16"/>
      <c r="I78" s="16"/>
      <c r="J78" s="16"/>
    </row>
    <row r="79" spans="2:10" x14ac:dyDescent="0.25">
      <c r="B79" s="16"/>
      <c r="C79" s="16"/>
      <c r="D79" s="16"/>
      <c r="E79" s="16"/>
      <c r="F79" s="16"/>
      <c r="G79" s="16"/>
      <c r="H79" s="16"/>
      <c r="I79" s="16"/>
      <c r="J79" s="16"/>
    </row>
    <row r="80" spans="2:10" x14ac:dyDescent="0.25">
      <c r="B80" s="16"/>
      <c r="C80" s="16"/>
      <c r="D80" s="16"/>
      <c r="E80" s="16"/>
      <c r="F80" s="16"/>
      <c r="G80" s="16"/>
      <c r="H80" s="16"/>
      <c r="I80" s="16"/>
      <c r="J80" s="16"/>
    </row>
    <row r="81" spans="2:10" x14ac:dyDescent="0.25">
      <c r="B81" s="16"/>
      <c r="C81" s="16"/>
      <c r="D81" s="16"/>
      <c r="E81" s="16"/>
      <c r="F81" s="16"/>
      <c r="G81" s="16"/>
      <c r="H81" s="16"/>
      <c r="I81" s="16"/>
      <c r="J81" s="16"/>
    </row>
    <row r="82" spans="2:10" x14ac:dyDescent="0.25">
      <c r="B82" s="31" t="s">
        <v>73</v>
      </c>
      <c r="C82" s="31"/>
      <c r="D82" s="31"/>
      <c r="E82" s="31"/>
      <c r="F82" s="31"/>
      <c r="G82" s="2"/>
      <c r="H82" s="2"/>
      <c r="I82" s="2"/>
      <c r="J82" s="2"/>
    </row>
    <row r="83" spans="2:10" x14ac:dyDescent="0.25">
      <c r="B83" s="25" t="s">
        <v>74</v>
      </c>
      <c r="C83" s="31"/>
      <c r="D83" s="32" t="s">
        <v>61</v>
      </c>
      <c r="E83" s="33" t="s">
        <v>79</v>
      </c>
      <c r="F83" s="33"/>
      <c r="G83" s="2"/>
      <c r="H83" s="2"/>
      <c r="I83" s="2"/>
      <c r="J83" s="2"/>
    </row>
    <row r="84" spans="2:10" x14ac:dyDescent="0.25">
      <c r="B84" s="25" t="s">
        <v>75</v>
      </c>
      <c r="C84" s="31"/>
      <c r="D84" s="32" t="s">
        <v>61</v>
      </c>
      <c r="E84" s="34" t="s">
        <v>80</v>
      </c>
      <c r="F84" s="34"/>
      <c r="G84" s="2"/>
      <c r="H84" s="2"/>
      <c r="I84" s="2"/>
      <c r="J84" s="2"/>
    </row>
    <row r="85" spans="2:10" x14ac:dyDescent="0.25">
      <c r="B85" s="25" t="s">
        <v>76</v>
      </c>
      <c r="C85" s="31"/>
      <c r="D85" s="32" t="s">
        <v>61</v>
      </c>
      <c r="E85" s="34" t="s">
        <v>81</v>
      </c>
      <c r="F85" s="34"/>
      <c r="G85" s="2"/>
      <c r="H85" s="2"/>
      <c r="I85" s="2"/>
      <c r="J85" s="2"/>
    </row>
    <row r="86" spans="2:10" x14ac:dyDescent="0.25">
      <c r="B86" s="25" t="s">
        <v>77</v>
      </c>
      <c r="C86" s="31"/>
      <c r="D86" s="32" t="s">
        <v>61</v>
      </c>
      <c r="E86" s="35">
        <v>17760.82</v>
      </c>
      <c r="F86" s="31"/>
      <c r="G86" s="2"/>
      <c r="H86" s="2"/>
      <c r="I86" s="2"/>
      <c r="J86" s="2"/>
    </row>
    <row r="87" spans="2:10" x14ac:dyDescent="0.25">
      <c r="B87" s="14" t="s">
        <v>78</v>
      </c>
      <c r="C87" s="2"/>
      <c r="D87" s="2"/>
      <c r="E87" s="2"/>
      <c r="F87" s="2"/>
      <c r="G87" s="2"/>
      <c r="H87" s="2"/>
      <c r="I87" s="2"/>
      <c r="J87" s="2"/>
    </row>
    <row r="88" spans="2:10" x14ac:dyDescent="0.25">
      <c r="B88" s="14"/>
      <c r="C88" s="2"/>
      <c r="D88" s="2"/>
      <c r="E88" s="2"/>
      <c r="F88" s="2"/>
      <c r="G88" s="2"/>
      <c r="H88" s="2"/>
      <c r="I88" s="2"/>
      <c r="J88" s="2"/>
    </row>
    <row r="89" spans="2:10" x14ac:dyDescent="0.25">
      <c r="B89" s="25" t="s">
        <v>82</v>
      </c>
      <c r="C89" s="31"/>
      <c r="D89" s="32" t="s">
        <v>61</v>
      </c>
      <c r="E89" s="33" t="s">
        <v>79</v>
      </c>
      <c r="F89" s="33"/>
      <c r="G89" s="2"/>
      <c r="H89" s="2"/>
      <c r="I89" s="2"/>
      <c r="J89" s="2"/>
    </row>
    <row r="90" spans="2:10" x14ac:dyDescent="0.25">
      <c r="B90" s="25" t="s">
        <v>83</v>
      </c>
      <c r="C90" s="31"/>
      <c r="D90" s="32" t="s">
        <v>61</v>
      </c>
      <c r="E90" s="34" t="s">
        <v>86</v>
      </c>
      <c r="F90" s="34"/>
      <c r="G90" s="2"/>
      <c r="H90" s="2"/>
      <c r="I90" s="2"/>
      <c r="J90" s="2"/>
    </row>
    <row r="91" spans="2:10" x14ac:dyDescent="0.25">
      <c r="B91" s="25" t="s">
        <v>84</v>
      </c>
      <c r="C91" s="31"/>
      <c r="D91" s="32" t="s">
        <v>61</v>
      </c>
      <c r="E91" s="34" t="s">
        <v>87</v>
      </c>
      <c r="F91" s="34"/>
      <c r="G91" s="2"/>
      <c r="H91" s="2"/>
      <c r="I91" s="2"/>
      <c r="J91" s="2"/>
    </row>
    <row r="92" spans="2:10" x14ac:dyDescent="0.25">
      <c r="B92" s="25" t="s">
        <v>85</v>
      </c>
      <c r="C92" s="31"/>
      <c r="D92" s="36" t="s">
        <v>61</v>
      </c>
      <c r="E92" s="37">
        <v>19978.509999999998</v>
      </c>
      <c r="F92" s="31"/>
      <c r="G92" s="2"/>
      <c r="H92" s="2"/>
      <c r="I92" s="2"/>
      <c r="J92" s="2"/>
    </row>
    <row r="93" spans="2:10" x14ac:dyDescent="0.25">
      <c r="B93" s="14" t="s">
        <v>78</v>
      </c>
      <c r="C93" s="2"/>
      <c r="D93" s="2"/>
      <c r="E93" s="2"/>
      <c r="F93" s="2"/>
      <c r="G93" s="2"/>
      <c r="H93" s="2"/>
      <c r="I93" s="2"/>
      <c r="J93" s="2"/>
    </row>
    <row r="96" spans="2:10" x14ac:dyDescent="0.25">
      <c r="B96" s="16" t="s">
        <v>7</v>
      </c>
      <c r="C96" s="16"/>
      <c r="D96" s="16"/>
      <c r="E96" s="16"/>
      <c r="F96" s="16"/>
      <c r="G96" s="16"/>
      <c r="H96" s="16"/>
      <c r="I96" s="16"/>
      <c r="J96" s="16"/>
    </row>
    <row r="97" spans="2:10" x14ac:dyDescent="0.25">
      <c r="B97" s="16"/>
      <c r="C97" s="16"/>
      <c r="D97" s="16"/>
      <c r="E97" s="16"/>
      <c r="F97" s="16"/>
      <c r="G97" s="16"/>
      <c r="H97" s="16"/>
      <c r="I97" s="16"/>
      <c r="J97" s="16"/>
    </row>
    <row r="98" spans="2:10" x14ac:dyDescent="0.25">
      <c r="B98" s="16"/>
      <c r="C98" s="16"/>
      <c r="D98" s="16"/>
      <c r="E98" s="16"/>
      <c r="F98" s="16"/>
      <c r="G98" s="16"/>
      <c r="H98" s="16"/>
      <c r="I98" s="16"/>
      <c r="J98" s="16"/>
    </row>
    <row r="99" spans="2:10" x14ac:dyDescent="0.25">
      <c r="B99" s="16"/>
      <c r="C99" s="16"/>
      <c r="D99" s="16"/>
      <c r="E99" s="16"/>
      <c r="F99" s="16"/>
      <c r="G99" s="16"/>
      <c r="H99" s="16"/>
      <c r="I99" s="16"/>
      <c r="J99" s="16"/>
    </row>
    <row r="100" spans="2:10" x14ac:dyDescent="0.25">
      <c r="B100" s="2" t="s">
        <v>73</v>
      </c>
      <c r="C100" s="2"/>
      <c r="D100" s="2"/>
      <c r="E100" s="2"/>
      <c r="F100" s="2"/>
      <c r="G100" s="2"/>
      <c r="H100" s="2"/>
      <c r="I100" s="2"/>
      <c r="J100" s="2"/>
    </row>
    <row r="101" spans="2:10" x14ac:dyDescent="0.25">
      <c r="B101" s="14" t="s">
        <v>88</v>
      </c>
      <c r="C101" s="2"/>
      <c r="D101" s="5" t="s">
        <v>45</v>
      </c>
      <c r="E101" s="18" t="s">
        <v>91</v>
      </c>
      <c r="F101" s="18"/>
      <c r="G101" s="2"/>
      <c r="H101" s="2"/>
      <c r="I101" s="2"/>
      <c r="J101" s="2"/>
    </row>
    <row r="102" spans="2:10" x14ac:dyDescent="0.25">
      <c r="B102" s="14" t="s">
        <v>89</v>
      </c>
      <c r="C102" s="2"/>
      <c r="E102" s="15" t="s">
        <v>47</v>
      </c>
      <c r="F102" s="15"/>
      <c r="G102" s="2"/>
      <c r="H102" s="2"/>
      <c r="I102" s="2"/>
      <c r="J102" s="2"/>
    </row>
    <row r="103" spans="2:10" x14ac:dyDescent="0.25">
      <c r="B103" s="14" t="s">
        <v>75</v>
      </c>
      <c r="C103" s="2"/>
      <c r="D103" s="2"/>
      <c r="E103" s="2"/>
      <c r="F103" s="2"/>
      <c r="G103" s="2"/>
      <c r="H103" s="2"/>
      <c r="I103" s="2"/>
      <c r="J103" s="2"/>
    </row>
    <row r="104" spans="2:10" x14ac:dyDescent="0.25">
      <c r="B104" s="14" t="s">
        <v>76</v>
      </c>
      <c r="C104" s="2"/>
      <c r="D104" s="5" t="s">
        <v>45</v>
      </c>
      <c r="E104" s="18" t="s">
        <v>92</v>
      </c>
      <c r="F104" s="18"/>
      <c r="G104" s="2"/>
      <c r="H104" s="2"/>
      <c r="I104" s="2"/>
      <c r="J104" s="2"/>
    </row>
    <row r="105" spans="2:10" x14ac:dyDescent="0.25">
      <c r="B105" s="14" t="s">
        <v>90</v>
      </c>
      <c r="C105" s="2"/>
      <c r="D105" s="2"/>
      <c r="E105" s="15" t="s">
        <v>93</v>
      </c>
      <c r="F105" s="15"/>
      <c r="G105" s="2"/>
      <c r="H105" s="2"/>
      <c r="I105" s="2"/>
      <c r="J105" s="2"/>
    </row>
    <row r="106" spans="2:10" x14ac:dyDescent="0.25">
      <c r="B106" s="14"/>
      <c r="C106" s="2"/>
      <c r="D106" s="2"/>
      <c r="E106" s="5"/>
      <c r="F106" s="5"/>
      <c r="G106" s="2"/>
      <c r="H106" s="2"/>
      <c r="I106" s="2"/>
      <c r="J106" s="2"/>
    </row>
    <row r="107" spans="2:10" x14ac:dyDescent="0.25">
      <c r="B107" s="14"/>
      <c r="C107" s="2"/>
      <c r="D107" s="5" t="s">
        <v>45</v>
      </c>
      <c r="E107" s="18">
        <v>0.118099312</v>
      </c>
      <c r="F107" s="18"/>
      <c r="G107" s="2"/>
      <c r="H107" s="2">
        <v>4.5661359539999999</v>
      </c>
      <c r="I107" s="2"/>
      <c r="J107" s="2"/>
    </row>
    <row r="108" spans="2:10" x14ac:dyDescent="0.25">
      <c r="B108" s="14"/>
      <c r="C108" s="2"/>
      <c r="D108" s="2"/>
      <c r="E108" s="15">
        <v>2.5864168999999999E-2</v>
      </c>
      <c r="F108" s="15"/>
      <c r="G108" s="2"/>
      <c r="H108" s="2"/>
      <c r="I108" s="2"/>
      <c r="J108" s="2"/>
    </row>
    <row r="109" spans="2:10" x14ac:dyDescent="0.25">
      <c r="B109" s="14"/>
      <c r="C109" s="2"/>
      <c r="D109" s="2"/>
      <c r="E109" s="5"/>
      <c r="F109" s="5"/>
      <c r="G109" s="2"/>
      <c r="H109" s="2"/>
      <c r="I109" s="2"/>
      <c r="J109" s="2"/>
    </row>
    <row r="110" spans="2:10" x14ac:dyDescent="0.25">
      <c r="B110" s="14"/>
      <c r="C110" s="2"/>
      <c r="D110" s="11" t="s">
        <v>45</v>
      </c>
      <c r="E110" s="11" t="s">
        <v>94</v>
      </c>
      <c r="F110" s="5"/>
      <c r="G110" s="2"/>
      <c r="H110" s="2"/>
      <c r="I110" s="2"/>
      <c r="J110" s="2"/>
    </row>
    <row r="111" spans="2:10" x14ac:dyDescent="0.25">
      <c r="B111" s="14"/>
      <c r="C111" s="2"/>
      <c r="D111" s="5"/>
      <c r="E111" s="17" t="s">
        <v>95</v>
      </c>
      <c r="F111" s="17"/>
      <c r="G111" s="2">
        <f>0.566135954*12</f>
        <v>6.7936314480000011</v>
      </c>
      <c r="H111" s="2"/>
      <c r="I111" s="2"/>
      <c r="J111" s="2"/>
    </row>
    <row r="113" spans="2:10" x14ac:dyDescent="0.25">
      <c r="D113" s="11" t="s">
        <v>45</v>
      </c>
      <c r="E113" s="8" t="s">
        <v>96</v>
      </c>
    </row>
    <row r="115" spans="2:10" x14ac:dyDescent="0.25">
      <c r="E115" t="s">
        <v>97</v>
      </c>
      <c r="G115">
        <f>0.7936631452*30</f>
        <v>23.809894356000001</v>
      </c>
    </row>
    <row r="117" spans="2:10" x14ac:dyDescent="0.25">
      <c r="D117" s="11" t="s">
        <v>45</v>
      </c>
      <c r="E117" s="8" t="s">
        <v>98</v>
      </c>
    </row>
    <row r="119" spans="2:10" x14ac:dyDescent="0.25">
      <c r="B119" s="16" t="s">
        <v>8</v>
      </c>
      <c r="C119" s="16"/>
      <c r="D119" s="16"/>
      <c r="E119" s="16"/>
      <c r="F119" s="16"/>
      <c r="G119" s="16"/>
      <c r="H119" s="16"/>
      <c r="I119" s="16"/>
      <c r="J119" s="16"/>
    </row>
    <row r="120" spans="2:10" x14ac:dyDescent="0.25">
      <c r="B120" s="16"/>
      <c r="C120" s="16"/>
      <c r="D120" s="16"/>
      <c r="E120" s="16"/>
      <c r="F120" s="16"/>
      <c r="G120" s="16"/>
      <c r="H120" s="16"/>
      <c r="I120" s="16"/>
      <c r="J120" s="16"/>
    </row>
    <row r="121" spans="2:10" x14ac:dyDescent="0.25">
      <c r="B121" s="16"/>
      <c r="C121" s="16"/>
      <c r="D121" s="16"/>
      <c r="E121" s="16"/>
      <c r="F121" s="16"/>
      <c r="G121" s="16"/>
      <c r="H121" s="16"/>
      <c r="I121" s="16"/>
      <c r="J121" s="16"/>
    </row>
    <row r="122" spans="2:10" x14ac:dyDescent="0.25">
      <c r="B122" s="16"/>
      <c r="C122" s="16"/>
      <c r="D122" s="16"/>
      <c r="E122" s="16"/>
      <c r="F122" s="16"/>
      <c r="G122" s="16"/>
      <c r="H122" s="16"/>
      <c r="I122" s="16"/>
      <c r="J122" s="16"/>
    </row>
    <row r="123" spans="2:10" x14ac:dyDescent="0.25">
      <c r="B123" s="31" t="s">
        <v>106</v>
      </c>
      <c r="C123" s="2"/>
      <c r="D123" s="2"/>
      <c r="E123" s="2"/>
      <c r="F123" s="2"/>
      <c r="G123" s="16" t="s">
        <v>102</v>
      </c>
      <c r="H123" s="16"/>
      <c r="I123" s="16"/>
      <c r="J123" s="16"/>
    </row>
    <row r="124" spans="2:10" x14ac:dyDescent="0.25">
      <c r="B124" s="25" t="s">
        <v>99</v>
      </c>
      <c r="C124" s="21" t="s">
        <v>70</v>
      </c>
      <c r="D124" s="22" t="s">
        <v>71</v>
      </c>
      <c r="E124" s="22"/>
      <c r="F124" s="2"/>
      <c r="G124" s="2"/>
      <c r="H124" s="2"/>
      <c r="I124" s="2"/>
      <c r="J124" s="2"/>
    </row>
    <row r="125" spans="2:10" x14ac:dyDescent="0.25">
      <c r="B125" s="25" t="s">
        <v>100</v>
      </c>
      <c r="C125" s="21" t="s">
        <v>70</v>
      </c>
      <c r="D125" s="28" t="s">
        <v>105</v>
      </c>
      <c r="E125" s="28"/>
      <c r="F125" s="2"/>
      <c r="G125" s="2"/>
      <c r="H125" s="2"/>
      <c r="I125" s="2"/>
      <c r="J125" s="2"/>
    </row>
    <row r="126" spans="2:10" x14ac:dyDescent="0.25">
      <c r="B126" s="25" t="s">
        <v>83</v>
      </c>
      <c r="C126" s="11" t="s">
        <v>70</v>
      </c>
      <c r="D126" s="40">
        <v>30553.68</v>
      </c>
      <c r="E126" s="2"/>
      <c r="F126" s="2"/>
      <c r="G126" s="2"/>
      <c r="H126" s="2"/>
      <c r="I126" s="2"/>
      <c r="J126" s="39" t="s">
        <v>103</v>
      </c>
    </row>
    <row r="127" spans="2:10" x14ac:dyDescent="0.25">
      <c r="B127" s="25" t="s">
        <v>59</v>
      </c>
      <c r="C127" s="2"/>
      <c r="D127" s="2"/>
      <c r="E127" s="2"/>
      <c r="F127" s="2"/>
      <c r="G127" s="2" t="s">
        <v>101</v>
      </c>
      <c r="H127" s="2"/>
      <c r="I127" s="2"/>
      <c r="J127" s="2"/>
    </row>
    <row r="128" spans="2:10" x14ac:dyDescent="0.25">
      <c r="B128" s="25" t="s">
        <v>101</v>
      </c>
      <c r="C128" s="2"/>
      <c r="D128" s="2"/>
      <c r="E128" s="2"/>
      <c r="F128" s="14" t="s">
        <v>101</v>
      </c>
      <c r="G128" s="2"/>
      <c r="H128" s="2"/>
      <c r="I128" s="2"/>
      <c r="J128" s="2"/>
    </row>
    <row r="129" spans="2:10" x14ac:dyDescent="0.25">
      <c r="B129" s="2"/>
      <c r="C129" s="2"/>
      <c r="D129" s="2"/>
      <c r="E129" s="2"/>
      <c r="F129" s="2"/>
      <c r="G129" s="2"/>
      <c r="H129" s="2"/>
      <c r="I129" s="2"/>
      <c r="J129" s="2"/>
    </row>
    <row r="130" spans="2:10" x14ac:dyDescent="0.25">
      <c r="E130" s="2"/>
      <c r="F130" s="2"/>
      <c r="G130" s="2"/>
      <c r="H130" s="2"/>
      <c r="I130" s="2"/>
      <c r="J130" s="2"/>
    </row>
    <row r="131" spans="2:10" x14ac:dyDescent="0.25">
      <c r="E131" s="2"/>
      <c r="F131" s="2"/>
      <c r="G131" s="2"/>
      <c r="H131" s="2"/>
      <c r="I131" s="2"/>
      <c r="J131" s="2"/>
    </row>
    <row r="132" spans="2:10" x14ac:dyDescent="0.25">
      <c r="E132" s="2"/>
      <c r="F132" s="2"/>
      <c r="G132" s="2"/>
      <c r="H132" s="2"/>
      <c r="I132" s="2"/>
      <c r="J132" s="2"/>
    </row>
    <row r="133" spans="2:10" x14ac:dyDescent="0.25">
      <c r="B133" s="2"/>
      <c r="C133" s="2"/>
      <c r="D133" s="2"/>
      <c r="E133" s="2"/>
      <c r="F133" s="2"/>
      <c r="G133" s="2"/>
      <c r="H133" s="2"/>
      <c r="I133" s="2"/>
      <c r="J133" s="2"/>
    </row>
    <row r="134" spans="2:10" x14ac:dyDescent="0.25">
      <c r="B134" s="31" t="s">
        <v>107</v>
      </c>
      <c r="C134" s="31"/>
      <c r="D134" s="31"/>
      <c r="E134" s="32" t="s">
        <v>70</v>
      </c>
      <c r="F134" s="33" t="s">
        <v>112</v>
      </c>
      <c r="G134" s="33"/>
      <c r="H134" s="2"/>
      <c r="I134" s="2"/>
      <c r="J134" s="2"/>
    </row>
    <row r="135" spans="2:10" x14ac:dyDescent="0.25">
      <c r="B135" s="25" t="s">
        <v>111</v>
      </c>
      <c r="C135" s="31"/>
      <c r="D135" s="31"/>
      <c r="E135" s="32" t="s">
        <v>70</v>
      </c>
      <c r="F135" s="34" t="s">
        <v>113</v>
      </c>
      <c r="G135" s="34"/>
      <c r="H135" s="2"/>
      <c r="I135" s="2"/>
      <c r="J135" s="2"/>
    </row>
    <row r="136" spans="2:10" x14ac:dyDescent="0.25">
      <c r="B136" s="25" t="s">
        <v>108</v>
      </c>
      <c r="C136" s="31"/>
      <c r="D136" s="31"/>
      <c r="E136" s="36" t="s">
        <v>70</v>
      </c>
      <c r="F136" s="37">
        <v>26909</v>
      </c>
      <c r="G136" s="31"/>
      <c r="H136" s="2"/>
      <c r="I136" s="2"/>
      <c r="J136" s="2"/>
    </row>
    <row r="137" spans="2:10" x14ac:dyDescent="0.25">
      <c r="B137" s="25" t="s">
        <v>109</v>
      </c>
      <c r="C137" s="31"/>
      <c r="D137" s="31"/>
      <c r="E137" s="31"/>
      <c r="F137" s="31"/>
      <c r="G137" s="31"/>
      <c r="H137" s="2"/>
      <c r="I137" s="2"/>
      <c r="J137" s="2"/>
    </row>
    <row r="138" spans="2:10" x14ac:dyDescent="0.25">
      <c r="B138" s="25" t="s">
        <v>110</v>
      </c>
      <c r="C138" s="31">
        <f>1+5/12</f>
        <v>1.4166666666666667</v>
      </c>
      <c r="D138" s="31"/>
      <c r="E138" s="31"/>
      <c r="F138" s="31"/>
      <c r="G138" s="31"/>
      <c r="H138" s="2"/>
      <c r="I138" s="2"/>
      <c r="J138" s="2"/>
    </row>
    <row r="139" spans="2:10" x14ac:dyDescent="0.25">
      <c r="B139" s="2"/>
      <c r="C139" s="2"/>
      <c r="D139" s="2"/>
      <c r="E139" s="2"/>
      <c r="F139" s="2"/>
      <c r="G139" s="2"/>
      <c r="H139" s="2"/>
      <c r="I139" s="2"/>
      <c r="J139" s="2"/>
    </row>
    <row r="140" spans="2:10" ht="15" customHeight="1" x14ac:dyDescent="0.25">
      <c r="B140" s="16" t="s">
        <v>114</v>
      </c>
      <c r="C140" s="16"/>
      <c r="D140" s="16"/>
      <c r="E140" s="16"/>
      <c r="F140" s="16"/>
      <c r="G140" s="16"/>
      <c r="H140" s="16"/>
      <c r="I140" s="16"/>
      <c r="J140" s="16"/>
    </row>
    <row r="141" spans="2:10" x14ac:dyDescent="0.25">
      <c r="B141" s="16"/>
      <c r="C141" s="16"/>
      <c r="D141" s="16"/>
      <c r="E141" s="16"/>
      <c r="F141" s="16"/>
      <c r="G141" s="16"/>
      <c r="H141" s="16"/>
      <c r="I141" s="16"/>
      <c r="J141" s="16"/>
    </row>
    <row r="142" spans="2:10" x14ac:dyDescent="0.25">
      <c r="B142" s="16"/>
      <c r="C142" s="16"/>
      <c r="D142" s="16"/>
      <c r="E142" s="16"/>
      <c r="F142" s="16"/>
      <c r="G142" s="16"/>
      <c r="H142" s="16"/>
      <c r="I142" s="16"/>
      <c r="J142" s="16"/>
    </row>
    <row r="143" spans="2:10" x14ac:dyDescent="0.25">
      <c r="B143" s="16"/>
      <c r="C143" s="16"/>
      <c r="D143" s="16"/>
      <c r="E143" s="16"/>
      <c r="F143" s="16"/>
      <c r="G143" s="16"/>
      <c r="H143" s="16"/>
      <c r="I143" s="16"/>
      <c r="J143" s="16"/>
    </row>
    <row r="144" spans="2:10" x14ac:dyDescent="0.25">
      <c r="B144" s="16"/>
      <c r="C144" s="16"/>
      <c r="D144" s="16"/>
      <c r="E144" s="16"/>
      <c r="F144" s="16"/>
      <c r="G144" s="16"/>
      <c r="H144" s="16"/>
      <c r="I144" s="16"/>
      <c r="J144" s="16"/>
    </row>
    <row r="145" spans="2:10" x14ac:dyDescent="0.25">
      <c r="B145" s="2" t="s">
        <v>73</v>
      </c>
      <c r="C145" s="2"/>
      <c r="D145" s="2"/>
      <c r="E145" s="2"/>
      <c r="F145" s="2"/>
      <c r="G145" s="2"/>
      <c r="H145" s="2"/>
      <c r="I145" s="2"/>
      <c r="J145" s="2"/>
    </row>
    <row r="146" spans="2:10" x14ac:dyDescent="0.25">
      <c r="B146" s="14" t="s">
        <v>115</v>
      </c>
      <c r="C146" s="2"/>
      <c r="D146" s="2"/>
      <c r="E146" s="2"/>
      <c r="F146" s="2"/>
      <c r="G146" s="2"/>
      <c r="H146" s="2"/>
      <c r="I146" s="2"/>
      <c r="J146" s="2"/>
    </row>
    <row r="147" spans="2:10" x14ac:dyDescent="0.25">
      <c r="B147" s="14" t="s">
        <v>116</v>
      </c>
      <c r="C147" s="2"/>
      <c r="D147" s="2"/>
      <c r="E147" s="2"/>
      <c r="F147" s="2"/>
      <c r="G147" s="2"/>
      <c r="H147" s="2"/>
      <c r="I147" s="2"/>
      <c r="J147" s="2"/>
    </row>
    <row r="148" spans="2:10" x14ac:dyDescent="0.25">
      <c r="B148" s="14" t="s">
        <v>117</v>
      </c>
      <c r="C148" s="2"/>
      <c r="D148" s="2"/>
      <c r="E148" s="2"/>
      <c r="F148" s="2"/>
      <c r="G148" s="2"/>
      <c r="H148" s="2"/>
      <c r="I148" s="2"/>
      <c r="J148" s="2" t="s">
        <v>132</v>
      </c>
    </row>
    <row r="149" spans="2:10" x14ac:dyDescent="0.25">
      <c r="B149" s="14" t="s">
        <v>118</v>
      </c>
      <c r="C149" s="2"/>
      <c r="D149" s="2"/>
      <c r="E149" s="2"/>
      <c r="F149" s="2"/>
      <c r="G149" s="2" t="s">
        <v>104</v>
      </c>
      <c r="H149" s="2"/>
      <c r="I149" s="2"/>
      <c r="J149" s="2"/>
    </row>
    <row r="150" spans="2:10" x14ac:dyDescent="0.25">
      <c r="B150" s="14" t="s">
        <v>119</v>
      </c>
      <c r="C150" s="2"/>
      <c r="D150" s="2"/>
      <c r="E150" s="39" t="s">
        <v>124</v>
      </c>
      <c r="F150" s="2"/>
      <c r="G150" s="2"/>
      <c r="H150" s="2"/>
      <c r="I150" s="2"/>
      <c r="J150" s="2"/>
    </row>
    <row r="151" spans="2:10" x14ac:dyDescent="0.25">
      <c r="B151" s="2"/>
      <c r="C151" s="2"/>
      <c r="D151" s="2"/>
      <c r="E151" s="2"/>
      <c r="F151" s="2"/>
      <c r="G151" s="2"/>
      <c r="H151" s="2"/>
      <c r="I151" s="2"/>
      <c r="J151" s="2"/>
    </row>
    <row r="152" spans="2:10" x14ac:dyDescent="0.25">
      <c r="B152" s="32" t="s">
        <v>70</v>
      </c>
      <c r="C152" s="33" t="s">
        <v>112</v>
      </c>
      <c r="D152" s="33"/>
      <c r="E152" s="2"/>
      <c r="F152" s="2"/>
      <c r="G152" s="2"/>
      <c r="H152" s="2"/>
      <c r="I152" s="2"/>
      <c r="J152" s="2"/>
    </row>
    <row r="153" spans="2:10" x14ac:dyDescent="0.25">
      <c r="B153" s="32" t="s">
        <v>70</v>
      </c>
      <c r="C153" s="28" t="s">
        <v>120</v>
      </c>
      <c r="D153" s="28"/>
      <c r="E153" s="2"/>
      <c r="F153" s="2"/>
      <c r="G153" s="2"/>
      <c r="H153" s="2"/>
      <c r="I153" s="2"/>
      <c r="J153" s="2"/>
    </row>
    <row r="154" spans="2:10" x14ac:dyDescent="0.25">
      <c r="B154" s="32" t="s">
        <v>70</v>
      </c>
      <c r="C154" s="29">
        <v>78034.31</v>
      </c>
      <c r="D154" s="14"/>
      <c r="E154" s="2"/>
      <c r="F154" s="2"/>
      <c r="G154" s="2"/>
      <c r="H154" s="2"/>
      <c r="I154" s="2"/>
      <c r="J154" s="2"/>
    </row>
    <row r="155" spans="2:10" x14ac:dyDescent="0.25">
      <c r="B155" s="32"/>
      <c r="C155" s="29"/>
      <c r="D155" s="14"/>
      <c r="E155" s="2"/>
      <c r="F155" s="2"/>
      <c r="G155" s="2"/>
      <c r="H155" s="2"/>
      <c r="I155" s="2"/>
      <c r="J155" s="2"/>
    </row>
    <row r="156" spans="2:10" x14ac:dyDescent="0.25">
      <c r="B156" s="32" t="s">
        <v>107</v>
      </c>
      <c r="C156" s="29"/>
      <c r="D156" s="14"/>
      <c r="E156" s="2"/>
      <c r="F156" s="2"/>
      <c r="G156" s="2"/>
      <c r="H156" s="2"/>
      <c r="I156" s="2"/>
      <c r="J156" s="2"/>
    </row>
    <row r="157" spans="2:10" x14ac:dyDescent="0.25">
      <c r="B157" s="41" t="s">
        <v>121</v>
      </c>
      <c r="C157" s="29"/>
      <c r="D157" s="32" t="s">
        <v>70</v>
      </c>
      <c r="E157" s="33" t="s">
        <v>112</v>
      </c>
      <c r="F157" s="33"/>
      <c r="G157" s="2"/>
      <c r="H157" s="2"/>
      <c r="I157" s="2"/>
      <c r="J157" s="2"/>
    </row>
    <row r="158" spans="2:10" x14ac:dyDescent="0.25">
      <c r="B158" s="41" t="s">
        <v>122</v>
      </c>
      <c r="C158" s="29"/>
      <c r="D158" s="32" t="s">
        <v>70</v>
      </c>
      <c r="E158" s="28" t="s">
        <v>125</v>
      </c>
      <c r="F158" s="28"/>
      <c r="G158" s="2"/>
      <c r="H158" s="2"/>
      <c r="I158" s="2"/>
      <c r="J158" s="2"/>
    </row>
    <row r="159" spans="2:10" x14ac:dyDescent="0.25">
      <c r="B159" s="41" t="s">
        <v>123</v>
      </c>
      <c r="C159" s="29"/>
      <c r="D159" s="32" t="s">
        <v>70</v>
      </c>
      <c r="E159" s="29">
        <v>41064.36</v>
      </c>
      <c r="F159" s="14"/>
      <c r="G159" s="2"/>
      <c r="H159" s="2"/>
      <c r="I159" s="2"/>
      <c r="J159" s="2"/>
    </row>
    <row r="160" spans="2:10" x14ac:dyDescent="0.25">
      <c r="B160" s="41" t="s">
        <v>32</v>
      </c>
      <c r="C160" s="29"/>
      <c r="D160" s="14"/>
      <c r="E160" s="2"/>
      <c r="F160" s="2"/>
      <c r="G160" s="2"/>
      <c r="H160" s="2"/>
      <c r="I160" s="2"/>
      <c r="J160" s="2"/>
    </row>
    <row r="161" spans="2:10" x14ac:dyDescent="0.25">
      <c r="B161" s="41" t="s">
        <v>124</v>
      </c>
      <c r="C161" s="29"/>
      <c r="D161" s="14"/>
      <c r="E161" s="2"/>
      <c r="F161" s="2"/>
      <c r="G161" s="2"/>
      <c r="H161" s="2"/>
      <c r="I161" s="2"/>
      <c r="J161" s="2"/>
    </row>
    <row r="162" spans="2:10" x14ac:dyDescent="0.25">
      <c r="B162" s="32"/>
      <c r="C162" s="29"/>
      <c r="D162" s="14"/>
      <c r="E162" s="2"/>
      <c r="F162" s="2"/>
      <c r="G162" s="2"/>
      <c r="H162" s="2"/>
      <c r="I162" s="2"/>
      <c r="J162" s="2"/>
    </row>
    <row r="163" spans="2:10" x14ac:dyDescent="0.25">
      <c r="B163" s="32" t="s">
        <v>126</v>
      </c>
      <c r="C163" s="29"/>
      <c r="D163" s="14"/>
      <c r="E163" s="2"/>
      <c r="F163" s="2"/>
      <c r="G163" s="2"/>
      <c r="H163" s="2"/>
      <c r="I163" s="2"/>
      <c r="J163" s="2"/>
    </row>
    <row r="164" spans="2:10" x14ac:dyDescent="0.25">
      <c r="B164" s="41" t="s">
        <v>127</v>
      </c>
      <c r="C164" s="29"/>
      <c r="D164" s="32" t="s">
        <v>70</v>
      </c>
      <c r="E164" s="33" t="s">
        <v>112</v>
      </c>
      <c r="F164" s="33"/>
      <c r="G164" s="2"/>
      <c r="H164" s="2"/>
      <c r="I164" s="2"/>
      <c r="J164" s="2"/>
    </row>
    <row r="165" spans="2:10" x14ac:dyDescent="0.25">
      <c r="B165" s="41" t="s">
        <v>128</v>
      </c>
      <c r="D165" s="32" t="s">
        <v>70</v>
      </c>
      <c r="E165" s="28" t="s">
        <v>131</v>
      </c>
      <c r="F165" s="28"/>
    </row>
    <row r="166" spans="2:10" x14ac:dyDescent="0.25">
      <c r="B166" s="41" t="s">
        <v>129</v>
      </c>
      <c r="D166" s="36" t="s">
        <v>70</v>
      </c>
      <c r="E166" s="42">
        <v>32404.1</v>
      </c>
      <c r="F166" s="14"/>
    </row>
    <row r="167" spans="2:10" x14ac:dyDescent="0.25">
      <c r="B167" s="41" t="s">
        <v>130</v>
      </c>
    </row>
    <row r="168" spans="2:10" x14ac:dyDescent="0.25">
      <c r="B168" s="41" t="s">
        <v>101</v>
      </c>
    </row>
    <row r="169" spans="2:10" x14ac:dyDescent="0.25">
      <c r="B169" s="32"/>
    </row>
    <row r="170" spans="2:10" x14ac:dyDescent="0.25">
      <c r="B170" s="16" t="s">
        <v>9</v>
      </c>
      <c r="C170" s="16"/>
      <c r="D170" s="16"/>
      <c r="E170" s="16"/>
      <c r="F170" s="16"/>
      <c r="G170" s="16"/>
      <c r="H170" s="16"/>
      <c r="I170" s="16"/>
      <c r="J170" s="16"/>
    </row>
    <row r="171" spans="2:10" x14ac:dyDescent="0.25">
      <c r="B171" s="16"/>
      <c r="C171" s="16"/>
      <c r="D171" s="16"/>
      <c r="E171" s="16"/>
      <c r="F171" s="16"/>
      <c r="G171" s="16"/>
      <c r="H171" s="16"/>
      <c r="I171" s="16"/>
      <c r="J171" s="16"/>
    </row>
    <row r="172" spans="2:10" x14ac:dyDescent="0.25">
      <c r="B172" s="16"/>
      <c r="C172" s="16"/>
      <c r="D172" s="16"/>
      <c r="E172" s="16"/>
      <c r="F172" s="16"/>
      <c r="G172" s="16"/>
      <c r="H172" s="16"/>
      <c r="I172" s="16"/>
      <c r="J172" s="16"/>
    </row>
    <row r="173" spans="2:10" x14ac:dyDescent="0.25">
      <c r="B173" s="16"/>
      <c r="C173" s="16"/>
      <c r="D173" s="16"/>
      <c r="E173" s="16"/>
      <c r="F173" s="16"/>
      <c r="G173" s="16"/>
      <c r="H173" s="16"/>
      <c r="I173" s="16"/>
      <c r="J173" s="16"/>
    </row>
    <row r="174" spans="2:10" x14ac:dyDescent="0.25">
      <c r="B174" s="16"/>
      <c r="C174" s="16"/>
      <c r="D174" s="16"/>
      <c r="E174" s="16"/>
      <c r="F174" s="16"/>
      <c r="G174" s="16"/>
      <c r="H174" s="16"/>
      <c r="I174" s="16"/>
      <c r="J174" s="16"/>
    </row>
    <row r="175" spans="2:10" x14ac:dyDescent="0.25">
      <c r="B175" s="2"/>
      <c r="C175" s="2"/>
      <c r="D175" s="2"/>
      <c r="E175" s="2"/>
      <c r="F175" s="2"/>
      <c r="G175" s="2"/>
      <c r="H175" s="2"/>
      <c r="I175" s="2"/>
      <c r="J175" s="2"/>
    </row>
    <row r="176" spans="2:10" x14ac:dyDescent="0.25">
      <c r="B176" s="43" t="s">
        <v>134</v>
      </c>
      <c r="C176" s="2"/>
      <c r="D176" s="2"/>
      <c r="E176" s="2"/>
      <c r="F176" s="2"/>
      <c r="G176" s="2"/>
      <c r="H176" s="2"/>
      <c r="I176" s="2"/>
      <c r="J176" s="2"/>
    </row>
    <row r="177" spans="2:12" x14ac:dyDescent="0.25">
      <c r="B177" s="14" t="s">
        <v>135</v>
      </c>
      <c r="C177" s="2"/>
      <c r="D177" s="2"/>
      <c r="E177" s="2"/>
      <c r="F177" s="2"/>
      <c r="G177" s="2"/>
      <c r="H177" s="2"/>
      <c r="I177" s="2"/>
      <c r="J177" s="2"/>
    </row>
    <row r="178" spans="2:12" x14ac:dyDescent="0.25">
      <c r="B178" s="14" t="s">
        <v>136</v>
      </c>
      <c r="C178" s="2"/>
      <c r="D178" s="2"/>
      <c r="E178" s="2"/>
      <c r="F178" s="14" t="s">
        <v>133</v>
      </c>
      <c r="G178" s="2"/>
      <c r="H178" s="2"/>
      <c r="I178" s="2"/>
      <c r="J178" s="2"/>
    </row>
    <row r="179" spans="2:12" x14ac:dyDescent="0.25">
      <c r="B179" s="14" t="s">
        <v>137</v>
      </c>
      <c r="C179" s="2">
        <v>3.5</v>
      </c>
      <c r="D179" s="2"/>
      <c r="E179" s="2"/>
      <c r="F179" s="2"/>
      <c r="G179" s="2"/>
      <c r="H179" s="2"/>
      <c r="I179" s="2"/>
      <c r="J179" s="2"/>
    </row>
    <row r="180" spans="2:12" x14ac:dyDescent="0.25">
      <c r="B180" s="14" t="s">
        <v>138</v>
      </c>
      <c r="C180" s="2"/>
      <c r="D180" s="2"/>
      <c r="E180" s="2"/>
      <c r="F180" s="2"/>
      <c r="G180" s="2"/>
      <c r="H180" s="2"/>
      <c r="I180" s="2"/>
      <c r="J180" s="2"/>
      <c r="L180" t="s">
        <v>147</v>
      </c>
    </row>
    <row r="181" spans="2:12" x14ac:dyDescent="0.25">
      <c r="B181" s="14" t="s">
        <v>119</v>
      </c>
      <c r="C181" s="2"/>
      <c r="D181" s="2"/>
      <c r="E181" s="2"/>
      <c r="F181" s="2"/>
      <c r="G181" s="2"/>
      <c r="H181" s="2"/>
      <c r="I181" s="2"/>
      <c r="J181" s="2"/>
    </row>
    <row r="182" spans="2:12" x14ac:dyDescent="0.25">
      <c r="B182" s="2"/>
      <c r="C182" s="2"/>
      <c r="D182" s="2"/>
      <c r="E182" s="2"/>
      <c r="F182" s="2"/>
      <c r="G182" s="2"/>
      <c r="H182" s="2"/>
      <c r="I182" s="2"/>
      <c r="J182" s="2"/>
    </row>
    <row r="183" spans="2:12" x14ac:dyDescent="0.25">
      <c r="B183" s="32" t="s">
        <v>61</v>
      </c>
      <c r="C183" s="33" t="s">
        <v>79</v>
      </c>
      <c r="D183" s="33"/>
      <c r="E183" s="2"/>
      <c r="F183" s="2"/>
      <c r="G183" s="2"/>
      <c r="H183" s="2"/>
      <c r="I183" s="2"/>
      <c r="J183" s="2"/>
    </row>
    <row r="184" spans="2:12" x14ac:dyDescent="0.25">
      <c r="B184" s="32" t="s">
        <v>61</v>
      </c>
      <c r="C184" s="16" t="s">
        <v>139</v>
      </c>
      <c r="D184" s="16"/>
      <c r="E184" s="2"/>
      <c r="F184" s="2"/>
      <c r="G184" s="2"/>
      <c r="H184" s="2"/>
      <c r="I184" s="2"/>
      <c r="J184" s="2"/>
    </row>
    <row r="185" spans="2:12" x14ac:dyDescent="0.25">
      <c r="B185" s="32" t="s">
        <v>61</v>
      </c>
      <c r="C185" s="27">
        <v>13436.8</v>
      </c>
      <c r="D185" s="2"/>
      <c r="E185" s="2"/>
      <c r="F185" s="2"/>
      <c r="G185" s="2"/>
      <c r="H185" s="2"/>
      <c r="I185" s="2"/>
      <c r="J185" s="2"/>
    </row>
    <row r="186" spans="2:12" x14ac:dyDescent="0.25">
      <c r="B186" s="2"/>
      <c r="C186" s="2"/>
      <c r="D186" s="2"/>
      <c r="E186" s="2"/>
      <c r="F186" s="2"/>
      <c r="G186" s="2"/>
      <c r="H186" s="2"/>
      <c r="I186" s="2"/>
      <c r="J186" s="2"/>
    </row>
    <row r="187" spans="2:12" x14ac:dyDescent="0.25">
      <c r="B187" s="43" t="s">
        <v>107</v>
      </c>
      <c r="C187" s="2"/>
      <c r="D187" s="2"/>
      <c r="E187" s="2"/>
      <c r="F187" s="2"/>
      <c r="G187" s="2"/>
      <c r="H187" s="2"/>
      <c r="I187" s="2"/>
      <c r="J187" s="2"/>
    </row>
    <row r="188" spans="2:12" x14ac:dyDescent="0.25">
      <c r="B188" s="2" t="s">
        <v>140</v>
      </c>
      <c r="C188" s="2"/>
      <c r="D188" s="32" t="s">
        <v>61</v>
      </c>
      <c r="E188" s="33" t="s">
        <v>79</v>
      </c>
      <c r="F188" s="33"/>
      <c r="G188" s="2"/>
      <c r="H188" s="2"/>
      <c r="I188" s="2"/>
      <c r="J188" s="2"/>
    </row>
    <row r="189" spans="2:12" x14ac:dyDescent="0.25">
      <c r="B189" s="2" t="s">
        <v>100</v>
      </c>
      <c r="C189" s="2"/>
      <c r="D189" s="32" t="s">
        <v>61</v>
      </c>
      <c r="E189" s="16" t="s">
        <v>142</v>
      </c>
      <c r="F189" s="16"/>
      <c r="G189" s="2"/>
      <c r="H189" s="2"/>
      <c r="I189" s="2"/>
      <c r="J189" s="2"/>
    </row>
    <row r="190" spans="2:12" x14ac:dyDescent="0.25">
      <c r="B190" s="2" t="s">
        <v>123</v>
      </c>
      <c r="C190" s="2"/>
      <c r="D190" s="32" t="s">
        <v>61</v>
      </c>
      <c r="E190" s="27">
        <v>16358.31</v>
      </c>
      <c r="F190" s="2"/>
      <c r="G190" s="2"/>
      <c r="H190" s="2"/>
      <c r="I190" s="2"/>
      <c r="J190" s="2"/>
    </row>
    <row r="191" spans="2:12" x14ac:dyDescent="0.25">
      <c r="B191" s="2" t="s">
        <v>141</v>
      </c>
      <c r="C191" s="2"/>
      <c r="D191" s="2"/>
      <c r="E191" s="2"/>
      <c r="F191" s="2"/>
      <c r="G191" s="2"/>
      <c r="H191" s="2"/>
      <c r="I191" s="2"/>
      <c r="J191" s="2"/>
    </row>
    <row r="192" spans="2:12" x14ac:dyDescent="0.25">
      <c r="B192" s="2" t="s">
        <v>78</v>
      </c>
      <c r="C192" s="2"/>
      <c r="D192" s="2"/>
      <c r="E192" s="2"/>
      <c r="F192" s="2"/>
      <c r="G192" s="2"/>
      <c r="H192" s="2"/>
      <c r="I192" s="2"/>
      <c r="J192" s="2"/>
    </row>
    <row r="193" spans="2:10" x14ac:dyDescent="0.25">
      <c r="B193" s="2"/>
      <c r="C193" s="2"/>
      <c r="D193" s="2"/>
      <c r="E193" s="2"/>
      <c r="F193" s="2"/>
      <c r="G193" s="2"/>
      <c r="H193" s="2"/>
      <c r="I193" s="2"/>
      <c r="J193" s="2"/>
    </row>
    <row r="194" spans="2:10" x14ac:dyDescent="0.25">
      <c r="B194" s="43" t="s">
        <v>126</v>
      </c>
      <c r="C194" s="2"/>
      <c r="D194" s="2"/>
      <c r="E194" s="2"/>
      <c r="F194" s="2"/>
      <c r="G194" s="2"/>
      <c r="H194" s="2"/>
      <c r="I194" s="2"/>
      <c r="J194" s="2"/>
    </row>
    <row r="195" spans="2:10" x14ac:dyDescent="0.25">
      <c r="B195" s="14" t="s">
        <v>143</v>
      </c>
      <c r="C195" s="2"/>
      <c r="D195" s="32" t="s">
        <v>61</v>
      </c>
      <c r="E195" s="33" t="s">
        <v>79</v>
      </c>
      <c r="F195" s="33"/>
      <c r="G195" s="2"/>
      <c r="H195" s="2"/>
      <c r="I195" s="2"/>
      <c r="J195" s="2"/>
    </row>
    <row r="196" spans="2:10" x14ac:dyDescent="0.25">
      <c r="B196" s="14" t="s">
        <v>128</v>
      </c>
      <c r="C196" s="2"/>
      <c r="D196" s="32" t="s">
        <v>61</v>
      </c>
      <c r="E196" s="16" t="s">
        <v>146</v>
      </c>
      <c r="F196" s="16"/>
      <c r="G196" s="2"/>
      <c r="H196" s="2"/>
      <c r="I196" s="2"/>
      <c r="J196" s="2"/>
    </row>
    <row r="197" spans="2:10" x14ac:dyDescent="0.25">
      <c r="B197" s="14" t="s">
        <v>144</v>
      </c>
      <c r="C197" s="2"/>
      <c r="D197" s="36" t="s">
        <v>61</v>
      </c>
      <c r="E197" s="40">
        <v>25583.48</v>
      </c>
      <c r="F197" s="2"/>
      <c r="G197" s="2"/>
      <c r="H197" s="2"/>
      <c r="I197" s="2"/>
      <c r="J197" s="2"/>
    </row>
    <row r="198" spans="2:10" x14ac:dyDescent="0.25">
      <c r="B198" s="14" t="s">
        <v>145</v>
      </c>
      <c r="C198" s="2"/>
      <c r="D198" s="2"/>
      <c r="E198" s="2"/>
      <c r="F198" s="2"/>
      <c r="G198" s="2"/>
      <c r="H198" s="2"/>
      <c r="I198" s="2"/>
      <c r="J198" s="2"/>
    </row>
    <row r="199" spans="2:10" x14ac:dyDescent="0.25">
      <c r="B199" s="14" t="s">
        <v>78</v>
      </c>
      <c r="C199" s="2"/>
      <c r="D199" s="2"/>
      <c r="E199" s="2"/>
      <c r="F199" s="2"/>
      <c r="G199" s="2"/>
      <c r="H199" s="2"/>
      <c r="I199" s="2"/>
      <c r="J199" s="2"/>
    </row>
    <row r="200" spans="2:10" x14ac:dyDescent="0.25">
      <c r="B200" s="2"/>
      <c r="C200" s="2"/>
      <c r="D200" s="2"/>
      <c r="E200" s="2"/>
      <c r="F200" s="2"/>
      <c r="G200" s="2"/>
      <c r="H200" s="2"/>
      <c r="I200" s="2"/>
      <c r="J200" s="2"/>
    </row>
    <row r="201" spans="2:10" x14ac:dyDescent="0.25">
      <c r="B201" s="16" t="s">
        <v>10</v>
      </c>
      <c r="C201" s="16"/>
      <c r="D201" s="16"/>
      <c r="E201" s="16"/>
      <c r="F201" s="16"/>
      <c r="G201" s="16"/>
      <c r="H201" s="16"/>
      <c r="I201" s="16"/>
      <c r="J201" s="16"/>
    </row>
    <row r="202" spans="2:10" x14ac:dyDescent="0.25">
      <c r="B202" s="16"/>
      <c r="C202" s="16"/>
      <c r="D202" s="16"/>
      <c r="E202" s="16"/>
      <c r="F202" s="16"/>
      <c r="G202" s="16"/>
      <c r="H202" s="16"/>
      <c r="I202" s="16"/>
      <c r="J202" s="16"/>
    </row>
    <row r="203" spans="2:10" x14ac:dyDescent="0.25">
      <c r="B203" s="16"/>
      <c r="C203" s="16"/>
      <c r="D203" s="16"/>
      <c r="E203" s="16"/>
      <c r="F203" s="16"/>
      <c r="G203" s="16"/>
      <c r="H203" s="16"/>
      <c r="I203" s="16"/>
      <c r="J203" s="16"/>
    </row>
    <row r="204" spans="2:10" x14ac:dyDescent="0.25">
      <c r="B204" s="16"/>
      <c r="C204" s="16"/>
      <c r="D204" s="16"/>
      <c r="E204" s="16"/>
      <c r="F204" s="16"/>
      <c r="G204" s="16"/>
      <c r="H204" s="16"/>
      <c r="I204" s="16"/>
      <c r="J204" s="16"/>
    </row>
    <row r="205" spans="2:10" x14ac:dyDescent="0.25">
      <c r="B205" s="16"/>
      <c r="C205" s="16"/>
      <c r="D205" s="16"/>
      <c r="E205" s="16"/>
      <c r="F205" s="16"/>
      <c r="G205" s="16"/>
      <c r="H205" s="16"/>
      <c r="I205" s="16"/>
      <c r="J205" s="16"/>
    </row>
    <row r="206" spans="2:10" x14ac:dyDescent="0.25">
      <c r="B206" s="2"/>
      <c r="C206" s="2"/>
      <c r="D206" s="2"/>
      <c r="E206" s="2"/>
      <c r="F206" s="2"/>
      <c r="G206" s="16" t="s">
        <v>148</v>
      </c>
      <c r="H206" s="16"/>
      <c r="I206" s="16"/>
      <c r="J206" s="16"/>
    </row>
    <row r="207" spans="2:10" x14ac:dyDescent="0.25">
      <c r="B207" s="2" t="s">
        <v>149</v>
      </c>
      <c r="C207" s="2" t="s">
        <v>158</v>
      </c>
      <c r="D207" s="2"/>
      <c r="E207" s="2"/>
      <c r="F207" s="2"/>
      <c r="G207" s="2"/>
      <c r="H207" s="2"/>
      <c r="I207" s="2"/>
      <c r="J207" s="2"/>
    </row>
    <row r="208" spans="2:10" x14ac:dyDescent="0.25">
      <c r="B208" s="14" t="s">
        <v>150</v>
      </c>
      <c r="C208" s="2"/>
      <c r="D208" s="2"/>
      <c r="E208" s="2"/>
      <c r="F208" s="2"/>
      <c r="G208" s="2"/>
      <c r="H208" s="2"/>
      <c r="I208" s="2"/>
      <c r="J208" s="2"/>
    </row>
    <row r="209" spans="2:10" x14ac:dyDescent="0.25">
      <c r="B209" s="14" t="s">
        <v>78</v>
      </c>
      <c r="C209" s="2"/>
      <c r="D209" s="2"/>
      <c r="E209" s="2"/>
      <c r="F209" s="2"/>
      <c r="G209" s="2"/>
      <c r="H209" s="2"/>
      <c r="I209" s="2"/>
      <c r="J209" s="2"/>
    </row>
    <row r="210" spans="2:10" x14ac:dyDescent="0.25">
      <c r="B210" s="14" t="s">
        <v>153</v>
      </c>
      <c r="C210" s="2">
        <v>5.2499999999999998E-2</v>
      </c>
      <c r="D210" s="2"/>
      <c r="E210" s="2"/>
      <c r="F210" s="28" t="s">
        <v>154</v>
      </c>
      <c r="G210" s="28"/>
      <c r="H210" s="2"/>
      <c r="I210" s="2"/>
      <c r="J210" s="2"/>
    </row>
    <row r="211" spans="2:10" x14ac:dyDescent="0.25">
      <c r="B211" s="14" t="s">
        <v>141</v>
      </c>
      <c r="C211" s="2" t="s">
        <v>151</v>
      </c>
      <c r="D211" s="2"/>
      <c r="E211" s="2"/>
      <c r="F211" s="16" t="s">
        <v>155</v>
      </c>
      <c r="G211" s="16"/>
      <c r="H211" s="2"/>
      <c r="I211" s="2"/>
      <c r="J211" s="2"/>
    </row>
    <row r="212" spans="2:10" x14ac:dyDescent="0.25">
      <c r="B212" s="14" t="s">
        <v>152</v>
      </c>
      <c r="C212" s="2">
        <f>4/12+8</f>
        <v>8.3333333333333339</v>
      </c>
      <c r="D212" s="2"/>
      <c r="E212" s="2"/>
      <c r="F212" s="14" t="s">
        <v>156</v>
      </c>
      <c r="G212" s="2"/>
      <c r="H212" s="2"/>
      <c r="I212" s="2"/>
      <c r="J212" s="2"/>
    </row>
    <row r="213" spans="2:10" x14ac:dyDescent="0.25">
      <c r="B213" s="2"/>
      <c r="C213" s="2"/>
      <c r="D213" s="2"/>
      <c r="E213" s="2"/>
      <c r="F213" s="2"/>
      <c r="G213" s="2"/>
      <c r="H213" s="2"/>
      <c r="I213" s="2"/>
      <c r="J213" s="2"/>
    </row>
    <row r="214" spans="2:10" x14ac:dyDescent="0.25">
      <c r="B214" s="32" t="s">
        <v>61</v>
      </c>
      <c r="C214" s="33" t="s">
        <v>79</v>
      </c>
      <c r="D214" s="33"/>
      <c r="E214" s="2"/>
      <c r="F214" s="2"/>
      <c r="G214" s="2"/>
      <c r="H214" s="2"/>
      <c r="I214" s="2"/>
      <c r="J214" s="2"/>
    </row>
    <row r="215" spans="2:10" x14ac:dyDescent="0.25">
      <c r="B215" s="32" t="s">
        <v>61</v>
      </c>
      <c r="C215" s="16" t="s">
        <v>157</v>
      </c>
      <c r="D215" s="16"/>
      <c r="E215" s="2"/>
      <c r="F215" s="2"/>
      <c r="G215" s="2"/>
      <c r="H215" s="2"/>
      <c r="I215" s="2"/>
      <c r="J215" s="2"/>
    </row>
    <row r="216" spans="2:10" x14ac:dyDescent="0.25">
      <c r="B216" s="44" t="s">
        <v>61</v>
      </c>
      <c r="C216" s="45">
        <v>29316.63</v>
      </c>
      <c r="D216" s="2"/>
      <c r="E216" s="2"/>
      <c r="F216" s="2"/>
      <c r="G216" s="2"/>
      <c r="H216" s="2"/>
      <c r="I216" s="2"/>
      <c r="J216" s="2"/>
    </row>
    <row r="217" spans="2:10" x14ac:dyDescent="0.25">
      <c r="B217" s="2"/>
      <c r="C217" s="2"/>
      <c r="D217" s="2"/>
      <c r="E217" s="2"/>
      <c r="F217" s="2"/>
      <c r="G217" s="2"/>
      <c r="H217" s="2"/>
      <c r="I217" s="2"/>
      <c r="J217" s="2"/>
    </row>
    <row r="218" spans="2:10" x14ac:dyDescent="0.25">
      <c r="B218" s="31" t="s">
        <v>149</v>
      </c>
      <c r="C218" s="31" t="s">
        <v>165</v>
      </c>
      <c r="D218" s="31"/>
      <c r="E218" s="31"/>
      <c r="F218" s="2"/>
      <c r="G218" s="2"/>
      <c r="H218" s="2"/>
      <c r="I218" s="2"/>
      <c r="J218" s="2"/>
    </row>
    <row r="219" spans="2:10" x14ac:dyDescent="0.25">
      <c r="B219" s="25" t="s">
        <v>159</v>
      </c>
      <c r="C219" s="31"/>
      <c r="D219" s="31"/>
      <c r="E219" s="31"/>
      <c r="F219" s="2"/>
      <c r="G219" s="2"/>
      <c r="H219" s="2"/>
      <c r="I219" s="2"/>
      <c r="J219" s="2"/>
    </row>
    <row r="220" spans="2:10" x14ac:dyDescent="0.25">
      <c r="B220" s="25" t="s">
        <v>160</v>
      </c>
      <c r="C220" s="31"/>
      <c r="D220" s="31"/>
      <c r="E220" s="31"/>
      <c r="F220" s="2"/>
      <c r="G220" s="2"/>
      <c r="H220" s="2"/>
      <c r="I220" s="2"/>
      <c r="J220" s="2"/>
    </row>
    <row r="221" spans="2:10" x14ac:dyDescent="0.25">
      <c r="B221" s="25" t="s">
        <v>161</v>
      </c>
      <c r="C221" s="31">
        <f>2/12</f>
        <v>0.16666666666666666</v>
      </c>
      <c r="D221" s="31"/>
      <c r="E221" s="31"/>
      <c r="F221" s="2"/>
      <c r="G221" s="2"/>
      <c r="H221" s="2"/>
      <c r="I221" s="2"/>
      <c r="J221" s="2"/>
    </row>
    <row r="222" spans="2:10" x14ac:dyDescent="0.25">
      <c r="B222" s="31"/>
      <c r="C222" s="31"/>
      <c r="D222" s="31"/>
      <c r="E222" s="31"/>
      <c r="F222" s="2"/>
      <c r="G222" s="2"/>
      <c r="H222" s="2"/>
      <c r="I222" s="2"/>
      <c r="J222" s="2"/>
    </row>
    <row r="223" spans="2:10" x14ac:dyDescent="0.25">
      <c r="B223" s="49" t="s">
        <v>162</v>
      </c>
      <c r="C223" s="49" t="s">
        <v>163</v>
      </c>
      <c r="D223" s="31"/>
      <c r="E223" s="31"/>
      <c r="F223" s="2"/>
      <c r="G223" s="2"/>
      <c r="H223" s="2"/>
      <c r="I223" s="2"/>
      <c r="J223" s="2"/>
    </row>
    <row r="224" spans="2:10" x14ac:dyDescent="0.25">
      <c r="B224" s="31"/>
      <c r="C224" s="47" t="s">
        <v>164</v>
      </c>
      <c r="D224" s="47"/>
      <c r="E224" s="47"/>
      <c r="F224" s="2"/>
      <c r="G224" s="2"/>
      <c r="H224" s="2"/>
      <c r="I224" s="2"/>
      <c r="J224" s="2"/>
    </row>
    <row r="225" spans="2:10" x14ac:dyDescent="0.25">
      <c r="B225" s="48" t="s">
        <v>162</v>
      </c>
      <c r="C225" s="37">
        <v>29573.15</v>
      </c>
      <c r="D225" s="31"/>
      <c r="E225" s="31"/>
      <c r="F225" s="2"/>
      <c r="G225" s="2"/>
      <c r="H225" s="2"/>
      <c r="I225" s="2"/>
      <c r="J225" s="2"/>
    </row>
    <row r="228" spans="2:10" x14ac:dyDescent="0.25">
      <c r="B228" s="16" t="s">
        <v>11</v>
      </c>
      <c r="C228" s="16"/>
      <c r="D228" s="16"/>
      <c r="E228" s="16"/>
      <c r="F228" s="16"/>
      <c r="G228" s="16"/>
      <c r="H228" s="16"/>
      <c r="I228" s="16"/>
      <c r="J228" s="16"/>
    </row>
    <row r="229" spans="2:10" x14ac:dyDescent="0.25">
      <c r="B229" s="16"/>
      <c r="C229" s="16"/>
      <c r="D229" s="16"/>
      <c r="E229" s="16"/>
      <c r="F229" s="16"/>
      <c r="G229" s="16"/>
      <c r="H229" s="16"/>
      <c r="I229" s="16"/>
      <c r="J229" s="16"/>
    </row>
    <row r="230" spans="2:10" x14ac:dyDescent="0.25">
      <c r="B230" s="16"/>
      <c r="C230" s="16"/>
      <c r="D230" s="16"/>
      <c r="E230" s="16"/>
      <c r="F230" s="16"/>
      <c r="G230" s="16"/>
      <c r="H230" s="16"/>
      <c r="I230" s="16"/>
      <c r="J230" s="16"/>
    </row>
    <row r="231" spans="2:10" x14ac:dyDescent="0.25">
      <c r="B231" s="16"/>
      <c r="C231" s="16"/>
      <c r="D231" s="16"/>
      <c r="E231" s="16"/>
      <c r="F231" s="16"/>
      <c r="G231" s="16"/>
      <c r="H231" s="16"/>
      <c r="I231" s="16"/>
      <c r="J231" s="16"/>
    </row>
    <row r="232" spans="2:10" x14ac:dyDescent="0.25">
      <c r="B232" s="16"/>
      <c r="C232" s="16"/>
      <c r="D232" s="16"/>
      <c r="E232" s="16"/>
      <c r="F232" s="16"/>
      <c r="G232" s="16"/>
      <c r="H232" s="16"/>
      <c r="I232" s="16"/>
      <c r="J232" s="16"/>
    </row>
    <row r="233" spans="2:10" x14ac:dyDescent="0.25">
      <c r="B233" s="2" t="s">
        <v>73</v>
      </c>
      <c r="C233" s="2"/>
      <c r="D233" s="2"/>
      <c r="E233" s="2"/>
      <c r="F233" s="2"/>
      <c r="G233" s="2"/>
      <c r="H233" s="2"/>
      <c r="I233" s="2"/>
      <c r="J233" s="2"/>
    </row>
    <row r="234" spans="2:10" x14ac:dyDescent="0.25">
      <c r="B234" s="14" t="s">
        <v>166</v>
      </c>
      <c r="C234" s="2"/>
      <c r="D234" s="2"/>
      <c r="E234" s="2"/>
      <c r="F234" s="2"/>
      <c r="G234" s="2"/>
      <c r="H234" s="2"/>
      <c r="I234" s="2"/>
      <c r="J234" s="2"/>
    </row>
    <row r="235" spans="2:10" x14ac:dyDescent="0.25">
      <c r="B235" s="14" t="s">
        <v>129</v>
      </c>
      <c r="C235" s="2"/>
      <c r="D235" s="2"/>
      <c r="E235" s="2"/>
      <c r="F235" s="28" t="s">
        <v>167</v>
      </c>
      <c r="G235" s="28"/>
      <c r="H235" s="28"/>
      <c r="I235" s="28"/>
      <c r="J235" s="2"/>
    </row>
    <row r="236" spans="2:10" x14ac:dyDescent="0.25">
      <c r="B236" s="14" t="s">
        <v>119</v>
      </c>
      <c r="C236" s="2" t="s">
        <v>168</v>
      </c>
      <c r="D236" s="2"/>
      <c r="E236" s="2"/>
      <c r="F236" s="28" t="s">
        <v>169</v>
      </c>
      <c r="G236" s="28"/>
      <c r="H236" s="28"/>
      <c r="I236" s="28"/>
      <c r="J236" s="2"/>
    </row>
    <row r="237" spans="2:10" x14ac:dyDescent="0.25">
      <c r="B237" s="14" t="s">
        <v>171</v>
      </c>
      <c r="C237" s="2">
        <f>5+8/12</f>
        <v>5.666666666666667</v>
      </c>
      <c r="D237" s="2"/>
      <c r="E237" s="2"/>
      <c r="F237" s="14" t="s">
        <v>170</v>
      </c>
      <c r="G237" s="2"/>
      <c r="H237" s="2"/>
      <c r="I237" s="2"/>
      <c r="J237" s="2"/>
    </row>
    <row r="238" spans="2:10" x14ac:dyDescent="0.25">
      <c r="B238" s="2"/>
      <c r="C238" s="2"/>
      <c r="D238" s="2"/>
      <c r="E238" s="2"/>
      <c r="F238" s="2"/>
      <c r="G238" s="2"/>
      <c r="H238" s="2"/>
      <c r="I238" s="2"/>
      <c r="J238" s="2"/>
    </row>
    <row r="239" spans="2:10" x14ac:dyDescent="0.25">
      <c r="B239" s="32" t="s">
        <v>70</v>
      </c>
      <c r="C239" s="33" t="s">
        <v>112</v>
      </c>
      <c r="D239" s="33"/>
      <c r="E239" s="2"/>
      <c r="F239" s="2"/>
      <c r="G239" s="2"/>
      <c r="H239" s="2"/>
      <c r="I239" s="2"/>
      <c r="J239" s="2"/>
    </row>
    <row r="240" spans="2:10" x14ac:dyDescent="0.25">
      <c r="B240" s="32" t="s">
        <v>70</v>
      </c>
      <c r="C240" s="28" t="s">
        <v>172</v>
      </c>
      <c r="D240" s="28"/>
      <c r="E240" s="28"/>
      <c r="F240" s="28"/>
      <c r="G240" s="2"/>
      <c r="H240" s="2"/>
      <c r="I240" s="2"/>
      <c r="J240" s="2"/>
    </row>
    <row r="241" spans="2:10" x14ac:dyDescent="0.25">
      <c r="B241" s="32" t="s">
        <v>70</v>
      </c>
      <c r="C241" s="50">
        <v>149040</v>
      </c>
      <c r="D241" s="2"/>
      <c r="E241" s="2"/>
      <c r="F241" s="2"/>
      <c r="G241" s="2"/>
      <c r="H241" s="2"/>
      <c r="I241" s="2"/>
      <c r="J241" s="2"/>
    </row>
    <row r="242" spans="2:10" x14ac:dyDescent="0.25">
      <c r="B242" s="2"/>
      <c r="C242" s="2"/>
      <c r="D242" s="2"/>
      <c r="E242" s="2"/>
      <c r="F242" s="2"/>
      <c r="G242" s="2"/>
      <c r="H242" s="2"/>
      <c r="I242" s="2"/>
      <c r="J242" s="2"/>
    </row>
    <row r="243" spans="2:10" x14ac:dyDescent="0.25">
      <c r="B243" s="55" t="s">
        <v>173</v>
      </c>
      <c r="C243" s="2"/>
      <c r="D243" s="2"/>
      <c r="E243" s="2"/>
      <c r="F243" s="2"/>
      <c r="G243" s="2"/>
      <c r="H243" s="2"/>
      <c r="I243" s="2"/>
      <c r="J243" s="2"/>
    </row>
    <row r="244" spans="2:10" x14ac:dyDescent="0.25">
      <c r="B244" s="14" t="s">
        <v>174</v>
      </c>
      <c r="C244" s="2"/>
      <c r="D244" s="52" t="s">
        <v>70</v>
      </c>
      <c r="E244" s="54" t="s">
        <v>177</v>
      </c>
      <c r="F244" s="54"/>
      <c r="G244" s="2"/>
      <c r="H244" s="2"/>
      <c r="I244" s="2"/>
      <c r="J244" s="2"/>
    </row>
    <row r="245" spans="2:10" x14ac:dyDescent="0.25">
      <c r="B245" s="14" t="s">
        <v>175</v>
      </c>
      <c r="C245" s="2"/>
      <c r="D245" s="38"/>
      <c r="E245" s="22" t="s">
        <v>178</v>
      </c>
      <c r="F245" s="22"/>
      <c r="G245" s="2"/>
      <c r="H245" s="2"/>
      <c r="I245" s="2"/>
      <c r="J245" s="2"/>
    </row>
    <row r="246" spans="2:10" x14ac:dyDescent="0.25">
      <c r="B246" s="14" t="s">
        <v>176</v>
      </c>
      <c r="C246" s="2"/>
      <c r="D246" s="2"/>
      <c r="E246" s="2"/>
      <c r="F246" s="2"/>
      <c r="G246" s="2"/>
      <c r="H246" s="2"/>
      <c r="I246" s="2"/>
      <c r="J246" s="2"/>
    </row>
    <row r="247" spans="2:10" x14ac:dyDescent="0.25">
      <c r="B247" s="14" t="s">
        <v>101</v>
      </c>
      <c r="C247" s="2"/>
      <c r="D247" s="52" t="s">
        <v>70</v>
      </c>
      <c r="E247" s="53">
        <v>149040</v>
      </c>
      <c r="F247" s="53"/>
      <c r="G247" s="2"/>
      <c r="H247" s="2"/>
      <c r="I247" s="2"/>
      <c r="J247" s="2"/>
    </row>
    <row r="248" spans="2:10" x14ac:dyDescent="0.25">
      <c r="B248" s="2"/>
      <c r="C248" s="2"/>
      <c r="D248" s="2"/>
      <c r="E248" s="16" t="s">
        <v>179</v>
      </c>
      <c r="F248" s="16"/>
      <c r="G248" s="2"/>
      <c r="H248" s="2"/>
      <c r="I248" s="2"/>
      <c r="J248" s="2"/>
    </row>
    <row r="250" spans="2:10" x14ac:dyDescent="0.25">
      <c r="D250" s="46" t="s">
        <v>70</v>
      </c>
      <c r="E250" s="9">
        <v>148052.98000000001</v>
      </c>
    </row>
    <row r="253" spans="2:10" x14ac:dyDescent="0.25">
      <c r="B253" s="16" t="s">
        <v>12</v>
      </c>
      <c r="C253" s="16"/>
      <c r="D253" s="16"/>
      <c r="E253" s="16"/>
      <c r="F253" s="16"/>
      <c r="G253" s="16"/>
      <c r="H253" s="16"/>
      <c r="I253" s="16"/>
      <c r="J253" s="16"/>
    </row>
    <row r="254" spans="2:10" x14ac:dyDescent="0.25">
      <c r="B254" s="16"/>
      <c r="C254" s="16"/>
      <c r="D254" s="16"/>
      <c r="E254" s="16"/>
      <c r="F254" s="16"/>
      <c r="G254" s="16"/>
      <c r="H254" s="16"/>
      <c r="I254" s="16"/>
      <c r="J254" s="16"/>
    </row>
    <row r="255" spans="2:10" x14ac:dyDescent="0.25">
      <c r="B255" s="16"/>
      <c r="C255" s="16"/>
      <c r="D255" s="16"/>
      <c r="E255" s="16"/>
      <c r="F255" s="16"/>
      <c r="G255" s="16"/>
      <c r="H255" s="16"/>
      <c r="I255" s="16"/>
      <c r="J255" s="16"/>
    </row>
    <row r="256" spans="2:10" x14ac:dyDescent="0.25">
      <c r="B256" s="16"/>
      <c r="C256" s="16"/>
      <c r="D256" s="16"/>
      <c r="E256" s="16"/>
      <c r="F256" s="16"/>
      <c r="G256" s="16"/>
      <c r="H256" s="16"/>
      <c r="I256" s="16"/>
      <c r="J256" s="16"/>
    </row>
    <row r="257" spans="2:10" x14ac:dyDescent="0.25">
      <c r="B257" s="16"/>
      <c r="C257" s="16"/>
      <c r="D257" s="16"/>
      <c r="E257" s="16"/>
      <c r="F257" s="16"/>
      <c r="G257" s="16"/>
      <c r="H257" s="16"/>
      <c r="I257" s="16"/>
      <c r="J257" s="16"/>
    </row>
    <row r="258" spans="2:10" x14ac:dyDescent="0.25">
      <c r="B258" s="52" t="s">
        <v>180</v>
      </c>
      <c r="C258" s="2" t="s">
        <v>181</v>
      </c>
      <c r="D258" s="2"/>
      <c r="E258" s="2"/>
      <c r="F258" s="2" t="s">
        <v>188</v>
      </c>
      <c r="G258" s="2"/>
      <c r="H258" s="2"/>
      <c r="I258" s="2"/>
      <c r="J258" s="2"/>
    </row>
    <row r="259" spans="2:10" x14ac:dyDescent="0.25">
      <c r="B259" s="14" t="s">
        <v>182</v>
      </c>
      <c r="C259" s="2"/>
      <c r="D259" s="2"/>
      <c r="E259" s="2"/>
      <c r="F259" s="28" t="s">
        <v>189</v>
      </c>
      <c r="G259" s="28"/>
      <c r="H259" s="28"/>
      <c r="I259" s="2"/>
      <c r="J259" s="2"/>
    </row>
    <row r="260" spans="2:10" x14ac:dyDescent="0.25">
      <c r="B260" s="14" t="s">
        <v>183</v>
      </c>
      <c r="C260" s="2"/>
      <c r="D260" s="2"/>
      <c r="E260" s="2"/>
      <c r="F260" s="14" t="s">
        <v>190</v>
      </c>
      <c r="G260" s="2"/>
      <c r="H260" s="2"/>
      <c r="I260" s="2"/>
      <c r="J260" s="2"/>
    </row>
    <row r="261" spans="2:10" x14ac:dyDescent="0.25">
      <c r="B261" s="14" t="s">
        <v>184</v>
      </c>
      <c r="C261" s="2"/>
      <c r="D261" s="2"/>
      <c r="E261" s="2"/>
      <c r="F261" s="2"/>
      <c r="G261" s="2"/>
      <c r="H261" s="2"/>
      <c r="I261" s="2"/>
      <c r="J261" s="2"/>
    </row>
    <row r="262" spans="2:10" x14ac:dyDescent="0.25">
      <c r="B262" s="14" t="s">
        <v>185</v>
      </c>
      <c r="C262" s="2" t="s">
        <v>186</v>
      </c>
      <c r="D262" s="2"/>
      <c r="E262" s="2"/>
      <c r="F262" s="2"/>
      <c r="G262" s="2"/>
      <c r="H262" s="2"/>
      <c r="I262" s="2"/>
      <c r="J262" s="2"/>
    </row>
    <row r="263" spans="2:10" x14ac:dyDescent="0.25">
      <c r="B263" s="14" t="s">
        <v>187</v>
      </c>
      <c r="C263" s="2">
        <f>1+6/12</f>
        <v>1.5</v>
      </c>
      <c r="D263" s="2"/>
      <c r="E263" s="2"/>
      <c r="F263" s="2"/>
      <c r="G263" s="2"/>
      <c r="H263" s="2"/>
      <c r="I263" s="2"/>
      <c r="J263" s="2"/>
    </row>
    <row r="264" spans="2:10" x14ac:dyDescent="0.25">
      <c r="B264" s="2"/>
      <c r="C264" s="2"/>
      <c r="D264" s="2"/>
      <c r="E264" s="2"/>
      <c r="F264" s="2"/>
      <c r="G264" s="2"/>
      <c r="H264" s="2"/>
      <c r="I264" s="2"/>
      <c r="J264" s="2"/>
    </row>
    <row r="265" spans="2:10" x14ac:dyDescent="0.25">
      <c r="B265" s="52" t="s">
        <v>22</v>
      </c>
      <c r="C265" s="56" t="s">
        <v>191</v>
      </c>
      <c r="D265" s="56"/>
      <c r="E265" s="2"/>
      <c r="F265" s="2"/>
      <c r="G265" s="2"/>
      <c r="H265" s="2"/>
      <c r="I265" s="2"/>
      <c r="J265" s="2"/>
    </row>
    <row r="266" spans="2:10" x14ac:dyDescent="0.25">
      <c r="B266" s="52" t="s">
        <v>22</v>
      </c>
      <c r="C266" s="28" t="s">
        <v>192</v>
      </c>
      <c r="D266" s="28"/>
      <c r="E266" s="28"/>
      <c r="F266" s="2"/>
      <c r="G266" s="2"/>
      <c r="H266" s="2"/>
      <c r="I266" s="2"/>
      <c r="J266" s="2"/>
    </row>
    <row r="267" spans="2:10" x14ac:dyDescent="0.25">
      <c r="B267" s="52" t="s">
        <v>22</v>
      </c>
      <c r="C267" s="50">
        <v>15113</v>
      </c>
      <c r="D267" s="2"/>
      <c r="E267" s="2"/>
      <c r="F267" s="2"/>
      <c r="G267" s="2"/>
      <c r="H267" s="2"/>
      <c r="I267" s="2"/>
      <c r="J267" s="2"/>
    </row>
    <row r="268" spans="2:10" x14ac:dyDescent="0.25">
      <c r="B268" s="2"/>
      <c r="C268" s="2"/>
      <c r="D268" s="2"/>
      <c r="E268" s="2"/>
      <c r="F268" s="2"/>
      <c r="G268" s="2"/>
      <c r="H268" s="2"/>
      <c r="I268" s="2"/>
      <c r="J268" s="2"/>
    </row>
    <row r="269" spans="2:10" x14ac:dyDescent="0.25">
      <c r="B269" s="52" t="s">
        <v>193</v>
      </c>
      <c r="C269" s="2" t="s">
        <v>165</v>
      </c>
      <c r="D269" s="2"/>
      <c r="E269" s="52" t="s">
        <v>22</v>
      </c>
      <c r="F269" s="52" t="s">
        <v>196</v>
      </c>
      <c r="G269" s="2"/>
      <c r="H269" s="2"/>
      <c r="I269" s="2"/>
      <c r="J269" s="2"/>
    </row>
    <row r="270" spans="2:10" x14ac:dyDescent="0.25">
      <c r="B270" s="14" t="s">
        <v>194</v>
      </c>
      <c r="C270" s="2">
        <v>65113</v>
      </c>
      <c r="D270" s="2"/>
      <c r="E270" s="2"/>
      <c r="F270" s="16" t="s">
        <v>197</v>
      </c>
      <c r="G270" s="16"/>
      <c r="H270" s="2"/>
      <c r="I270" s="2"/>
      <c r="J270" s="2"/>
    </row>
    <row r="271" spans="2:10" x14ac:dyDescent="0.25">
      <c r="B271" s="14" t="s">
        <v>161</v>
      </c>
      <c r="C271" s="2">
        <f>2/12</f>
        <v>0.16666666666666666</v>
      </c>
      <c r="D271" s="2"/>
      <c r="E271" s="2" t="s">
        <v>22</v>
      </c>
      <c r="F271" s="27">
        <v>1953.39</v>
      </c>
      <c r="G271" s="2"/>
      <c r="H271" s="2"/>
      <c r="I271" s="2"/>
      <c r="J271" s="2"/>
    </row>
    <row r="272" spans="2:10" x14ac:dyDescent="0.25">
      <c r="B272" s="14" t="s">
        <v>195</v>
      </c>
      <c r="C272" s="2"/>
      <c r="D272" s="2"/>
      <c r="E272" s="2"/>
      <c r="F272" s="2"/>
      <c r="G272" s="2"/>
      <c r="H272" s="2"/>
      <c r="I272" s="2"/>
      <c r="J272" s="2"/>
    </row>
    <row r="273" spans="2:10" x14ac:dyDescent="0.25">
      <c r="F273">
        <v>15113</v>
      </c>
    </row>
    <row r="274" spans="2:10" x14ac:dyDescent="0.25">
      <c r="F274" s="51">
        <v>1953.39</v>
      </c>
    </row>
    <row r="275" spans="2:10" x14ac:dyDescent="0.25">
      <c r="F275" s="8">
        <f>F273+F274</f>
        <v>17066.39</v>
      </c>
    </row>
    <row r="276" spans="2:10" x14ac:dyDescent="0.25">
      <c r="B276" s="16" t="s">
        <v>13</v>
      </c>
      <c r="C276" s="16"/>
      <c r="D276" s="16"/>
      <c r="E276" s="16"/>
      <c r="F276" s="16"/>
      <c r="G276" s="16"/>
      <c r="H276" s="16"/>
      <c r="I276" s="16"/>
      <c r="J276" s="16"/>
    </row>
    <row r="277" spans="2:10" x14ac:dyDescent="0.25">
      <c r="B277" s="16"/>
      <c r="C277" s="16"/>
      <c r="D277" s="16"/>
      <c r="E277" s="16"/>
      <c r="F277" s="16"/>
      <c r="G277" s="16"/>
      <c r="H277" s="16"/>
      <c r="I277" s="16"/>
      <c r="J277" s="16"/>
    </row>
    <row r="278" spans="2:10" x14ac:dyDescent="0.25">
      <c r="B278" s="16"/>
      <c r="C278" s="16"/>
      <c r="D278" s="16"/>
      <c r="E278" s="16"/>
      <c r="F278" s="16"/>
      <c r="G278" s="16"/>
      <c r="H278" s="16"/>
      <c r="I278" s="16"/>
      <c r="J278" s="16"/>
    </row>
    <row r="279" spans="2:10" x14ac:dyDescent="0.25">
      <c r="B279" s="16"/>
      <c r="C279" s="16"/>
      <c r="D279" s="16"/>
      <c r="E279" s="16"/>
      <c r="F279" s="16"/>
      <c r="G279" s="16"/>
      <c r="H279" s="16"/>
      <c r="I279" s="16"/>
      <c r="J279" s="16"/>
    </row>
    <row r="280" spans="2:10" x14ac:dyDescent="0.25">
      <c r="B280" s="16"/>
      <c r="C280" s="16"/>
      <c r="D280" s="16"/>
      <c r="E280" s="16"/>
      <c r="F280" s="16"/>
      <c r="G280" s="16"/>
      <c r="H280" s="16"/>
      <c r="I280" s="16"/>
      <c r="J280" s="16"/>
    </row>
    <row r="281" spans="2:10" x14ac:dyDescent="0.25">
      <c r="B281" t="s">
        <v>193</v>
      </c>
    </row>
    <row r="282" spans="2:10" x14ac:dyDescent="0.25">
      <c r="B282" t="s">
        <v>198</v>
      </c>
    </row>
    <row r="283" spans="2:10" x14ac:dyDescent="0.25">
      <c r="B283" t="s">
        <v>199</v>
      </c>
    </row>
    <row r="284" spans="2:10" x14ac:dyDescent="0.25">
      <c r="B284" t="s">
        <v>32</v>
      </c>
    </row>
    <row r="285" spans="2:10" x14ac:dyDescent="0.25">
      <c r="B285" t="s">
        <v>200</v>
      </c>
      <c r="C285">
        <f>3+6/12</f>
        <v>3.5</v>
      </c>
    </row>
    <row r="287" spans="2:10" x14ac:dyDescent="0.25">
      <c r="B287" s="52" t="s">
        <v>22</v>
      </c>
      <c r="C287" s="56" t="s">
        <v>191</v>
      </c>
      <c r="D287" s="56"/>
      <c r="E287" s="2"/>
    </row>
    <row r="288" spans="2:10" x14ac:dyDescent="0.25">
      <c r="B288" s="52" t="s">
        <v>22</v>
      </c>
      <c r="C288" s="28" t="s">
        <v>201</v>
      </c>
      <c r="D288" s="28"/>
      <c r="E288" s="28"/>
    </row>
    <row r="289" spans="2:5" x14ac:dyDescent="0.25">
      <c r="B289" s="52" t="s">
        <v>22</v>
      </c>
      <c r="C289" s="50">
        <v>1614.62</v>
      </c>
      <c r="D289" s="2"/>
      <c r="E289" s="2"/>
    </row>
    <row r="291" spans="2:5" x14ac:dyDescent="0.25">
      <c r="B291" s="52" t="s">
        <v>202</v>
      </c>
    </row>
    <row r="292" spans="2:5" x14ac:dyDescent="0.25">
      <c r="B292" s="14" t="s">
        <v>203</v>
      </c>
      <c r="C292" s="23">
        <v>10114.620000000001</v>
      </c>
    </row>
    <row r="293" spans="2:5" x14ac:dyDescent="0.25">
      <c r="B293" s="14" t="s">
        <v>204</v>
      </c>
    </row>
    <row r="294" spans="2:5" x14ac:dyDescent="0.25">
      <c r="B294" s="14" t="s">
        <v>109</v>
      </c>
    </row>
    <row r="295" spans="2:5" x14ac:dyDescent="0.25">
      <c r="B295" s="14" t="s">
        <v>205</v>
      </c>
    </row>
    <row r="297" spans="2:5" x14ac:dyDescent="0.25">
      <c r="B297" s="52" t="s">
        <v>22</v>
      </c>
      <c r="C297" s="56" t="s">
        <v>191</v>
      </c>
      <c r="D297" s="56"/>
      <c r="E297" s="2"/>
    </row>
    <row r="298" spans="2:5" x14ac:dyDescent="0.25">
      <c r="B298" s="52" t="s">
        <v>22</v>
      </c>
      <c r="C298" s="28" t="s">
        <v>206</v>
      </c>
      <c r="D298" s="28"/>
      <c r="E298" s="28"/>
    </row>
    <row r="299" spans="2:5" x14ac:dyDescent="0.25">
      <c r="B299" s="52" t="s">
        <v>22</v>
      </c>
      <c r="C299" s="29">
        <v>624.38</v>
      </c>
      <c r="D299" s="2"/>
      <c r="E299" s="2"/>
    </row>
    <row r="302" spans="2:5" x14ac:dyDescent="0.25">
      <c r="C302">
        <v>1614.62</v>
      </c>
    </row>
    <row r="303" spans="2:5" x14ac:dyDescent="0.25">
      <c r="C303" s="51">
        <v>624.38</v>
      </c>
    </row>
    <row r="304" spans="2:5" x14ac:dyDescent="0.25">
      <c r="C304" s="8">
        <f>C302+C303</f>
        <v>2239</v>
      </c>
    </row>
  </sheetData>
  <mergeCells count="93">
    <mergeCell ref="C287:D287"/>
    <mergeCell ref="C288:E288"/>
    <mergeCell ref="C297:D297"/>
    <mergeCell ref="C298:E298"/>
    <mergeCell ref="F259:H259"/>
    <mergeCell ref="C265:D265"/>
    <mergeCell ref="C266:E266"/>
    <mergeCell ref="F270:G270"/>
    <mergeCell ref="F235:I235"/>
    <mergeCell ref="F236:I236"/>
    <mergeCell ref="C239:D239"/>
    <mergeCell ref="C240:F240"/>
    <mergeCell ref="E248:F248"/>
    <mergeCell ref="E247:F247"/>
    <mergeCell ref="E244:F244"/>
    <mergeCell ref="E245:F245"/>
    <mergeCell ref="F210:G210"/>
    <mergeCell ref="F211:G211"/>
    <mergeCell ref="C214:D214"/>
    <mergeCell ref="C215:D215"/>
    <mergeCell ref="C224:E224"/>
    <mergeCell ref="E188:F188"/>
    <mergeCell ref="E189:F189"/>
    <mergeCell ref="E195:F195"/>
    <mergeCell ref="E196:F196"/>
    <mergeCell ref="G206:J206"/>
    <mergeCell ref="E158:F158"/>
    <mergeCell ref="E164:F164"/>
    <mergeCell ref="E165:F165"/>
    <mergeCell ref="C183:D183"/>
    <mergeCell ref="C184:D184"/>
    <mergeCell ref="F134:G134"/>
    <mergeCell ref="F135:G135"/>
    <mergeCell ref="C152:D152"/>
    <mergeCell ref="C153:D153"/>
    <mergeCell ref="E157:F157"/>
    <mergeCell ref="E108:F108"/>
    <mergeCell ref="E111:F111"/>
    <mergeCell ref="G123:J123"/>
    <mergeCell ref="D124:E124"/>
    <mergeCell ref="D125:E125"/>
    <mergeCell ref="E101:F101"/>
    <mergeCell ref="E102:F102"/>
    <mergeCell ref="E104:F104"/>
    <mergeCell ref="E105:F105"/>
    <mergeCell ref="E107:F107"/>
    <mergeCell ref="E55:F55"/>
    <mergeCell ref="I48:J48"/>
    <mergeCell ref="I49:J49"/>
    <mergeCell ref="I51:J51"/>
    <mergeCell ref="B1:J4"/>
    <mergeCell ref="B13:J17"/>
    <mergeCell ref="B32:J35"/>
    <mergeCell ref="B57:J60"/>
    <mergeCell ref="B67:J70"/>
    <mergeCell ref="B78:J81"/>
    <mergeCell ref="B96:J99"/>
    <mergeCell ref="B119:J122"/>
    <mergeCell ref="E62:F62"/>
    <mergeCell ref="D61:F61"/>
    <mergeCell ref="E72:F72"/>
    <mergeCell ref="E73:F73"/>
    <mergeCell ref="E74:F74"/>
    <mergeCell ref="E83:F83"/>
    <mergeCell ref="E84:F84"/>
    <mergeCell ref="E85:F85"/>
    <mergeCell ref="E89:F89"/>
    <mergeCell ref="E90:F90"/>
    <mergeCell ref="E91:F91"/>
    <mergeCell ref="B276:J280"/>
    <mergeCell ref="F6:G6"/>
    <mergeCell ref="G19:H19"/>
    <mergeCell ref="G20:H20"/>
    <mergeCell ref="G22:H22"/>
    <mergeCell ref="G23:H23"/>
    <mergeCell ref="G25:H25"/>
    <mergeCell ref="G26:H26"/>
    <mergeCell ref="D37:E37"/>
    <mergeCell ref="D38:F38"/>
    <mergeCell ref="B140:J144"/>
    <mergeCell ref="B170:J174"/>
    <mergeCell ref="B201:J205"/>
    <mergeCell ref="B228:J232"/>
    <mergeCell ref="B253:J257"/>
    <mergeCell ref="B43:J46"/>
    <mergeCell ref="I52:J52"/>
    <mergeCell ref="I54:J54"/>
    <mergeCell ref="D39:E39"/>
    <mergeCell ref="E48:F48"/>
    <mergeCell ref="E49:F49"/>
    <mergeCell ref="E51:F51"/>
    <mergeCell ref="E52:F52"/>
    <mergeCell ref="E54:F54"/>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dc:creator>
  <cp:lastModifiedBy>Nancy</cp:lastModifiedBy>
  <dcterms:created xsi:type="dcterms:W3CDTF">2022-08-26T03:38:36Z</dcterms:created>
  <dcterms:modified xsi:type="dcterms:W3CDTF">2022-08-31T05:35:44Z</dcterms:modified>
</cp:coreProperties>
</file>