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vggt-my.sharepoint.com/personal/men19673_uvg_edu_gt/Documents/University/Semesters/Fall 2020/Electronica Digital/Electronica-Digital/Lab 05/"/>
    </mc:Choice>
  </mc:AlternateContent>
  <xr:revisionPtr revIDLastSave="323" documentId="8_{5D5F3C20-B70A-4578-8D34-0B1769143FC8}" xr6:coauthVersionLast="45" xr6:coauthVersionMax="45" xr10:uidLastSave="{8683888D-AE39-460F-8AC1-F07121403001}"/>
  <bookViews>
    <workbookView xWindow="-108" yWindow="-108" windowWidth="23256" windowHeight="12576" xr2:uid="{95FE0F8F-A479-4229-A767-59F035F1BEA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22" i="1" l="1"/>
  <c r="B122" i="1"/>
  <c r="C121" i="1"/>
  <c r="B121" i="1"/>
  <c r="C120" i="1"/>
  <c r="B120" i="1"/>
  <c r="C119" i="1"/>
  <c r="B119" i="1"/>
  <c r="C118" i="1"/>
  <c r="B118" i="1"/>
  <c r="B117" i="1"/>
  <c r="C116" i="1"/>
  <c r="B116" i="1"/>
  <c r="C115" i="1"/>
  <c r="B115" i="1"/>
  <c r="C114" i="1"/>
  <c r="B114" i="1"/>
  <c r="C113" i="1"/>
  <c r="B113" i="1"/>
  <c r="C112" i="1"/>
  <c r="B112" i="1"/>
  <c r="C111" i="1"/>
  <c r="B111" i="1"/>
  <c r="C110" i="1"/>
  <c r="B110" i="1"/>
  <c r="B109" i="1"/>
  <c r="C109" i="1"/>
  <c r="C102" i="1"/>
  <c r="B102" i="1"/>
  <c r="C101" i="1"/>
  <c r="B101" i="1"/>
  <c r="C100" i="1"/>
  <c r="B100" i="1"/>
  <c r="C99" i="1"/>
  <c r="B99" i="1"/>
  <c r="C98" i="1"/>
  <c r="B98" i="1"/>
  <c r="C97" i="1"/>
  <c r="B97" i="1"/>
  <c r="C96" i="1"/>
  <c r="B96" i="1"/>
  <c r="C95" i="1"/>
  <c r="B95" i="1"/>
  <c r="C94" i="1"/>
  <c r="B94" i="1"/>
  <c r="C78" i="1"/>
  <c r="B78" i="1"/>
  <c r="C83" i="1"/>
  <c r="B83" i="1"/>
  <c r="C82" i="1"/>
  <c r="B82" i="1"/>
  <c r="C81" i="1"/>
  <c r="B81" i="1"/>
  <c r="C80" i="1"/>
  <c r="C79" i="1"/>
  <c r="C77" i="1"/>
  <c r="B77" i="1"/>
  <c r="B80" i="1"/>
  <c r="B79" i="1"/>
  <c r="C76" i="1"/>
  <c r="B76" i="1"/>
  <c r="C68" i="1"/>
  <c r="C69" i="1"/>
  <c r="B68" i="1"/>
  <c r="B69" i="1"/>
  <c r="C67" i="1"/>
  <c r="B67" i="1"/>
  <c r="C66" i="1"/>
  <c r="B66" i="1"/>
  <c r="C65" i="1"/>
  <c r="B65" i="1"/>
  <c r="C64" i="1"/>
  <c r="B64" i="1"/>
  <c r="C63" i="1"/>
  <c r="B63" i="1"/>
  <c r="C62" i="1"/>
  <c r="B62" i="1"/>
</calcChain>
</file>

<file path=xl/sharedStrings.xml><?xml version="1.0" encoding="utf-8"?>
<sst xmlns="http://schemas.openxmlformats.org/spreadsheetml/2006/main" count="138" uniqueCount="91">
  <si>
    <t>S</t>
  </si>
  <si>
    <t>A</t>
  </si>
  <si>
    <t>B</t>
  </si>
  <si>
    <t>C</t>
  </si>
  <si>
    <t>Y</t>
  </si>
  <si>
    <t>000</t>
  </si>
  <si>
    <t>001</t>
  </si>
  <si>
    <t>010</t>
  </si>
  <si>
    <t>011</t>
  </si>
  <si>
    <t>100</t>
  </si>
  <si>
    <t>101</t>
  </si>
  <si>
    <t>110</t>
  </si>
  <si>
    <t>00</t>
  </si>
  <si>
    <t>01</t>
  </si>
  <si>
    <t>10</t>
  </si>
  <si>
    <t>11</t>
  </si>
  <si>
    <t>C'</t>
  </si>
  <si>
    <t>M8:1</t>
  </si>
  <si>
    <t>Mux 4:1 &amp; Compuertas</t>
  </si>
  <si>
    <t>0</t>
  </si>
  <si>
    <t>1</t>
  </si>
  <si>
    <t>Mux 2:1 &amp; Compuertas</t>
  </si>
  <si>
    <t>B^C</t>
  </si>
  <si>
    <t>B~^C</t>
  </si>
  <si>
    <t>x</t>
  </si>
  <si>
    <t>B~|C</t>
  </si>
  <si>
    <t>Tabla 01</t>
  </si>
  <si>
    <t>Tabla 02</t>
  </si>
  <si>
    <t>Ejercicio 1</t>
  </si>
  <si>
    <t>Ejercicio 5</t>
  </si>
  <si>
    <t>Ejercicio 6</t>
  </si>
  <si>
    <t>Circuito 1</t>
  </si>
  <si>
    <t>tpd</t>
  </si>
  <si>
    <t>tcd</t>
  </si>
  <si>
    <t>T2-F1</t>
  </si>
  <si>
    <t>T1-F1</t>
  </si>
  <si>
    <t>AB-F1</t>
  </si>
  <si>
    <t>AC-F1</t>
  </si>
  <si>
    <t>BC-F1</t>
  </si>
  <si>
    <t>AB-F2</t>
  </si>
  <si>
    <t>AC-F2</t>
  </si>
  <si>
    <t>BC-F2</t>
  </si>
  <si>
    <t>Ruta Crítica: AB-F1, AC-F1, BC-F1</t>
  </si>
  <si>
    <t>Ruta Corta: T2-F1, AB-F2, AC-F2, BC-F2</t>
  </si>
  <si>
    <t>Circuito 2</t>
  </si>
  <si>
    <t>A-F</t>
  </si>
  <si>
    <t>A-G</t>
  </si>
  <si>
    <t>A-G2</t>
  </si>
  <si>
    <t>A-F2</t>
  </si>
  <si>
    <t>BC-F o G</t>
  </si>
  <si>
    <t>D-F</t>
  </si>
  <si>
    <t>D-G</t>
  </si>
  <si>
    <t>A-F3</t>
  </si>
  <si>
    <t>Ruta Crítica: BC-F o G,</t>
  </si>
  <si>
    <t>Ruta Corta: D-G</t>
  </si>
  <si>
    <t>Circuito 3</t>
  </si>
  <si>
    <t>A-T3-F1</t>
  </si>
  <si>
    <t>A-T2-F1</t>
  </si>
  <si>
    <t>A-T2-F2</t>
  </si>
  <si>
    <t>B-T1-T3-F1</t>
  </si>
  <si>
    <t>B-T2-T4-F1</t>
  </si>
  <si>
    <t>B-T2-F2</t>
  </si>
  <si>
    <t>C-T1-T3-F1</t>
  </si>
  <si>
    <t>D-T4-F1</t>
  </si>
  <si>
    <t>D-F2</t>
  </si>
  <si>
    <t>Ruta Crítica: A-T2-F1</t>
  </si>
  <si>
    <t>Ruta Corta: D-F2</t>
  </si>
  <si>
    <t>A-W</t>
  </si>
  <si>
    <t>B-X</t>
  </si>
  <si>
    <t>B-Not-X</t>
  </si>
  <si>
    <t>B-W</t>
  </si>
  <si>
    <t>C-CD-Y</t>
  </si>
  <si>
    <t>C-(C+D)'-Y</t>
  </si>
  <si>
    <t>C-(C+D)'-X</t>
  </si>
  <si>
    <t>C-(C+D)-X</t>
  </si>
  <si>
    <t>C-(C+D)-W</t>
  </si>
  <si>
    <t>D-Z</t>
  </si>
  <si>
    <t>D-CD-Y</t>
  </si>
  <si>
    <t>D-(C+D)'-Y</t>
  </si>
  <si>
    <t>D-(C+D)'-X</t>
  </si>
  <si>
    <t>D-(C+D)-X</t>
  </si>
  <si>
    <t>D-(C+D)-W</t>
  </si>
  <si>
    <t>Ruta Crítica: C-(C+D)'-X, D-(C+D)'-X</t>
  </si>
  <si>
    <t>Ruta Corta: A-W</t>
  </si>
  <si>
    <t>Ruta Corta: es el menor tiempo que tarda en llegar un cambio desde una entrada a una salida en el circuito</t>
  </si>
  <si>
    <t xml:space="preserve">Contamination Delay: Es el tiempo mínimo de delay en el que una compuerta tarda en desestablizarse o mejor </t>
  </si>
  <si>
    <t>dicho de inicar el cambio</t>
  </si>
  <si>
    <t xml:space="preserve">Ruta Crítica: es el tiempo más grande que en tarda de llegar un cambio desde una entrada a una salida en cierta </t>
  </si>
  <si>
    <t>ruta del circuito</t>
  </si>
  <si>
    <t xml:space="preserve">Propagation Delay: Es el tiempo de delay máximo en el que una compuerta tarda en cambiar y volver a </t>
  </si>
  <si>
    <t>estabilizarse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</si>
</sst>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49" fontId="0" fillId="0" borderId="0" xfId="0" applyNumberFormat="1"/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49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3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125</xdr:row>
      <xdr:rowOff>91440</xdr:rowOff>
    </xdr:from>
    <xdr:to>
      <xdr:col>5</xdr:col>
      <xdr:colOff>326672</xdr:colOff>
      <xdr:row>137</xdr:row>
      <xdr:rowOff>16123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B1306DE-60A2-4D5A-91A1-23FFE75138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2951440"/>
          <a:ext cx="4685312" cy="21192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14DC5-6B71-4AE8-A5FC-CAD949F55AC1}">
  <dimension ref="A2:H124"/>
  <sheetViews>
    <sheetView tabSelected="1" topLeftCell="A122" zoomScaleNormal="100" workbookViewId="0">
      <selection activeCell="A141" sqref="A141"/>
    </sheetView>
  </sheetViews>
  <sheetFormatPr defaultRowHeight="14.4" x14ac:dyDescent="0.3"/>
  <cols>
    <col min="2" max="2" width="17.88671875" customWidth="1"/>
    <col min="3" max="3" width="19" customWidth="1"/>
  </cols>
  <sheetData>
    <row r="2" spans="1:8" x14ac:dyDescent="0.3">
      <c r="A2" t="s">
        <v>28</v>
      </c>
    </row>
    <row r="3" spans="1:8" x14ac:dyDescent="0.3">
      <c r="B3" t="s">
        <v>17</v>
      </c>
      <c r="E3" s="7" t="s">
        <v>26</v>
      </c>
      <c r="F3" s="7"/>
      <c r="G3" s="7"/>
      <c r="H3" s="7"/>
    </row>
    <row r="4" spans="1:8" x14ac:dyDescent="0.3">
      <c r="B4" s="5" t="s">
        <v>0</v>
      </c>
      <c r="C4" s="5" t="s">
        <v>4</v>
      </c>
      <c r="D4" s="3"/>
      <c r="E4" s="5" t="s">
        <v>1</v>
      </c>
      <c r="F4" s="5" t="s">
        <v>2</v>
      </c>
      <c r="G4" s="5" t="s">
        <v>3</v>
      </c>
      <c r="H4" s="5" t="s">
        <v>4</v>
      </c>
    </row>
    <row r="5" spans="1:8" x14ac:dyDescent="0.3">
      <c r="B5" s="4" t="s">
        <v>5</v>
      </c>
      <c r="C5" s="2">
        <v>0</v>
      </c>
      <c r="D5" s="3"/>
      <c r="E5" s="2">
        <v>0</v>
      </c>
      <c r="F5" s="2">
        <v>0</v>
      </c>
      <c r="G5" s="2">
        <v>0</v>
      </c>
      <c r="H5" s="2">
        <v>0</v>
      </c>
    </row>
    <row r="6" spans="1:8" x14ac:dyDescent="0.3">
      <c r="B6" s="4" t="s">
        <v>6</v>
      </c>
      <c r="C6" s="2">
        <v>1</v>
      </c>
      <c r="D6" s="3"/>
      <c r="E6" s="2">
        <v>0</v>
      </c>
      <c r="F6" s="2">
        <v>0</v>
      </c>
      <c r="G6" s="2">
        <v>1</v>
      </c>
      <c r="H6" s="2">
        <v>1</v>
      </c>
    </row>
    <row r="7" spans="1:8" x14ac:dyDescent="0.3">
      <c r="B7" s="4" t="s">
        <v>7</v>
      </c>
      <c r="C7" s="2">
        <v>1</v>
      </c>
      <c r="D7" s="3"/>
      <c r="E7" s="2">
        <v>0</v>
      </c>
      <c r="F7" s="2">
        <v>1</v>
      </c>
      <c r="G7" s="2">
        <v>0</v>
      </c>
      <c r="H7" s="2">
        <v>1</v>
      </c>
    </row>
    <row r="8" spans="1:8" x14ac:dyDescent="0.3">
      <c r="B8" s="4" t="s">
        <v>8</v>
      </c>
      <c r="C8" s="2">
        <v>0</v>
      </c>
      <c r="D8" s="3"/>
      <c r="E8" s="2">
        <v>0</v>
      </c>
      <c r="F8" s="2">
        <v>1</v>
      </c>
      <c r="G8" s="2">
        <v>1</v>
      </c>
      <c r="H8" s="2">
        <v>0</v>
      </c>
    </row>
    <row r="9" spans="1:8" x14ac:dyDescent="0.3">
      <c r="B9" s="4" t="s">
        <v>9</v>
      </c>
      <c r="C9" s="2">
        <v>1</v>
      </c>
      <c r="D9" s="3"/>
      <c r="E9" s="2">
        <v>1</v>
      </c>
      <c r="F9" s="2">
        <v>0</v>
      </c>
      <c r="G9" s="2">
        <v>0</v>
      </c>
      <c r="H9" s="2">
        <v>1</v>
      </c>
    </row>
    <row r="10" spans="1:8" x14ac:dyDescent="0.3">
      <c r="B10" s="4" t="s">
        <v>10</v>
      </c>
      <c r="C10" s="2">
        <v>0</v>
      </c>
      <c r="D10" s="3"/>
      <c r="E10" s="2">
        <v>1</v>
      </c>
      <c r="F10" s="2">
        <v>0</v>
      </c>
      <c r="G10" s="2">
        <v>1</v>
      </c>
      <c r="H10" s="2">
        <v>0</v>
      </c>
    </row>
    <row r="11" spans="1:8" x14ac:dyDescent="0.3">
      <c r="B11" s="4" t="s">
        <v>11</v>
      </c>
      <c r="C11" s="2">
        <v>0</v>
      </c>
      <c r="D11" s="3"/>
      <c r="E11" s="2">
        <v>1</v>
      </c>
      <c r="F11" s="2">
        <v>1</v>
      </c>
      <c r="G11" s="2">
        <v>0</v>
      </c>
      <c r="H11" s="2">
        <v>0</v>
      </c>
    </row>
    <row r="12" spans="1:8" x14ac:dyDescent="0.3">
      <c r="B12" s="4">
        <v>111</v>
      </c>
      <c r="C12" s="2">
        <v>1</v>
      </c>
      <c r="D12" s="3"/>
      <c r="E12" s="2">
        <v>1</v>
      </c>
      <c r="F12" s="2">
        <v>1</v>
      </c>
      <c r="G12" s="2">
        <v>1</v>
      </c>
      <c r="H12" s="2">
        <v>1</v>
      </c>
    </row>
    <row r="14" spans="1:8" x14ac:dyDescent="0.3">
      <c r="B14" s="6" t="s">
        <v>18</v>
      </c>
      <c r="C14" s="6"/>
      <c r="E14" t="s">
        <v>21</v>
      </c>
    </row>
    <row r="15" spans="1:8" x14ac:dyDescent="0.3">
      <c r="B15" s="5" t="s">
        <v>0</v>
      </c>
      <c r="C15" s="5" t="s">
        <v>4</v>
      </c>
      <c r="E15" s="5" t="s">
        <v>0</v>
      </c>
      <c r="F15" s="5" t="s">
        <v>4</v>
      </c>
    </row>
    <row r="16" spans="1:8" x14ac:dyDescent="0.3">
      <c r="B16" s="4" t="s">
        <v>12</v>
      </c>
      <c r="C16" s="2" t="s">
        <v>3</v>
      </c>
      <c r="E16" s="4" t="s">
        <v>19</v>
      </c>
      <c r="F16" s="2" t="s">
        <v>22</v>
      </c>
    </row>
    <row r="17" spans="2:8" x14ac:dyDescent="0.3">
      <c r="B17" s="4" t="s">
        <v>13</v>
      </c>
      <c r="C17" s="2" t="s">
        <v>16</v>
      </c>
      <c r="E17" s="4" t="s">
        <v>20</v>
      </c>
      <c r="F17" s="2" t="s">
        <v>23</v>
      </c>
    </row>
    <row r="18" spans="2:8" x14ac:dyDescent="0.3">
      <c r="B18" s="4" t="s">
        <v>14</v>
      </c>
      <c r="C18" s="2" t="s">
        <v>16</v>
      </c>
    </row>
    <row r="19" spans="2:8" x14ac:dyDescent="0.3">
      <c r="B19" s="4" t="s">
        <v>15</v>
      </c>
      <c r="C19" s="2" t="s">
        <v>3</v>
      </c>
    </row>
    <row r="20" spans="2:8" x14ac:dyDescent="0.3">
      <c r="B20" s="1"/>
    </row>
    <row r="24" spans="2:8" x14ac:dyDescent="0.3">
      <c r="E24" s="7" t="s">
        <v>27</v>
      </c>
      <c r="F24" s="7"/>
      <c r="G24" s="7"/>
      <c r="H24" s="7"/>
    </row>
    <row r="25" spans="2:8" x14ac:dyDescent="0.3">
      <c r="B25" s="5" t="s">
        <v>0</v>
      </c>
      <c r="C25" s="5" t="s">
        <v>4</v>
      </c>
      <c r="E25" s="5" t="s">
        <v>1</v>
      </c>
      <c r="F25" s="5" t="s">
        <v>2</v>
      </c>
      <c r="G25" s="5" t="s">
        <v>3</v>
      </c>
      <c r="H25" s="5" t="s">
        <v>4</v>
      </c>
    </row>
    <row r="26" spans="2:8" x14ac:dyDescent="0.3">
      <c r="B26" s="4" t="s">
        <v>5</v>
      </c>
      <c r="C26" s="2">
        <v>1</v>
      </c>
      <c r="E26" s="2">
        <v>0</v>
      </c>
      <c r="F26" s="2">
        <v>0</v>
      </c>
      <c r="G26" s="2">
        <v>0</v>
      </c>
      <c r="H26" s="2">
        <v>1</v>
      </c>
    </row>
    <row r="27" spans="2:8" x14ac:dyDescent="0.3">
      <c r="B27" s="4" t="s">
        <v>6</v>
      </c>
      <c r="C27" s="2" t="s">
        <v>24</v>
      </c>
      <c r="E27" s="2">
        <v>0</v>
      </c>
      <c r="F27" s="2">
        <v>0</v>
      </c>
      <c r="G27" s="2">
        <v>1</v>
      </c>
      <c r="H27" s="2" t="s">
        <v>24</v>
      </c>
    </row>
    <row r="28" spans="2:8" x14ac:dyDescent="0.3">
      <c r="B28" s="4" t="s">
        <v>7</v>
      </c>
      <c r="C28" s="2">
        <v>0</v>
      </c>
      <c r="E28" s="2">
        <v>0</v>
      </c>
      <c r="F28" s="2">
        <v>1</v>
      </c>
      <c r="G28" s="2">
        <v>0</v>
      </c>
      <c r="H28" s="2">
        <v>0</v>
      </c>
    </row>
    <row r="29" spans="2:8" x14ac:dyDescent="0.3">
      <c r="B29" s="4" t="s">
        <v>8</v>
      </c>
      <c r="C29" s="2">
        <v>0</v>
      </c>
      <c r="E29" s="2">
        <v>0</v>
      </c>
      <c r="F29" s="2">
        <v>1</v>
      </c>
      <c r="G29" s="2">
        <v>1</v>
      </c>
      <c r="H29" s="2">
        <v>0</v>
      </c>
    </row>
    <row r="30" spans="2:8" x14ac:dyDescent="0.3">
      <c r="B30" s="4" t="s">
        <v>9</v>
      </c>
      <c r="C30" s="2" t="s">
        <v>24</v>
      </c>
      <c r="E30" s="2">
        <v>1</v>
      </c>
      <c r="F30" s="2">
        <v>0</v>
      </c>
      <c r="G30" s="2">
        <v>0</v>
      </c>
      <c r="H30" s="2" t="s">
        <v>24</v>
      </c>
    </row>
    <row r="31" spans="2:8" x14ac:dyDescent="0.3">
      <c r="B31" s="4" t="s">
        <v>10</v>
      </c>
      <c r="C31" s="2">
        <v>1</v>
      </c>
      <c r="E31" s="2">
        <v>1</v>
      </c>
      <c r="F31" s="2">
        <v>0</v>
      </c>
      <c r="G31" s="2">
        <v>1</v>
      </c>
      <c r="H31" s="2">
        <v>1</v>
      </c>
    </row>
    <row r="32" spans="2:8" x14ac:dyDescent="0.3">
      <c r="B32" s="4" t="s">
        <v>11</v>
      </c>
      <c r="C32" s="2">
        <v>1</v>
      </c>
      <c r="E32" s="2">
        <v>1</v>
      </c>
      <c r="F32" s="2">
        <v>1</v>
      </c>
      <c r="G32" s="2">
        <v>0</v>
      </c>
      <c r="H32" s="2">
        <v>1</v>
      </c>
    </row>
    <row r="33" spans="1:8" x14ac:dyDescent="0.3">
      <c r="B33" s="4">
        <v>111</v>
      </c>
      <c r="C33" s="2">
        <v>0</v>
      </c>
      <c r="E33" s="2">
        <v>1</v>
      </c>
      <c r="F33" s="2">
        <v>1</v>
      </c>
      <c r="G33" s="2">
        <v>1</v>
      </c>
      <c r="H33" s="2">
        <v>0</v>
      </c>
    </row>
    <row r="37" spans="1:8" x14ac:dyDescent="0.3">
      <c r="B37" s="6" t="s">
        <v>18</v>
      </c>
      <c r="C37" s="6"/>
      <c r="E37" t="s">
        <v>21</v>
      </c>
    </row>
    <row r="38" spans="1:8" x14ac:dyDescent="0.3">
      <c r="B38" s="5" t="s">
        <v>0</v>
      </c>
      <c r="C38" s="5" t="s">
        <v>4</v>
      </c>
      <c r="E38" s="5" t="s">
        <v>0</v>
      </c>
      <c r="F38" s="5" t="s">
        <v>4</v>
      </c>
    </row>
    <row r="39" spans="1:8" x14ac:dyDescent="0.3">
      <c r="B39" s="4" t="s">
        <v>12</v>
      </c>
      <c r="C39" s="2" t="s">
        <v>16</v>
      </c>
      <c r="E39" s="4" t="s">
        <v>19</v>
      </c>
      <c r="F39" s="2" t="s">
        <v>25</v>
      </c>
    </row>
    <row r="40" spans="1:8" x14ac:dyDescent="0.3">
      <c r="B40" s="4" t="s">
        <v>13</v>
      </c>
      <c r="C40" s="2">
        <v>0</v>
      </c>
      <c r="E40" s="4" t="s">
        <v>20</v>
      </c>
      <c r="F40" s="2" t="s">
        <v>22</v>
      </c>
    </row>
    <row r="41" spans="1:8" x14ac:dyDescent="0.3">
      <c r="B41" s="4" t="s">
        <v>14</v>
      </c>
      <c r="C41" s="2" t="s">
        <v>3</v>
      </c>
    </row>
    <row r="42" spans="1:8" x14ac:dyDescent="0.3">
      <c r="B42" s="4" t="s">
        <v>15</v>
      </c>
      <c r="C42" s="2" t="s">
        <v>16</v>
      </c>
    </row>
    <row r="47" spans="1:8" x14ac:dyDescent="0.3">
      <c r="A47" t="s">
        <v>29</v>
      </c>
    </row>
    <row r="48" spans="1:8" x14ac:dyDescent="0.3">
      <c r="A48" s="9" t="s">
        <v>89</v>
      </c>
      <c r="B48" s="9"/>
      <c r="C48" s="9"/>
      <c r="D48" s="9"/>
      <c r="E48" s="9"/>
      <c r="F48" s="9"/>
      <c r="G48" s="9"/>
      <c r="H48" s="9"/>
    </row>
    <row r="49" spans="1:8" x14ac:dyDescent="0.3">
      <c r="A49" s="8"/>
      <c r="B49" s="8" t="s">
        <v>90</v>
      </c>
      <c r="C49" s="8"/>
      <c r="D49" s="8"/>
      <c r="E49" s="8"/>
      <c r="F49" s="8"/>
      <c r="G49" s="8"/>
      <c r="H49" s="8"/>
    </row>
    <row r="50" spans="1:8" x14ac:dyDescent="0.3">
      <c r="A50" s="8"/>
      <c r="B50" s="8"/>
      <c r="C50" s="8"/>
      <c r="D50" s="8"/>
      <c r="E50" s="8"/>
      <c r="F50" s="8"/>
      <c r="G50" s="8"/>
      <c r="H50" s="8"/>
    </row>
    <row r="51" spans="1:8" x14ac:dyDescent="0.3">
      <c r="A51" s="9" t="s">
        <v>85</v>
      </c>
      <c r="B51" s="9"/>
      <c r="C51" s="9"/>
      <c r="D51" s="9"/>
      <c r="E51" s="9"/>
      <c r="F51" s="9"/>
      <c r="G51" s="9"/>
      <c r="H51" s="9"/>
    </row>
    <row r="52" spans="1:8" x14ac:dyDescent="0.3">
      <c r="A52" s="8"/>
      <c r="B52" s="8" t="s">
        <v>86</v>
      </c>
      <c r="C52" s="8"/>
      <c r="D52" s="8"/>
      <c r="E52" s="8"/>
      <c r="F52" s="8"/>
      <c r="G52" s="8"/>
      <c r="H52" s="8"/>
    </row>
    <row r="53" spans="1:8" x14ac:dyDescent="0.3">
      <c r="A53" s="8"/>
      <c r="B53" s="8"/>
      <c r="C53" s="8"/>
      <c r="D53" s="8"/>
      <c r="E53" s="8"/>
      <c r="F53" s="8"/>
      <c r="G53" s="8"/>
      <c r="H53" s="8"/>
    </row>
    <row r="54" spans="1:8" x14ac:dyDescent="0.3">
      <c r="A54" s="9" t="s">
        <v>87</v>
      </c>
      <c r="B54" s="9"/>
      <c r="C54" s="9"/>
      <c r="D54" s="9"/>
      <c r="E54" s="9"/>
      <c r="F54" s="9"/>
      <c r="G54" s="9"/>
      <c r="H54" s="9"/>
    </row>
    <row r="55" spans="1:8" x14ac:dyDescent="0.3">
      <c r="A55" s="8"/>
      <c r="B55" s="8" t="s">
        <v>88</v>
      </c>
      <c r="C55" s="8"/>
      <c r="D55" s="8"/>
      <c r="E55" s="8"/>
      <c r="F55" s="8"/>
      <c r="G55" s="8"/>
      <c r="H55" s="8"/>
    </row>
    <row r="56" spans="1:8" x14ac:dyDescent="0.3">
      <c r="A56" s="8"/>
      <c r="B56" s="8"/>
      <c r="C56" s="8"/>
      <c r="D56" s="8"/>
      <c r="E56" s="8"/>
      <c r="F56" s="8"/>
      <c r="G56" s="8"/>
      <c r="H56" s="8"/>
    </row>
    <row r="57" spans="1:8" x14ac:dyDescent="0.3">
      <c r="A57" s="9" t="s">
        <v>84</v>
      </c>
      <c r="B57" s="9"/>
      <c r="C57" s="9"/>
      <c r="D57" s="9"/>
      <c r="E57" s="9"/>
      <c r="F57" s="9"/>
      <c r="G57" s="9"/>
      <c r="H57" s="9"/>
    </row>
    <row r="60" spans="1:8" x14ac:dyDescent="0.3">
      <c r="A60" t="s">
        <v>30</v>
      </c>
    </row>
    <row r="61" spans="1:8" x14ac:dyDescent="0.3">
      <c r="A61" s="12" t="s">
        <v>31</v>
      </c>
      <c r="B61" s="12" t="s">
        <v>32</v>
      </c>
      <c r="C61" s="12" t="s">
        <v>33</v>
      </c>
    </row>
    <row r="62" spans="1:8" x14ac:dyDescent="0.3">
      <c r="A62" s="12" t="s">
        <v>34</v>
      </c>
      <c r="B62" s="2">
        <f>40+40</f>
        <v>80</v>
      </c>
      <c r="C62" s="2">
        <f>25+30</f>
        <v>55</v>
      </c>
    </row>
    <row r="63" spans="1:8" x14ac:dyDescent="0.3">
      <c r="A63" s="12" t="s">
        <v>35</v>
      </c>
      <c r="B63" s="2">
        <f>55+30+40</f>
        <v>125</v>
      </c>
      <c r="C63" s="2">
        <f>30+25+30</f>
        <v>85</v>
      </c>
    </row>
    <row r="64" spans="1:8" x14ac:dyDescent="0.3">
      <c r="A64" s="12" t="s">
        <v>36</v>
      </c>
      <c r="B64" s="2">
        <f>30+40+15+30+40</f>
        <v>155</v>
      </c>
      <c r="C64" s="2">
        <f>25+30+10+25+30</f>
        <v>120</v>
      </c>
    </row>
    <row r="65" spans="1:3" x14ac:dyDescent="0.3">
      <c r="A65" s="12" t="s">
        <v>37</v>
      </c>
      <c r="B65" s="2">
        <f>30+40+15+30+40</f>
        <v>155</v>
      </c>
      <c r="C65" s="2">
        <f>25+30+10+25+30</f>
        <v>120</v>
      </c>
    </row>
    <row r="66" spans="1:3" x14ac:dyDescent="0.3">
      <c r="A66" s="12" t="s">
        <v>38</v>
      </c>
      <c r="B66" s="2">
        <f>30+40+15+30+40</f>
        <v>155</v>
      </c>
      <c r="C66" s="2">
        <f>25+30+10+25+30</f>
        <v>120</v>
      </c>
    </row>
    <row r="67" spans="1:3" x14ac:dyDescent="0.3">
      <c r="A67" s="12" t="s">
        <v>39</v>
      </c>
      <c r="B67" s="2">
        <f>30+40</f>
        <v>70</v>
      </c>
      <c r="C67" s="2">
        <f>25+30</f>
        <v>55</v>
      </c>
    </row>
    <row r="68" spans="1:3" x14ac:dyDescent="0.3">
      <c r="A68" s="12" t="s">
        <v>40</v>
      </c>
      <c r="B68" s="2">
        <f t="shared" ref="B68:B69" si="0">30+40</f>
        <v>70</v>
      </c>
      <c r="C68" s="2">
        <f t="shared" ref="C68:C69" si="1">25+30</f>
        <v>55</v>
      </c>
    </row>
    <row r="69" spans="1:3" x14ac:dyDescent="0.3">
      <c r="A69" s="12" t="s">
        <v>41</v>
      </c>
      <c r="B69" s="2">
        <f t="shared" si="0"/>
        <v>70</v>
      </c>
      <c r="C69" s="2">
        <f t="shared" si="1"/>
        <v>55</v>
      </c>
    </row>
    <row r="70" spans="1:3" x14ac:dyDescent="0.3">
      <c r="A70" s="14" t="s">
        <v>42</v>
      </c>
      <c r="B70" s="14"/>
      <c r="C70" s="14"/>
    </row>
    <row r="71" spans="1:3" x14ac:dyDescent="0.3">
      <c r="A71" s="14" t="s">
        <v>43</v>
      </c>
      <c r="B71" s="14"/>
      <c r="C71" s="14"/>
    </row>
    <row r="72" spans="1:3" x14ac:dyDescent="0.3">
      <c r="A72" s="10"/>
      <c r="B72" s="10"/>
      <c r="C72" s="10"/>
    </row>
    <row r="75" spans="1:3" x14ac:dyDescent="0.3">
      <c r="A75" s="12" t="s">
        <v>44</v>
      </c>
      <c r="B75" s="12" t="s">
        <v>32</v>
      </c>
      <c r="C75" s="12" t="s">
        <v>33</v>
      </c>
    </row>
    <row r="76" spans="1:3" x14ac:dyDescent="0.3">
      <c r="A76" s="12" t="s">
        <v>45</v>
      </c>
      <c r="B76" s="2">
        <f>15+30+30</f>
        <v>75</v>
      </c>
      <c r="C76" s="2">
        <f>10+25+25</f>
        <v>60</v>
      </c>
    </row>
    <row r="77" spans="1:3" x14ac:dyDescent="0.3">
      <c r="A77" s="12" t="s">
        <v>48</v>
      </c>
      <c r="B77" s="2">
        <f>15+40+30</f>
        <v>85</v>
      </c>
      <c r="C77" s="2">
        <f>10+30+25</f>
        <v>65</v>
      </c>
    </row>
    <row r="78" spans="1:3" x14ac:dyDescent="0.3">
      <c r="A78" s="12" t="s">
        <v>52</v>
      </c>
      <c r="B78" s="2">
        <f>15+20+20+30</f>
        <v>85</v>
      </c>
      <c r="C78" s="2">
        <f>10+15+15+25</f>
        <v>65</v>
      </c>
    </row>
    <row r="79" spans="1:3" x14ac:dyDescent="0.3">
      <c r="A79" s="12" t="s">
        <v>46</v>
      </c>
      <c r="B79" s="2">
        <f>15+40+30</f>
        <v>85</v>
      </c>
      <c r="C79" s="2">
        <f>10+30+25</f>
        <v>65</v>
      </c>
    </row>
    <row r="80" spans="1:3" x14ac:dyDescent="0.3">
      <c r="A80" s="12" t="s">
        <v>47</v>
      </c>
      <c r="B80" s="2">
        <f>15+20+30</f>
        <v>65</v>
      </c>
      <c r="C80" s="2">
        <f>10+15+25</f>
        <v>50</v>
      </c>
    </row>
    <row r="81" spans="1:3" x14ac:dyDescent="0.3">
      <c r="A81" s="12" t="s">
        <v>49</v>
      </c>
      <c r="B81" s="2">
        <f>30+40+30</f>
        <v>100</v>
      </c>
      <c r="C81" s="2">
        <f>25+30+25</f>
        <v>80</v>
      </c>
    </row>
    <row r="82" spans="1:3" x14ac:dyDescent="0.3">
      <c r="A82" s="12" t="s">
        <v>50</v>
      </c>
      <c r="B82" s="2">
        <f>20+20+30</f>
        <v>70</v>
      </c>
      <c r="C82" s="2">
        <f>15+15+25</f>
        <v>55</v>
      </c>
    </row>
    <row r="83" spans="1:3" x14ac:dyDescent="0.3">
      <c r="A83" s="12" t="s">
        <v>51</v>
      </c>
      <c r="B83" s="2">
        <f>20+30</f>
        <v>50</v>
      </c>
      <c r="C83" s="2">
        <f>15+25</f>
        <v>40</v>
      </c>
    </row>
    <row r="84" spans="1:3" x14ac:dyDescent="0.3">
      <c r="A84" s="11" t="s">
        <v>53</v>
      </c>
      <c r="B84" s="11"/>
      <c r="C84" s="11"/>
    </row>
    <row r="85" spans="1:3" x14ac:dyDescent="0.3">
      <c r="A85" s="11" t="s">
        <v>54</v>
      </c>
      <c r="B85" s="11"/>
      <c r="C85" s="11"/>
    </row>
    <row r="93" spans="1:3" x14ac:dyDescent="0.3">
      <c r="A93" s="12" t="s">
        <v>55</v>
      </c>
      <c r="B93" s="12" t="s">
        <v>32</v>
      </c>
      <c r="C93" s="12" t="s">
        <v>33</v>
      </c>
    </row>
    <row r="94" spans="1:3" x14ac:dyDescent="0.3">
      <c r="A94" s="12" t="s">
        <v>56</v>
      </c>
      <c r="B94" s="2">
        <f>40+40</f>
        <v>80</v>
      </c>
      <c r="C94" s="2">
        <f>30+30</f>
        <v>60</v>
      </c>
    </row>
    <row r="95" spans="1:3" x14ac:dyDescent="0.3">
      <c r="A95" s="12" t="s">
        <v>57</v>
      </c>
      <c r="B95" s="2">
        <f>15+30+60+40</f>
        <v>145</v>
      </c>
      <c r="C95" s="2">
        <f>10+25+40+30</f>
        <v>105</v>
      </c>
    </row>
    <row r="96" spans="1:3" x14ac:dyDescent="0.3">
      <c r="A96" s="12" t="s">
        <v>58</v>
      </c>
      <c r="B96" s="2">
        <f>15+30+40</f>
        <v>85</v>
      </c>
      <c r="C96" s="2">
        <f>10+25+30</f>
        <v>65</v>
      </c>
    </row>
    <row r="97" spans="1:3" x14ac:dyDescent="0.3">
      <c r="A97" s="12" t="s">
        <v>59</v>
      </c>
      <c r="B97" s="2">
        <f>15+30+40+40</f>
        <v>125</v>
      </c>
      <c r="C97" s="2">
        <f>10+25+30+30</f>
        <v>95</v>
      </c>
    </row>
    <row r="98" spans="1:3" x14ac:dyDescent="0.3">
      <c r="A98" s="12" t="s">
        <v>60</v>
      </c>
      <c r="B98" s="2">
        <f>30+60+40</f>
        <v>130</v>
      </c>
      <c r="C98" s="2">
        <f>25+40+30</f>
        <v>95</v>
      </c>
    </row>
    <row r="99" spans="1:3" x14ac:dyDescent="0.3">
      <c r="A99" s="12" t="s">
        <v>61</v>
      </c>
      <c r="B99" s="2">
        <f>30+40</f>
        <v>70</v>
      </c>
      <c r="C99" s="2">
        <f>25+30</f>
        <v>55</v>
      </c>
    </row>
    <row r="100" spans="1:3" x14ac:dyDescent="0.3">
      <c r="A100" s="12" t="s">
        <v>62</v>
      </c>
      <c r="B100" s="2">
        <f>30+40+40</f>
        <v>110</v>
      </c>
      <c r="C100" s="2">
        <f>25+30+30</f>
        <v>85</v>
      </c>
    </row>
    <row r="101" spans="1:3" x14ac:dyDescent="0.3">
      <c r="A101" s="12" t="s">
        <v>63</v>
      </c>
      <c r="B101" s="2">
        <f>60+40</f>
        <v>100</v>
      </c>
      <c r="C101" s="2">
        <f>40+30</f>
        <v>70</v>
      </c>
    </row>
    <row r="102" spans="1:3" x14ac:dyDescent="0.3">
      <c r="A102" s="12" t="s">
        <v>64</v>
      </c>
      <c r="B102" s="2">
        <f>15+40</f>
        <v>55</v>
      </c>
      <c r="C102" s="2">
        <f>10+30</f>
        <v>40</v>
      </c>
    </row>
    <row r="103" spans="1:3" x14ac:dyDescent="0.3">
      <c r="A103" s="13" t="s">
        <v>65</v>
      </c>
      <c r="B103" s="13"/>
      <c r="C103" s="13"/>
    </row>
    <row r="104" spans="1:3" x14ac:dyDescent="0.3">
      <c r="A104" s="13" t="s">
        <v>66</v>
      </c>
      <c r="B104" s="13"/>
      <c r="C104" s="13"/>
    </row>
    <row r="107" spans="1:3" x14ac:dyDescent="0.3">
      <c r="A107" s="12" t="s">
        <v>55</v>
      </c>
      <c r="B107" s="12" t="s">
        <v>32</v>
      </c>
      <c r="C107" s="12" t="s">
        <v>33</v>
      </c>
    </row>
    <row r="108" spans="1:3" x14ac:dyDescent="0.3">
      <c r="A108" s="12" t="s">
        <v>67</v>
      </c>
      <c r="B108" s="2">
        <v>40</v>
      </c>
      <c r="C108" s="2">
        <v>30</v>
      </c>
    </row>
    <row r="109" spans="1:3" x14ac:dyDescent="0.3">
      <c r="A109" s="12" t="s">
        <v>68</v>
      </c>
      <c r="B109" s="2">
        <f>30+40</f>
        <v>70</v>
      </c>
      <c r="C109" s="2">
        <f>25+30</f>
        <v>55</v>
      </c>
    </row>
    <row r="110" spans="1:3" x14ac:dyDescent="0.3">
      <c r="A110" s="12" t="s">
        <v>69</v>
      </c>
      <c r="B110" s="2">
        <f>15+30+40</f>
        <v>85</v>
      </c>
      <c r="C110" s="2">
        <f>10+25+30</f>
        <v>65</v>
      </c>
    </row>
    <row r="111" spans="1:3" x14ac:dyDescent="0.3">
      <c r="A111" s="12" t="s">
        <v>70</v>
      </c>
      <c r="B111" s="2">
        <f>30+40</f>
        <v>70</v>
      </c>
      <c r="C111" s="2">
        <f>25+30</f>
        <v>55</v>
      </c>
    </row>
    <row r="112" spans="1:3" x14ac:dyDescent="0.3">
      <c r="A112" s="12" t="s">
        <v>71</v>
      </c>
      <c r="B112" s="2">
        <f>30+40</f>
        <v>70</v>
      </c>
      <c r="C112" s="2">
        <f>25+30</f>
        <v>55</v>
      </c>
    </row>
    <row r="113" spans="1:3" x14ac:dyDescent="0.3">
      <c r="A113" s="12" t="s">
        <v>72</v>
      </c>
      <c r="B113" s="2">
        <f>40+15+40</f>
        <v>95</v>
      </c>
      <c r="C113" s="2">
        <f>30+10+30</f>
        <v>70</v>
      </c>
    </row>
    <row r="114" spans="1:3" x14ac:dyDescent="0.3">
      <c r="A114" s="12" t="s">
        <v>73</v>
      </c>
      <c r="B114" s="2">
        <f>40+15+30+40</f>
        <v>125</v>
      </c>
      <c r="C114" s="2">
        <f>30+10+25+30</f>
        <v>95</v>
      </c>
    </row>
    <row r="115" spans="1:3" x14ac:dyDescent="0.3">
      <c r="A115" s="12" t="s">
        <v>74</v>
      </c>
      <c r="B115" s="2">
        <f>40+30+40</f>
        <v>110</v>
      </c>
      <c r="C115" s="2">
        <f>30+25+30</f>
        <v>85</v>
      </c>
    </row>
    <row r="116" spans="1:3" x14ac:dyDescent="0.3">
      <c r="A116" s="12" t="s">
        <v>75</v>
      </c>
      <c r="B116" s="2">
        <f>40+30+40</f>
        <v>110</v>
      </c>
      <c r="C116" s="2">
        <f>30+25+30</f>
        <v>85</v>
      </c>
    </row>
    <row r="117" spans="1:3" x14ac:dyDescent="0.3">
      <c r="A117" s="12" t="s">
        <v>76</v>
      </c>
      <c r="B117" s="2">
        <f>15</f>
        <v>15</v>
      </c>
      <c r="C117" s="2">
        <v>10</v>
      </c>
    </row>
    <row r="118" spans="1:3" x14ac:dyDescent="0.3">
      <c r="A118" s="12" t="s">
        <v>77</v>
      </c>
      <c r="B118" s="2">
        <f>30+40</f>
        <v>70</v>
      </c>
      <c r="C118" s="2">
        <f>25+30</f>
        <v>55</v>
      </c>
    </row>
    <row r="119" spans="1:3" x14ac:dyDescent="0.3">
      <c r="A119" s="12" t="s">
        <v>78</v>
      </c>
      <c r="B119" s="2">
        <f>40+15+40</f>
        <v>95</v>
      </c>
      <c r="C119" s="2">
        <f>30+10+30</f>
        <v>70</v>
      </c>
    </row>
    <row r="120" spans="1:3" x14ac:dyDescent="0.3">
      <c r="A120" s="12" t="s">
        <v>79</v>
      </c>
      <c r="B120" s="2">
        <f>40+15+30+40</f>
        <v>125</v>
      </c>
      <c r="C120" s="2">
        <f>30+10+25+30</f>
        <v>95</v>
      </c>
    </row>
    <row r="121" spans="1:3" x14ac:dyDescent="0.3">
      <c r="A121" s="12" t="s">
        <v>80</v>
      </c>
      <c r="B121" s="2">
        <f>40+30+40</f>
        <v>110</v>
      </c>
      <c r="C121" s="2">
        <f>30+25+30</f>
        <v>85</v>
      </c>
    </row>
    <row r="122" spans="1:3" x14ac:dyDescent="0.3">
      <c r="A122" s="12" t="s">
        <v>81</v>
      </c>
      <c r="B122" s="2">
        <f>40+30+40</f>
        <v>110</v>
      </c>
      <c r="C122" s="2">
        <f>30+25+30</f>
        <v>85</v>
      </c>
    </row>
    <row r="123" spans="1:3" x14ac:dyDescent="0.3">
      <c r="A123" s="13" t="s">
        <v>82</v>
      </c>
      <c r="B123" s="13"/>
      <c r="C123" s="13"/>
    </row>
    <row r="124" spans="1:3" x14ac:dyDescent="0.3">
      <c r="A124" s="11" t="s">
        <v>83</v>
      </c>
      <c r="B124" s="11"/>
      <c r="C124" s="11"/>
    </row>
  </sheetData>
  <mergeCells count="16">
    <mergeCell ref="A104:C104"/>
    <mergeCell ref="A123:C123"/>
    <mergeCell ref="A124:C124"/>
    <mergeCell ref="A48:H48"/>
    <mergeCell ref="A51:H51"/>
    <mergeCell ref="A54:H54"/>
    <mergeCell ref="A57:H57"/>
    <mergeCell ref="A70:C70"/>
    <mergeCell ref="A71:C71"/>
    <mergeCell ref="A84:C84"/>
    <mergeCell ref="A85:C85"/>
    <mergeCell ref="A103:C103"/>
    <mergeCell ref="B14:C14"/>
    <mergeCell ref="B37:C37"/>
    <mergeCell ref="E3:H3"/>
    <mergeCell ref="E24:H24"/>
  </mergeCell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Méndez</dc:creator>
  <cp:lastModifiedBy>Diego Méndez</cp:lastModifiedBy>
  <cp:lastPrinted>2020-08-15T21:38:13Z</cp:lastPrinted>
  <dcterms:created xsi:type="dcterms:W3CDTF">2020-08-14T21:57:34Z</dcterms:created>
  <dcterms:modified xsi:type="dcterms:W3CDTF">2020-08-16T05:14:48Z</dcterms:modified>
</cp:coreProperties>
</file>