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Documents\MS Excel\Formats\"/>
    </mc:Choice>
  </mc:AlternateContent>
  <xr:revisionPtr revIDLastSave="0" documentId="13_ncr:1_{9C4AB284-4E81-4CD6-8442-5D7FD42F1D4F}" xr6:coauthVersionLast="47" xr6:coauthVersionMax="47" xr10:uidLastSave="{00000000-0000-0000-0000-000000000000}"/>
  <bookViews>
    <workbookView xWindow="-120" yWindow="-120" windowWidth="20730" windowHeight="11160" xr2:uid="{9FD2B669-6CD6-4D21-B052-985B882E77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L4" i="1" s="1"/>
  <c r="K4" i="1"/>
  <c r="F14" i="1"/>
  <c r="H14" i="1"/>
  <c r="I14" i="1"/>
  <c r="J14" i="1"/>
  <c r="K14" i="1"/>
  <c r="O14" i="1"/>
  <c r="J15" i="1" s="1"/>
  <c r="E14" i="1"/>
  <c r="G5" i="1"/>
  <c r="G6" i="1"/>
  <c r="G7" i="1"/>
  <c r="G8" i="1"/>
  <c r="G9" i="1"/>
  <c r="G10" i="1"/>
  <c r="G11" i="1"/>
  <c r="G12" i="1"/>
  <c r="G13" i="1"/>
  <c r="G4" i="1"/>
  <c r="K5" i="1"/>
  <c r="M5" i="1" s="1"/>
  <c r="L5" i="1" s="1"/>
  <c r="K6" i="1"/>
  <c r="M6" i="1" s="1"/>
  <c r="K7" i="1"/>
  <c r="M7" i="1" s="1"/>
  <c r="K8" i="1"/>
  <c r="M8" i="1" s="1"/>
  <c r="K9" i="1"/>
  <c r="M9" i="1" s="1"/>
  <c r="K10" i="1"/>
  <c r="M10" i="1" s="1"/>
  <c r="N10" i="1" s="1"/>
  <c r="Q10" i="1" s="1"/>
  <c r="K11" i="1"/>
  <c r="M11" i="1" s="1"/>
  <c r="N11" i="1" s="1"/>
  <c r="Q11" i="1" s="1"/>
  <c r="K12" i="1"/>
  <c r="M12" i="1" s="1"/>
  <c r="K13" i="1"/>
  <c r="M13" i="1" s="1"/>
  <c r="M14" i="1" l="1"/>
  <c r="G14" i="1"/>
  <c r="N4" i="1"/>
  <c r="Q4" i="1" s="1"/>
  <c r="N6" i="1"/>
  <c r="Q6" i="1" s="1"/>
  <c r="L6" i="1"/>
  <c r="N13" i="1"/>
  <c r="Q13" i="1" s="1"/>
  <c r="L13" i="1"/>
  <c r="L9" i="1"/>
  <c r="N9" i="1"/>
  <c r="Q9" i="1" s="1"/>
  <c r="N12" i="1"/>
  <c r="Q12" i="1" s="1"/>
  <c r="L12" i="1"/>
  <c r="L8" i="1"/>
  <c r="N8" i="1"/>
  <c r="Q8" i="1" s="1"/>
  <c r="N7" i="1"/>
  <c r="Q7" i="1" s="1"/>
  <c r="L7" i="1"/>
  <c r="N5" i="1"/>
  <c r="L11" i="1"/>
  <c r="L10" i="1"/>
  <c r="L14" i="1" l="1"/>
  <c r="Q5" i="1"/>
  <c r="Q14" i="1" s="1"/>
  <c r="N14" i="1"/>
  <c r="D15" i="1" s="1"/>
  <c r="Q15" i="1" s="1"/>
</calcChain>
</file>

<file path=xl/sharedStrings.xml><?xml version="1.0" encoding="utf-8"?>
<sst xmlns="http://schemas.openxmlformats.org/spreadsheetml/2006/main" count="54" uniqueCount="42">
  <si>
    <t>S.no</t>
  </si>
  <si>
    <t>Name</t>
  </si>
  <si>
    <t>Designation</t>
  </si>
  <si>
    <t>Account 
Number</t>
  </si>
  <si>
    <t>Prev
Salary</t>
  </si>
  <si>
    <t>Basic 
Salary</t>
  </si>
  <si>
    <t>Total
 Salary</t>
  </si>
  <si>
    <t>Adv 
Salary</t>
  </si>
  <si>
    <t>Extra Period</t>
  </si>
  <si>
    <t>No of Days</t>
  </si>
  <si>
    <t>One Day Salary</t>
  </si>
  <si>
    <t>Deduction</t>
  </si>
  <si>
    <t>Current Salary</t>
  </si>
  <si>
    <t>Payable Salary</t>
  </si>
  <si>
    <t>Paid Salary</t>
  </si>
  <si>
    <t>Date</t>
  </si>
  <si>
    <t>Pending Salary</t>
  </si>
  <si>
    <t>Note</t>
  </si>
  <si>
    <t>Rida</t>
  </si>
  <si>
    <t>Nida</t>
  </si>
  <si>
    <t>Aleeza</t>
  </si>
  <si>
    <t>Amna</t>
  </si>
  <si>
    <t>Urooj</t>
  </si>
  <si>
    <t>Eram</t>
  </si>
  <si>
    <t>Ali</t>
  </si>
  <si>
    <t>Junaid</t>
  </si>
  <si>
    <t>Faisal</t>
  </si>
  <si>
    <t>Mariyam</t>
  </si>
  <si>
    <t>English</t>
  </si>
  <si>
    <t>Urdu</t>
  </si>
  <si>
    <t>Maths</t>
  </si>
  <si>
    <t>Computer</t>
  </si>
  <si>
    <t>Commerce</t>
  </si>
  <si>
    <t>Islamiyat</t>
  </si>
  <si>
    <t>Lab Attendant</t>
  </si>
  <si>
    <t>Accountant</t>
  </si>
  <si>
    <t>Office Boy</t>
  </si>
  <si>
    <t>Pending</t>
  </si>
  <si>
    <t>Clear</t>
  </si>
  <si>
    <t>Reader College Bhalwal
(Academic Staff) Salary Month of September,2024</t>
  </si>
  <si>
    <t>Total</t>
  </si>
  <si>
    <t xml:space="preserve">       Account Office                                                                                                  Principal Signature                                                                      Director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</si>
</sst>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gradientFill>
        <stop position="0">
          <color theme="5" tint="0.80001220740379042"/>
        </stop>
        <stop position="1">
          <color theme="9" tint="0.40000610370189521"/>
        </stop>
      </gradientFill>
    </fill>
    <fill>
      <gradientFill degree="180">
        <stop position="0">
          <color theme="8" tint="-0.25098422193060094"/>
        </stop>
        <stop position="1">
          <color theme="9" tint="0.80001220740379042"/>
        </stop>
      </gradientFill>
    </fill>
    <fill>
      <gradientFill degree="90">
        <stop position="0">
          <color theme="7" tint="0.59999389629810485"/>
        </stop>
        <stop position="1">
          <color theme="8" tint="-0.25098422193060094"/>
        </stop>
      </gradientFill>
    </fill>
    <fill>
      <gradientFill degree="90">
        <stop position="0">
          <color theme="5" tint="0.80001220740379042"/>
        </stop>
        <stop position="1">
          <color theme="8" tint="-0.25098422193060094"/>
        </stop>
      </gradient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3" fontId="0" fillId="0" borderId="0" xfId="0" applyNumberFormat="1"/>
    <xf numFmtId="3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 wrapText="1"/>
    </xf>
    <xf numFmtId="3" fontId="0" fillId="0" borderId="0" xfId="0" applyNumberFormat="1" applyBorder="1" applyAlignment="1">
      <alignment horizontal="left" vertical="center"/>
    </xf>
    <xf numFmtId="3" fontId="0" fillId="0" borderId="0" xfId="0" applyNumberFormat="1" applyBorder="1"/>
    <xf numFmtId="3" fontId="0" fillId="0" borderId="1" xfId="0" applyNumberFormat="1" applyFill="1" applyBorder="1" applyAlignment="1">
      <alignment horizontal="left" vertical="center" wrapText="1"/>
    </xf>
    <xf numFmtId="3" fontId="0" fillId="4" borderId="1" xfId="0" applyNumberFormat="1" applyFill="1" applyBorder="1" applyAlignment="1">
      <alignment horizontal="left" vertical="center" wrapText="1"/>
    </xf>
    <xf numFmtId="3" fontId="0" fillId="3" borderId="1" xfId="0" applyNumberFormat="1" applyFill="1" applyBorder="1" applyAlignment="1">
      <alignment horizontal="left" vertical="center" wrapText="1"/>
    </xf>
    <xf numFmtId="3" fontId="0" fillId="5" borderId="1" xfId="0" applyNumberFormat="1" applyFill="1" applyBorder="1" applyAlignment="1">
      <alignment horizontal="left" vertical="center" wrapText="1"/>
    </xf>
    <xf numFmtId="3" fontId="0" fillId="0" borderId="2" xfId="0" applyNumberFormat="1" applyBorder="1" applyAlignment="1">
      <alignment horizontal="center"/>
    </xf>
    <xf numFmtId="3" fontId="0" fillId="0" borderId="2" xfId="0" applyNumberFormat="1" applyBorder="1"/>
    <xf numFmtId="3" fontId="0" fillId="0" borderId="2" xfId="0" applyNumberFormat="1" applyFill="1" applyBorder="1"/>
    <xf numFmtId="3" fontId="0" fillId="0" borderId="8" xfId="0" applyNumberFormat="1" applyBorder="1" applyAlignment="1">
      <alignment horizontal="center"/>
    </xf>
    <xf numFmtId="3" fontId="0" fillId="0" borderId="8" xfId="0" applyNumberFormat="1" applyBorder="1"/>
    <xf numFmtId="3" fontId="3" fillId="6" borderId="0" xfId="0" applyNumberFormat="1" applyFont="1" applyFill="1" applyAlignment="1">
      <alignment horizontal="center" wrapText="1"/>
    </xf>
    <xf numFmtId="3" fontId="3" fillId="6" borderId="0" xfId="0" applyNumberFormat="1" applyFont="1" applyFill="1" applyAlignment="1">
      <alignment horizontal="center"/>
    </xf>
    <xf numFmtId="3" fontId="3" fillId="6" borderId="6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9" xfId="0" applyNumberFormat="1" applyBorder="1"/>
    <xf numFmtId="3" fontId="0" fillId="0" borderId="9" xfId="0" applyNumberFormat="1" applyFill="1" applyBorder="1"/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7" borderId="10" xfId="0" applyNumberFormat="1" applyFill="1" applyBorder="1" applyAlignment="1">
      <alignment horizontal="center" vertical="center"/>
    </xf>
    <xf numFmtId="3" fontId="0" fillId="7" borderId="11" xfId="0" applyNumberFormat="1" applyFill="1" applyBorder="1" applyAlignment="1">
      <alignment horizontal="center" vertical="center"/>
    </xf>
    <xf numFmtId="3" fontId="0" fillId="7" borderId="12" xfId="0" applyNumberFormat="1" applyFill="1" applyBorder="1" applyAlignment="1">
      <alignment horizontal="center" vertical="center"/>
    </xf>
    <xf numFmtId="3" fontId="0" fillId="7" borderId="13" xfId="0" applyNumberFormat="1" applyFill="1" applyBorder="1" applyAlignment="1">
      <alignment horizontal="center" vertical="center"/>
    </xf>
    <xf numFmtId="3" fontId="0" fillId="7" borderId="6" xfId="0" applyNumberFormat="1" applyFill="1" applyBorder="1" applyAlignment="1">
      <alignment horizontal="center" vertical="center"/>
    </xf>
    <xf numFmtId="3" fontId="0" fillId="7" borderId="14" xfId="0" applyNumberFormat="1" applyFill="1" applyBorder="1" applyAlignment="1">
      <alignment horizontal="center" vertical="center"/>
    </xf>
    <xf numFmtId="3" fontId="0" fillId="8" borderId="1" xfId="0" applyNumberFormat="1" applyFill="1" applyBorder="1"/>
    <xf numFmtId="3" fontId="0" fillId="8" borderId="0" xfId="0" applyNumberFormat="1" applyFill="1" applyBorder="1"/>
    <xf numFmtId="3" fontId="6" fillId="9" borderId="11" xfId="0" applyNumberFormat="1" applyFont="1" applyFill="1" applyBorder="1" applyAlignment="1">
      <alignment horizontal="center" vertical="center"/>
    </xf>
    <xf numFmtId="3" fontId="6" fillId="9" borderId="10" xfId="0" applyNumberFormat="1" applyFont="1" applyFill="1" applyBorder="1" applyAlignment="1">
      <alignment horizontal="center" vertical="center"/>
    </xf>
    <xf numFmtId="3" fontId="6" fillId="9" borderId="12" xfId="0" applyNumberFormat="1" applyFont="1" applyFill="1" applyBorder="1" applyAlignment="1">
      <alignment horizontal="center" vertical="center"/>
    </xf>
    <xf numFmtId="3" fontId="6" fillId="9" borderId="13" xfId="0" applyNumberFormat="1" applyFont="1" applyFill="1" applyBorder="1" applyAlignment="1">
      <alignment horizontal="center" vertical="center"/>
    </xf>
    <xf numFmtId="3" fontId="6" fillId="9" borderId="6" xfId="0" applyNumberFormat="1" applyFont="1" applyFill="1" applyBorder="1" applyAlignment="1">
      <alignment horizontal="center" vertical="center"/>
    </xf>
    <xf numFmtId="3" fontId="6" fillId="9" borderId="14" xfId="0" applyNumberFormat="1" applyFont="1" applyFill="1" applyBorder="1" applyAlignment="1">
      <alignment horizontal="center" vertical="center"/>
    </xf>
    <xf numFmtId="3" fontId="7" fillId="9" borderId="11" xfId="0" applyNumberFormat="1" applyFont="1" applyFill="1" applyBorder="1" applyAlignment="1">
      <alignment horizontal="center" vertical="center"/>
    </xf>
    <xf numFmtId="3" fontId="7" fillId="9" borderId="10" xfId="0" applyNumberFormat="1" applyFont="1" applyFill="1" applyBorder="1" applyAlignment="1">
      <alignment horizontal="center" vertical="center"/>
    </xf>
    <xf numFmtId="3" fontId="7" fillId="9" borderId="12" xfId="0" applyNumberFormat="1" applyFont="1" applyFill="1" applyBorder="1" applyAlignment="1">
      <alignment horizontal="center" vertical="center"/>
    </xf>
    <xf numFmtId="3" fontId="7" fillId="9" borderId="13" xfId="0" applyNumberFormat="1" applyFont="1" applyFill="1" applyBorder="1" applyAlignment="1">
      <alignment horizontal="center" vertical="center"/>
    </xf>
    <xf numFmtId="3" fontId="7" fillId="9" borderId="6" xfId="0" applyNumberFormat="1" applyFont="1" applyFill="1" applyBorder="1" applyAlignment="1">
      <alignment horizontal="center" vertical="center"/>
    </xf>
    <xf numFmtId="3" fontId="7" fillId="9" borderId="14" xfId="0" applyNumberFormat="1" applyFont="1" applyFill="1" applyBorder="1" applyAlignment="1">
      <alignment horizontal="center" vertical="center"/>
    </xf>
    <xf numFmtId="3" fontId="0" fillId="2" borderId="11" xfId="0" applyNumberFormat="1" applyFill="1" applyBorder="1" applyAlignment="1">
      <alignment horizontal="center" vertical="center"/>
    </xf>
    <xf numFmtId="3" fontId="0" fillId="2" borderId="10" xfId="0" applyNumberFormat="1" applyFill="1" applyBorder="1" applyAlignment="1">
      <alignment horizontal="center" vertical="center"/>
    </xf>
    <xf numFmtId="3" fontId="0" fillId="2" borderId="12" xfId="0" applyNumberFormat="1" applyFill="1" applyBorder="1" applyAlignment="1">
      <alignment horizontal="center" vertical="center"/>
    </xf>
    <xf numFmtId="3" fontId="0" fillId="2" borderId="13" xfId="0" applyNumberFormat="1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3" fontId="0" fillId="2" borderId="14" xfId="0" applyNumberFormat="1" applyFill="1" applyBorder="1" applyAlignment="1">
      <alignment horizontal="center" vertical="center"/>
    </xf>
    <xf numFmtId="3" fontId="0" fillId="8" borderId="7" xfId="0" applyNumberFormat="1" applyFill="1" applyBorder="1"/>
    <xf numFmtId="3" fontId="1" fillId="2" borderId="11" xfId="0" applyNumberFormat="1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center" vertical="center"/>
    </xf>
    <xf numFmtId="3" fontId="1" fillId="2" borderId="12" xfId="0" applyNumberFormat="1" applyFont="1" applyFill="1" applyBorder="1" applyAlignment="1">
      <alignment horizontal="center" vertical="center"/>
    </xf>
    <xf numFmtId="3" fontId="1" fillId="2" borderId="13" xfId="0" applyNumberFormat="1" applyFont="1" applyFill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 vertical="center"/>
    </xf>
    <xf numFmtId="3" fontId="1" fillId="2" borderId="14" xfId="0" applyNumberFormat="1" applyFont="1" applyFill="1" applyBorder="1" applyAlignment="1">
      <alignment horizontal="center" vertical="center"/>
    </xf>
    <xf numFmtId="3" fontId="5" fillId="10" borderId="11" xfId="0" applyNumberFormat="1" applyFont="1" applyFill="1" applyBorder="1" applyAlignment="1">
      <alignment horizontal="center" vertical="center"/>
    </xf>
    <xf numFmtId="3" fontId="5" fillId="10" borderId="12" xfId="0" applyNumberFormat="1" applyFont="1" applyFill="1" applyBorder="1" applyAlignment="1">
      <alignment horizontal="center" vertical="center"/>
    </xf>
    <xf numFmtId="3" fontId="5" fillId="10" borderId="13" xfId="0" applyNumberFormat="1" applyFont="1" applyFill="1" applyBorder="1" applyAlignment="1">
      <alignment horizontal="center" vertical="center"/>
    </xf>
    <xf numFmtId="3" fontId="5" fillId="10" borderId="14" xfId="0" applyNumberFormat="1" applyFont="1" applyFill="1" applyBorder="1" applyAlignment="1">
      <alignment horizontal="center" vertical="center"/>
    </xf>
    <xf numFmtId="3" fontId="0" fillId="0" borderId="10" xfId="0" applyNumberFormat="1" applyBorder="1" applyAlignment="1">
      <alignment horizontal="left"/>
    </xf>
    <xf numFmtId="3" fontId="0" fillId="0" borderId="12" xfId="0" applyNumberFormat="1" applyBorder="1" applyAlignment="1">
      <alignment horizontal="left"/>
    </xf>
    <xf numFmtId="3" fontId="0" fillId="0" borderId="15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3" fontId="0" fillId="0" borderId="16" xfId="0" applyNumberFormat="1" applyBorder="1" applyAlignment="1">
      <alignment horizontal="left"/>
    </xf>
    <xf numFmtId="3" fontId="0" fillId="0" borderId="13" xfId="0" applyNumberFormat="1" applyBorder="1" applyAlignment="1">
      <alignment horizontal="left"/>
    </xf>
    <xf numFmtId="3" fontId="0" fillId="0" borderId="6" xfId="0" applyNumberFormat="1" applyBorder="1" applyAlignment="1">
      <alignment horizontal="left"/>
    </xf>
    <xf numFmtId="3" fontId="0" fillId="0" borderId="14" xfId="0" applyNumberFormat="1" applyBorder="1" applyAlignment="1">
      <alignment horizontal="left"/>
    </xf>
    <xf numFmtId="3" fontId="4" fillId="0" borderId="11" xfId="0" applyNumberFormat="1" applyFont="1" applyBorder="1" applyAlignment="1">
      <alignment horizontal="left"/>
    </xf>
    <xf numFmtId="3" fontId="0" fillId="11" borderId="1" xfId="0" applyNumberFormat="1" applyFill="1" applyBorder="1" applyAlignment="1">
      <alignment horizontal="left" vertical="center" wrapText="1"/>
    </xf>
    <xf numFmtId="3" fontId="8" fillId="0" borderId="2" xfId="0" applyNumberFormat="1" applyFont="1" applyBorder="1"/>
    <xf numFmtId="3" fontId="9" fillId="14" borderId="1" xfId="0" applyNumberFormat="1" applyFont="1" applyFill="1" applyBorder="1" applyAlignment="1">
      <alignment horizontal="left" vertical="center" wrapText="1"/>
    </xf>
    <xf numFmtId="3" fontId="1" fillId="12" borderId="1" xfId="0" applyNumberFormat="1" applyFont="1" applyFill="1" applyBorder="1" applyAlignment="1">
      <alignment horizontal="left" vertical="center" wrapText="1"/>
    </xf>
    <xf numFmtId="3" fontId="1" fillId="13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5404B-A72F-43DC-8ED4-B64E64B37F63}">
  <dimension ref="A1:R20"/>
  <sheetViews>
    <sheetView tabSelected="1" workbookViewId="0">
      <selection activeCell="H9" sqref="H9"/>
    </sheetView>
  </sheetViews>
  <sheetFormatPr defaultRowHeight="15" x14ac:dyDescent="0.25"/>
  <cols>
    <col min="1" max="1" width="4.85546875" style="1" bestFit="1" customWidth="1"/>
    <col min="2" max="2" width="8.7109375" style="1" bestFit="1" customWidth="1"/>
    <col min="3" max="3" width="13.5703125" style="1" bestFit="1" customWidth="1"/>
    <col min="4" max="4" width="8.28515625" style="1" bestFit="1" customWidth="1"/>
    <col min="5" max="5" width="10.7109375" style="1" bestFit="1" customWidth="1"/>
    <col min="6" max="7" width="11.140625" style="1" bestFit="1" customWidth="1"/>
    <col min="8" max="9" width="9.140625" style="1"/>
    <col min="10" max="10" width="7.5703125" style="1" customWidth="1"/>
    <col min="11" max="11" width="8.42578125" style="1" hidden="1" customWidth="1"/>
    <col min="12" max="12" width="10.5703125" style="1" customWidth="1"/>
    <col min="13" max="15" width="9.140625" style="1"/>
    <col min="16" max="16" width="9.42578125" style="1" bestFit="1" customWidth="1"/>
    <col min="17" max="16384" width="9.140625" style="1"/>
  </cols>
  <sheetData>
    <row r="1" spans="1:18" x14ac:dyDescent="0.25">
      <c r="A1" s="15" t="s">
        <v>39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3.25" customHeight="1" thickBot="1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s="4" customFormat="1" ht="33.75" customHeight="1" thickBot="1" x14ac:dyDescent="0.3">
      <c r="A3" s="2" t="s">
        <v>0</v>
      </c>
      <c r="B3" s="2" t="s">
        <v>1</v>
      </c>
      <c r="C3" s="2" t="s">
        <v>2</v>
      </c>
      <c r="D3" s="3" t="s">
        <v>3</v>
      </c>
      <c r="E3" s="9" t="s">
        <v>4</v>
      </c>
      <c r="F3" s="7" t="s">
        <v>5</v>
      </c>
      <c r="G3" s="6" t="s">
        <v>6</v>
      </c>
      <c r="H3" s="8" t="s">
        <v>7</v>
      </c>
      <c r="I3" s="9" t="s">
        <v>8</v>
      </c>
      <c r="J3" s="8" t="s">
        <v>9</v>
      </c>
      <c r="K3" s="70" t="s">
        <v>10</v>
      </c>
      <c r="L3" s="72" t="s">
        <v>11</v>
      </c>
      <c r="M3" s="73" t="s">
        <v>12</v>
      </c>
      <c r="N3" s="74" t="s">
        <v>13</v>
      </c>
      <c r="O3" s="6" t="s">
        <v>14</v>
      </c>
      <c r="P3" s="3" t="s">
        <v>15</v>
      </c>
      <c r="Q3" s="3" t="s">
        <v>16</v>
      </c>
      <c r="R3" s="3" t="s">
        <v>17</v>
      </c>
    </row>
    <row r="4" spans="1:18" x14ac:dyDescent="0.25">
      <c r="A4" s="13">
        <v>1</v>
      </c>
      <c r="B4" s="14" t="s">
        <v>18</v>
      </c>
      <c r="C4" s="14" t="s">
        <v>28</v>
      </c>
      <c r="D4" s="14">
        <v>4892</v>
      </c>
      <c r="E4" s="14"/>
      <c r="F4" s="14">
        <v>20000</v>
      </c>
      <c r="G4" s="14">
        <f>E4+F4</f>
        <v>20000</v>
      </c>
      <c r="H4" s="14"/>
      <c r="I4" s="14"/>
      <c r="J4" s="14"/>
      <c r="K4" s="14">
        <f>F4/30</f>
        <v>666.66666666666663</v>
      </c>
      <c r="L4" s="14">
        <f>F4-M4</f>
        <v>20000</v>
      </c>
      <c r="M4" s="14">
        <f>J4*K4-H4</f>
        <v>0</v>
      </c>
      <c r="N4" s="14">
        <f>M4+E4+I4</f>
        <v>0</v>
      </c>
      <c r="O4" s="14"/>
      <c r="P4" s="14"/>
      <c r="Q4" s="14">
        <f>N4-O4</f>
        <v>0</v>
      </c>
      <c r="R4" s="14" t="s">
        <v>37</v>
      </c>
    </row>
    <row r="5" spans="1:18" x14ac:dyDescent="0.25">
      <c r="A5" s="10">
        <v>2</v>
      </c>
      <c r="B5" s="11" t="s">
        <v>19</v>
      </c>
      <c r="C5" s="11" t="s">
        <v>29</v>
      </c>
      <c r="D5" s="11">
        <v>4892</v>
      </c>
      <c r="E5" s="11"/>
      <c r="F5" s="11">
        <v>19000</v>
      </c>
      <c r="G5" s="11">
        <f t="shared" ref="G5:G13" si="0">E5+F5</f>
        <v>19000</v>
      </c>
      <c r="H5" s="11"/>
      <c r="I5" s="11"/>
      <c r="J5" s="11"/>
      <c r="K5" s="11">
        <f t="shared" ref="K5:K13" si="1">F5/30</f>
        <v>633.33333333333337</v>
      </c>
      <c r="L5" s="11">
        <f t="shared" ref="L5:L13" si="2">F5-M5</f>
        <v>19000</v>
      </c>
      <c r="M5" s="11">
        <f t="shared" ref="M5:M13" si="3">J5*K5-H5</f>
        <v>0</v>
      </c>
      <c r="N5" s="11">
        <f t="shared" ref="N5:N13" si="4">M5+E5+I5</f>
        <v>0</v>
      </c>
      <c r="O5" s="11"/>
      <c r="P5" s="11"/>
      <c r="Q5" s="11">
        <f t="shared" ref="Q5:Q13" si="5">N5-O5</f>
        <v>0</v>
      </c>
      <c r="R5" s="11" t="s">
        <v>38</v>
      </c>
    </row>
    <row r="6" spans="1:18" x14ac:dyDescent="0.25">
      <c r="A6" s="10">
        <v>3</v>
      </c>
      <c r="B6" s="11" t="s">
        <v>20</v>
      </c>
      <c r="C6" s="11" t="s">
        <v>30</v>
      </c>
      <c r="D6" s="11">
        <v>4892</v>
      </c>
      <c r="E6" s="11"/>
      <c r="F6" s="11">
        <v>25000</v>
      </c>
      <c r="G6" s="11">
        <f t="shared" si="0"/>
        <v>25000</v>
      </c>
      <c r="H6" s="11"/>
      <c r="I6" s="11"/>
      <c r="J6" s="11"/>
      <c r="K6" s="11">
        <f t="shared" si="1"/>
        <v>833.33333333333337</v>
      </c>
      <c r="L6" s="11">
        <f t="shared" si="2"/>
        <v>25000</v>
      </c>
      <c r="M6" s="11">
        <f t="shared" si="3"/>
        <v>0</v>
      </c>
      <c r="N6" s="11">
        <f t="shared" si="4"/>
        <v>0</v>
      </c>
      <c r="O6" s="11"/>
      <c r="P6" s="11"/>
      <c r="Q6" s="11">
        <f t="shared" si="5"/>
        <v>0</v>
      </c>
      <c r="R6" s="11" t="s">
        <v>37</v>
      </c>
    </row>
    <row r="7" spans="1:18" x14ac:dyDescent="0.25">
      <c r="A7" s="10">
        <v>4</v>
      </c>
      <c r="B7" s="11" t="s">
        <v>21</v>
      </c>
      <c r="C7" s="11" t="s">
        <v>31</v>
      </c>
      <c r="D7" s="11">
        <v>4892</v>
      </c>
      <c r="E7" s="11"/>
      <c r="F7" s="11">
        <v>30000</v>
      </c>
      <c r="G7" s="71">
        <f t="shared" si="0"/>
        <v>30000</v>
      </c>
      <c r="H7" s="11"/>
      <c r="I7" s="11"/>
      <c r="J7" s="11"/>
      <c r="K7" s="11">
        <f t="shared" si="1"/>
        <v>1000</v>
      </c>
      <c r="L7" s="11">
        <f t="shared" si="2"/>
        <v>30000</v>
      </c>
      <c r="M7" s="11">
        <f t="shared" si="3"/>
        <v>0</v>
      </c>
      <c r="N7" s="11">
        <f t="shared" si="4"/>
        <v>0</v>
      </c>
      <c r="O7" s="11"/>
      <c r="P7" s="11"/>
      <c r="Q7" s="11">
        <f t="shared" si="5"/>
        <v>0</v>
      </c>
      <c r="R7" s="11" t="s">
        <v>38</v>
      </c>
    </row>
    <row r="8" spans="1:18" x14ac:dyDescent="0.25">
      <c r="A8" s="10">
        <v>5</v>
      </c>
      <c r="B8" s="11" t="s">
        <v>22</v>
      </c>
      <c r="C8" s="11" t="s">
        <v>32</v>
      </c>
      <c r="D8" s="11">
        <v>4892</v>
      </c>
      <c r="E8" s="11"/>
      <c r="F8" s="11">
        <v>15000</v>
      </c>
      <c r="G8" s="11">
        <f t="shared" si="0"/>
        <v>15000</v>
      </c>
      <c r="H8" s="11"/>
      <c r="I8" s="11"/>
      <c r="J8" s="11"/>
      <c r="K8" s="11">
        <f t="shared" si="1"/>
        <v>500</v>
      </c>
      <c r="L8" s="11">
        <f t="shared" si="2"/>
        <v>15000</v>
      </c>
      <c r="M8" s="11">
        <f t="shared" si="3"/>
        <v>0</v>
      </c>
      <c r="N8" s="11">
        <f t="shared" si="4"/>
        <v>0</v>
      </c>
      <c r="O8" s="11"/>
      <c r="P8" s="11"/>
      <c r="Q8" s="11">
        <f t="shared" si="5"/>
        <v>0</v>
      </c>
      <c r="R8" s="11" t="s">
        <v>38</v>
      </c>
    </row>
    <row r="9" spans="1:18" x14ac:dyDescent="0.25">
      <c r="A9" s="10">
        <v>6</v>
      </c>
      <c r="B9" s="11" t="s">
        <v>23</v>
      </c>
      <c r="C9" s="12" t="s">
        <v>33</v>
      </c>
      <c r="D9" s="11">
        <v>4892</v>
      </c>
      <c r="E9" s="11"/>
      <c r="F9" s="11">
        <v>9000</v>
      </c>
      <c r="G9" s="11">
        <f t="shared" si="0"/>
        <v>9000</v>
      </c>
      <c r="H9" s="11"/>
      <c r="I9" s="11"/>
      <c r="J9" s="11"/>
      <c r="K9" s="11">
        <f t="shared" si="1"/>
        <v>300</v>
      </c>
      <c r="L9" s="11">
        <f t="shared" si="2"/>
        <v>9000</v>
      </c>
      <c r="M9" s="11">
        <f t="shared" si="3"/>
        <v>0</v>
      </c>
      <c r="N9" s="11">
        <f t="shared" si="4"/>
        <v>0</v>
      </c>
      <c r="O9" s="11"/>
      <c r="P9" s="11"/>
      <c r="Q9" s="11">
        <f t="shared" si="5"/>
        <v>0</v>
      </c>
      <c r="R9" s="11" t="s">
        <v>38</v>
      </c>
    </row>
    <row r="10" spans="1:18" x14ac:dyDescent="0.25">
      <c r="A10" s="10">
        <v>7</v>
      </c>
      <c r="B10" s="11" t="s">
        <v>27</v>
      </c>
      <c r="C10" s="12" t="s">
        <v>30</v>
      </c>
      <c r="D10" s="11">
        <v>4892</v>
      </c>
      <c r="E10" s="11"/>
      <c r="F10" s="11">
        <v>27000</v>
      </c>
      <c r="G10" s="12">
        <f t="shared" si="0"/>
        <v>27000</v>
      </c>
      <c r="H10" s="11"/>
      <c r="I10" s="11"/>
      <c r="J10" s="11"/>
      <c r="K10" s="11">
        <f t="shared" si="1"/>
        <v>900</v>
      </c>
      <c r="L10" s="11">
        <f t="shared" si="2"/>
        <v>27000</v>
      </c>
      <c r="M10" s="11">
        <f t="shared" si="3"/>
        <v>0</v>
      </c>
      <c r="N10" s="12">
        <f t="shared" si="4"/>
        <v>0</v>
      </c>
      <c r="O10" s="12"/>
      <c r="P10" s="12"/>
      <c r="Q10" s="12">
        <f t="shared" si="5"/>
        <v>0</v>
      </c>
      <c r="R10" s="11" t="s">
        <v>37</v>
      </c>
    </row>
    <row r="11" spans="1:18" x14ac:dyDescent="0.25">
      <c r="A11" s="10">
        <v>8</v>
      </c>
      <c r="B11" s="11" t="s">
        <v>24</v>
      </c>
      <c r="C11" s="12" t="s">
        <v>34</v>
      </c>
      <c r="D11" s="11">
        <v>4892</v>
      </c>
      <c r="E11" s="11"/>
      <c r="F11" s="11">
        <v>22000</v>
      </c>
      <c r="G11" s="11">
        <f t="shared" si="0"/>
        <v>22000</v>
      </c>
      <c r="H11" s="11"/>
      <c r="I11" s="11"/>
      <c r="J11" s="11"/>
      <c r="K11" s="11">
        <f t="shared" si="1"/>
        <v>733.33333333333337</v>
      </c>
      <c r="L11" s="11">
        <f t="shared" si="2"/>
        <v>22000</v>
      </c>
      <c r="M11" s="11">
        <f t="shared" si="3"/>
        <v>0</v>
      </c>
      <c r="N11" s="11">
        <f t="shared" si="4"/>
        <v>0</v>
      </c>
      <c r="O11" s="11"/>
      <c r="P11" s="11"/>
      <c r="Q11" s="11">
        <f t="shared" si="5"/>
        <v>0</v>
      </c>
      <c r="R11" s="11" t="s">
        <v>38</v>
      </c>
    </row>
    <row r="12" spans="1:18" x14ac:dyDescent="0.25">
      <c r="A12" s="10">
        <v>9</v>
      </c>
      <c r="B12" s="11" t="s">
        <v>25</v>
      </c>
      <c r="C12" s="12" t="s">
        <v>35</v>
      </c>
      <c r="D12" s="11">
        <v>4892</v>
      </c>
      <c r="E12" s="11"/>
      <c r="F12" s="11">
        <v>21000</v>
      </c>
      <c r="G12" s="11">
        <f t="shared" si="0"/>
        <v>21000</v>
      </c>
      <c r="H12" s="11"/>
      <c r="I12" s="11"/>
      <c r="J12" s="11"/>
      <c r="K12" s="11">
        <f t="shared" si="1"/>
        <v>700</v>
      </c>
      <c r="L12" s="11">
        <f t="shared" si="2"/>
        <v>21000</v>
      </c>
      <c r="M12" s="11">
        <f t="shared" si="3"/>
        <v>0</v>
      </c>
      <c r="N12" s="11">
        <f t="shared" si="4"/>
        <v>0</v>
      </c>
      <c r="O12" s="11"/>
      <c r="P12" s="11"/>
      <c r="Q12" s="11">
        <f t="shared" si="5"/>
        <v>0</v>
      </c>
      <c r="R12" s="11" t="s">
        <v>38</v>
      </c>
    </row>
    <row r="13" spans="1:18" ht="15.75" thickBot="1" x14ac:dyDescent="0.3">
      <c r="A13" s="18">
        <v>10</v>
      </c>
      <c r="B13" s="19" t="s">
        <v>26</v>
      </c>
      <c r="C13" s="20" t="s">
        <v>36</v>
      </c>
      <c r="D13" s="19">
        <v>4892</v>
      </c>
      <c r="E13" s="19"/>
      <c r="F13" s="19">
        <v>25000</v>
      </c>
      <c r="G13" s="19">
        <f t="shared" si="0"/>
        <v>25000</v>
      </c>
      <c r="H13" s="19"/>
      <c r="I13" s="19"/>
      <c r="J13" s="19"/>
      <c r="K13" s="11">
        <f t="shared" si="1"/>
        <v>833.33333333333337</v>
      </c>
      <c r="L13" s="19">
        <f t="shared" si="2"/>
        <v>25000</v>
      </c>
      <c r="M13" s="19">
        <f t="shared" si="3"/>
        <v>0</v>
      </c>
      <c r="N13" s="19">
        <f t="shared" si="4"/>
        <v>0</v>
      </c>
      <c r="O13" s="19"/>
      <c r="P13" s="19"/>
      <c r="Q13" s="19">
        <f t="shared" si="5"/>
        <v>0</v>
      </c>
      <c r="R13" s="11" t="s">
        <v>37</v>
      </c>
    </row>
    <row r="14" spans="1:18" ht="15.75" thickBot="1" x14ac:dyDescent="0.3">
      <c r="A14" s="21" t="s">
        <v>40</v>
      </c>
      <c r="B14" s="22"/>
      <c r="C14" s="22"/>
      <c r="D14" s="23"/>
      <c r="E14" s="30">
        <f>SUM(E4:E13)</f>
        <v>0</v>
      </c>
      <c r="F14" s="30">
        <f t="shared" ref="F14:Q14" si="6">SUM(F4:F13)</f>
        <v>213000</v>
      </c>
      <c r="G14" s="30">
        <f t="shared" si="6"/>
        <v>213000</v>
      </c>
      <c r="H14" s="30">
        <f t="shared" si="6"/>
        <v>0</v>
      </c>
      <c r="I14" s="30">
        <f t="shared" si="6"/>
        <v>0</v>
      </c>
      <c r="J14" s="50">
        <f t="shared" si="6"/>
        <v>0</v>
      </c>
      <c r="K14" s="31">
        <f t="shared" si="6"/>
        <v>7100</v>
      </c>
      <c r="L14" s="50">
        <f t="shared" si="6"/>
        <v>213000</v>
      </c>
      <c r="M14" s="50">
        <f t="shared" si="6"/>
        <v>0</v>
      </c>
      <c r="N14" s="50">
        <f t="shared" si="6"/>
        <v>0</v>
      </c>
      <c r="O14" s="50">
        <f t="shared" si="6"/>
        <v>0</v>
      </c>
      <c r="P14" s="50"/>
      <c r="Q14" s="50">
        <f t="shared" si="6"/>
        <v>0</v>
      </c>
      <c r="R14" s="5"/>
    </row>
    <row r="15" spans="1:18" x14ac:dyDescent="0.25">
      <c r="A15" s="25" t="s">
        <v>13</v>
      </c>
      <c r="B15" s="24"/>
      <c r="C15" s="26"/>
      <c r="D15" s="38">
        <f>N14</f>
        <v>0</v>
      </c>
      <c r="E15" s="39"/>
      <c r="F15" s="40"/>
      <c r="G15" s="44" t="s">
        <v>14</v>
      </c>
      <c r="H15" s="45"/>
      <c r="I15" s="46"/>
      <c r="J15" s="32">
        <f>O14</f>
        <v>0</v>
      </c>
      <c r="K15" s="33"/>
      <c r="L15" s="33"/>
      <c r="M15" s="34"/>
      <c r="N15" s="51" t="s">
        <v>16</v>
      </c>
      <c r="O15" s="52"/>
      <c r="P15" s="53"/>
      <c r="Q15" s="57">
        <f>D15-J15</f>
        <v>0</v>
      </c>
      <c r="R15" s="58"/>
    </row>
    <row r="16" spans="1:18" ht="15.75" thickBot="1" x14ac:dyDescent="0.3">
      <c r="A16" s="27"/>
      <c r="B16" s="28"/>
      <c r="C16" s="29"/>
      <c r="D16" s="41"/>
      <c r="E16" s="42"/>
      <c r="F16" s="43"/>
      <c r="G16" s="47"/>
      <c r="H16" s="48"/>
      <c r="I16" s="49"/>
      <c r="J16" s="35"/>
      <c r="K16" s="36"/>
      <c r="L16" s="36"/>
      <c r="M16" s="37"/>
      <c r="N16" s="54"/>
      <c r="O16" s="55"/>
      <c r="P16" s="56"/>
      <c r="Q16" s="59"/>
      <c r="R16" s="60"/>
    </row>
    <row r="17" spans="1:18" x14ac:dyDescent="0.25">
      <c r="A17" s="69" t="s">
        <v>41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2"/>
    </row>
    <row r="18" spans="1:18" x14ac:dyDescent="0.25">
      <c r="A18" s="63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5"/>
    </row>
    <row r="19" spans="1:18" x14ac:dyDescent="0.25">
      <c r="A19" s="63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5"/>
    </row>
    <row r="20" spans="1:18" ht="15.75" thickBot="1" x14ac:dyDescent="0.3">
      <c r="A20" s="66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</row>
  </sheetData>
  <mergeCells count="9">
    <mergeCell ref="A17:R20"/>
    <mergeCell ref="A1:R2"/>
    <mergeCell ref="A14:D14"/>
    <mergeCell ref="A15:C16"/>
    <mergeCell ref="D15:F16"/>
    <mergeCell ref="G15:I16"/>
    <mergeCell ref="J15:M16"/>
    <mergeCell ref="N15:P16"/>
    <mergeCell ref="Q15:R1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Menahil Qayum</dc:creator>
  <cp:lastModifiedBy>Menahil Qayum</cp:lastModifiedBy>
  <dcterms:created xsi:type="dcterms:W3CDTF">2024-04-23T11:47:37Z</dcterms:created>
  <dcterms:modified xsi:type="dcterms:W3CDTF">2024-04-24T10:15:30Z</dcterms:modified>
</cp:coreProperties>
</file>