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SIMULADOR" sheetId="2" state="visible" r:id="rId3"/>
    <sheet name="TABELA AUXILIAR" sheetId="3" state="visible" r:id="rId4"/>
    <sheet name="Continente2019" sheetId="4" state="visible" r:id="rId5"/>
  </sheets>
  <definedNames>
    <definedName function="false" hidden="false" localSheetId="3" name="_xlnm.Print_Area" vbProcedure="false">Continente2019!$A$1:$H$254</definedName>
    <definedName function="false" hidden="false" localSheetId="3" name="_xlnm.Print_Titles" vbProcedure="false">Continente2019!$1:$5</definedName>
    <definedName function="false" hidden="false" name="a" vbProcedure="false">#REF!</definedName>
    <definedName function="false" hidden="false" name="aa" vbProcedure="false">#REF!</definedName>
    <definedName function="false" hidden="false" name="AQ" vbProcedure="false">#REF!</definedName>
    <definedName function="false" hidden="false" name="AS" vbProcedure="false">#REF!</definedName>
    <definedName function="false" hidden="false" name="ax" vbProcedure="false">#REF!</definedName>
    <definedName function="false" hidden="false" name="n" vbProcedure="false">#REF!</definedName>
    <definedName function="false" hidden="false" name="RR" vbProcedure="false">#REF!</definedName>
    <definedName function="false" hidden="false" name="RT" vbProcedure="false">#REF!</definedName>
    <definedName function="false" hidden="false" name="RU" vbProcedure="false">#REF!</definedName>
    <definedName function="false" hidden="false" name="RY" vbProcedure="false">#REF!</definedName>
    <definedName function="false" hidden="false" name="Tabela1" vbProcedure="false">Continente2019!$A$14</definedName>
    <definedName function="false" hidden="false" name="Tabela10" vbProcedure="false">#REF!</definedName>
    <definedName function="false" hidden="false" name="Tabela11" vbProcedure="false">#REF!</definedName>
    <definedName function="false" hidden="false" name="Tabela12" vbProcedure="false">#REF!</definedName>
    <definedName function="false" hidden="false" name="Tabela13" vbProcedure="false">#REF!</definedName>
    <definedName function="false" hidden="false" name="Tabela14" vbProcedure="false">#REF!</definedName>
    <definedName function="false" hidden="false" name="Tabela15" vbProcedure="false">#REF!</definedName>
    <definedName function="false" hidden="false" name="Tabela2" vbProcedure="false">Continente2019!$A$57</definedName>
    <definedName function="false" hidden="false" name="Tabela3" vbProcedure="false">Continente2019!$A$101</definedName>
    <definedName function="false" hidden="false" name="Tabela4" vbProcedure="false">Continente2019!$A$144</definedName>
    <definedName function="false" hidden="false" name="Tabela5" vbProcedure="false">Continente2019!$A$181</definedName>
    <definedName function="false" hidden="false" name="Tabela6" vbProcedure="false">Continente2019!$A$217</definedName>
    <definedName function="false" hidden="false" name="w" vbProcedure="false">#REF!</definedName>
    <definedName function="false" hidden="false" name="WW" vbProcedure="false">#REF!</definedName>
    <definedName function="false" hidden="false" name="x" vbProcedure="false">#REF!</definedName>
    <definedName function="false" hidden="false" name="y" vbProcedure="false">#REF!</definedName>
    <definedName function="false" hidden="false" localSheetId="3" name="_xlnm.Print_Titles" vbProcedure="false">Continente2019!$1:$5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Utilizador:
</t>
        </r>
        <r>
          <rPr>
            <sz val="9"/>
            <color rgb="FF000000"/>
            <rFont val="Tahoma"/>
            <family val="2"/>
            <charset val="1"/>
          </rPr>
          <t xml:space="preserve">nesta célula fazer "atingir objectivo"</t>
        </r>
      </text>
    </comment>
  </commentList>
</comments>
</file>

<file path=xl/sharedStrings.xml><?xml version="1.0" encoding="utf-8"?>
<sst xmlns="http://schemas.openxmlformats.org/spreadsheetml/2006/main" count="548" uniqueCount="78">
  <si>
    <t xml:space="preserve">Estado civil</t>
  </si>
  <si>
    <t xml:space="preserve">C2</t>
  </si>
  <si>
    <t xml:space="preserve">nº dependentes</t>
  </si>
  <si>
    <t xml:space="preserve">Salário bruto</t>
  </si>
  <si>
    <t xml:space="preserve">Sub. Alim NÃO isento</t>
  </si>
  <si>
    <t xml:space="preserve">Diuturnidades NÃO isentos</t>
  </si>
  <si>
    <t xml:space="preserve">VALOR</t>
  </si>
  <si>
    <t xml:space="preserve">Nº DIAS</t>
  </si>
  <si>
    <t xml:space="preserve">Sub. Alim isento</t>
  </si>
  <si>
    <t xml:space="preserve">Abono para falhas Isento</t>
  </si>
  <si>
    <t xml:space="preserve">isento se não exceder 5% da remuneração mensal</t>
  </si>
  <si>
    <t xml:space="preserve">Outros isentos</t>
  </si>
  <si>
    <t xml:space="preserve">Subsidio alimentação en numerário</t>
  </si>
  <si>
    <t xml:space="preserve">Isento até</t>
  </si>
  <si>
    <t xml:space="preserve">Sempre que uma celula referenciar esta celula, instead, trocar para ver em que modo esta e usar a B18 se preciso</t>
  </si>
  <si>
    <t xml:space="preserve">Subsidio alimentação em cartão</t>
  </si>
  <si>
    <t xml:space="preserve">preencher células azuis</t>
  </si>
  <si>
    <t xml:space="preserve">Atingir objectivo</t>
  </si>
  <si>
    <t xml:space="preserve">Sub. Alim. 20 dias</t>
  </si>
  <si>
    <t xml:space="preserve">Sub. Alim. 21 dias</t>
  </si>
  <si>
    <t xml:space="preserve">Sub. Alim. 22 dias</t>
  </si>
  <si>
    <t xml:space="preserve">VENC </t>
  </si>
  <si>
    <t xml:space="preserve">Sub.Alim.</t>
  </si>
  <si>
    <t xml:space="preserve">SEG SOCIAL</t>
  </si>
  <si>
    <t xml:space="preserve">IRS</t>
  </si>
  <si>
    <t xml:space="preserve">A RECEBER</t>
  </si>
  <si>
    <r>
      <rPr>
        <sz val="11"/>
        <color rgb="FF000000"/>
        <rFont val="Calibri"/>
        <family val="2"/>
        <charset val="1"/>
      </rPr>
      <t xml:space="preserve">enc seg soc - </t>
    </r>
    <r>
      <rPr>
        <b val="true"/>
        <u val="single"/>
        <sz val="11"/>
        <color rgb="FF000000"/>
        <rFont val="Calibri"/>
        <family val="2"/>
        <charset val="1"/>
      </rPr>
      <t xml:space="preserve">c/redução em 50%, depois de aprovado</t>
    </r>
  </si>
  <si>
    <t xml:space="preserve">encargos FCT</t>
  </si>
  <si>
    <t xml:space="preserve">Total Iliquido</t>
  </si>
  <si>
    <t xml:space="preserve">total encargos</t>
  </si>
  <si>
    <t xml:space="preserve">Segurança social</t>
  </si>
  <si>
    <t xml:space="preserve">Retenção IRS</t>
  </si>
  <si>
    <t xml:space="preserve">Fluxo tesouraria</t>
  </si>
  <si>
    <t xml:space="preserve">Total Liquido</t>
  </si>
  <si>
    <t xml:space="preserve">Encargos entidade empregadora</t>
  </si>
  <si>
    <t xml:space="preserve">FCT</t>
  </si>
  <si>
    <t xml:space="preserve">Total mensal seg soc</t>
  </si>
  <si>
    <t xml:space="preserve">Total mensal IRS</t>
  </si>
  <si>
    <t xml:space="preserve">Total mensal FCT/FGCT</t>
  </si>
  <si>
    <t xml:space="preserve">Total mensal salario</t>
  </si>
  <si>
    <t xml:space="preserve"> </t>
  </si>
  <si>
    <t xml:space="preserve">S</t>
  </si>
  <si>
    <t xml:space="preserve">Solteiro</t>
  </si>
  <si>
    <t xml:space="preserve">C1</t>
  </si>
  <si>
    <t xml:space="preserve">Casado 1 titular</t>
  </si>
  <si>
    <t xml:space="preserve">Casado 2 titulares</t>
  </si>
  <si>
    <t xml:space="preserve">Taxas Seg social</t>
  </si>
  <si>
    <t xml:space="preserve">Trabalhador</t>
  </si>
  <si>
    <t xml:space="preserve">Ent empregadora</t>
  </si>
  <si>
    <t xml:space="preserve">Taxa Retenção</t>
  </si>
  <si>
    <t xml:space="preserve">conferir</t>
  </si>
  <si>
    <t xml:space="preserve">FCT/FGCT</t>
  </si>
  <si>
    <t xml:space="preserve">Trabalho dependente – Não casado</t>
  </si>
  <si>
    <t xml:space="preserve">Trabalho dependente – Casado, único titular</t>
  </si>
  <si>
    <t xml:space="preserve">Trabalho dependente – Casado, dois titulares</t>
  </si>
  <si>
    <t xml:space="preserve">Trabalho dependente – Não casado, deficiente</t>
  </si>
  <si>
    <t xml:space="preserve">Trabalho dependente – Casado, único titular, deficiente</t>
  </si>
  <si>
    <t xml:space="preserve">Trabalho dependente – Casado, dois titulares, deficiente</t>
  </si>
  <si>
    <t xml:space="preserve">Tabela I — Trabalho dependente</t>
  </si>
  <si>
    <t xml:space="preserve">Não casado</t>
  </si>
  <si>
    <t xml:space="preserve">Remuneração Mensal
Euros</t>
  </si>
  <si>
    <t xml:space="preserve">Nº de Dependentes</t>
  </si>
  <si>
    <t xml:space="preserve">5 ou mais</t>
  </si>
  <si>
    <t xml:space="preserve">Até</t>
  </si>
  <si>
    <t xml:space="preserve">Superior a</t>
  </si>
  <si>
    <t xml:space="preserve">Tabela II — Trabalho dependente</t>
  </si>
  <si>
    <t xml:space="preserve">Casado único titular</t>
  </si>
  <si>
    <t xml:space="preserve">Tabela III — Trabalho dependente</t>
  </si>
  <si>
    <t xml:space="preserve">Casado dois titulares</t>
  </si>
  <si>
    <t xml:space="preserve">14.1%</t>
  </si>
  <si>
    <t xml:space="preserve">12.3%</t>
  </si>
  <si>
    <t xml:space="preserve">13.3%</t>
  </si>
  <si>
    <t xml:space="preserve">Tabela IV - Trabalho dependente</t>
  </si>
  <si>
    <t xml:space="preserve">Não casado - Deficiente</t>
  </si>
  <si>
    <t xml:space="preserve">Tabela V - Trabalho dependente</t>
  </si>
  <si>
    <t xml:space="preserve">Casado, único titular - Deficiente</t>
  </si>
  <si>
    <t xml:space="preserve">Tabela VI - Trabalho dependente</t>
  </si>
  <si>
    <t xml:space="preserve">Casado, dois titulares - Deficiente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</si>
</sst>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&quot; €&quot;"/>
    <numFmt numFmtId="166" formatCode="0.00"/>
    <numFmt numFmtId="167" formatCode="0%"/>
    <numFmt numFmtId="168" formatCode="0.00%"/>
    <numFmt numFmtId="169" formatCode="#,##0.00"/>
    <numFmt numFmtId="170" formatCode="0.0%"/>
    <numFmt numFmtId="171" formatCode="0"/>
    <numFmt numFmtId="172" formatCode="#,##0"/>
    <numFmt numFmtId="173" formatCode="&quot;Até &quot;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9DC3E6"/>
        <bgColor rgb="FF8FAADC"/>
      </patternFill>
    </fill>
    <fill>
      <patternFill patternType="solid">
        <fgColor rgb="FF92D050"/>
        <bgColor rgb="FFC5E0B4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DD7EE"/>
      </patternFill>
    </fill>
    <fill>
      <patternFill patternType="solid">
        <fgColor rgb="FFFFD966"/>
        <bgColor rgb="FFFFFF99"/>
      </patternFill>
    </fill>
    <fill>
      <patternFill patternType="solid">
        <fgColor rgb="FFC5E0B4"/>
        <bgColor rgb="FFD9D9D9"/>
      </patternFill>
    </fill>
    <fill>
      <patternFill patternType="solid">
        <fgColor rgb="FF8FAADC"/>
        <bgColor rgb="FF9DC3E6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gação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10.57"/>
    <col collapsed="false" customWidth="true" hidden="false" outlineLevel="0" max="3" min="3" style="0" width="16.71"/>
    <col collapsed="false" customWidth="true" hidden="false" outlineLevel="0" max="4" min="4" style="0" width="13.71"/>
    <col collapsed="false" customWidth="true" hidden="false" outlineLevel="0" max="5" min="5" style="0" width="16.71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tr">
        <f aca="false">VLOOKUP(B1,'TABELA AUXILIAR'!A1:B4,2,0)</f>
        <v>Casado 2 titulares</v>
      </c>
    </row>
    <row r="2" customFormat="false" ht="15" hidden="false" customHeight="false" outlineLevel="0" collapsed="false">
      <c r="A2" s="0" t="s">
        <v>2</v>
      </c>
      <c r="B2" s="2" t="n">
        <v>3</v>
      </c>
    </row>
    <row r="4" customFormat="false" ht="15" hidden="false" customHeight="false" outlineLevel="0" collapsed="false">
      <c r="A4" s="0" t="s">
        <v>3</v>
      </c>
      <c r="B4" s="3" t="n">
        <v>1000</v>
      </c>
    </row>
    <row r="5" customFormat="false" ht="15" hidden="false" customHeight="false" outlineLevel="0" collapsed="false">
      <c r="B5" s="4"/>
    </row>
    <row r="6" customFormat="false" ht="15" hidden="false" customHeight="false" outlineLevel="0" collapsed="false">
      <c r="A6" s="0" t="s">
        <v>4</v>
      </c>
      <c r="B6" s="5" t="n">
        <f aca="false">IF(C9&gt;B15,(C9-B15)*D9,0)</f>
        <v>23.32</v>
      </c>
    </row>
    <row r="7" customFormat="false" ht="15" hidden="false" customHeight="false" outlineLevel="0" collapsed="false">
      <c r="A7" s="0" t="s">
        <v>5</v>
      </c>
      <c r="B7" s="3" t="n">
        <v>0</v>
      </c>
    </row>
    <row r="8" customFormat="false" ht="15" hidden="false" customHeight="false" outlineLevel="0" collapsed="false">
      <c r="B8" s="4"/>
      <c r="C8" s="0" t="s">
        <v>6</v>
      </c>
      <c r="D8" s="0" t="s">
        <v>7</v>
      </c>
    </row>
    <row r="9" customFormat="false" ht="13.8" hidden="false" customHeight="false" outlineLevel="0" collapsed="false">
      <c r="A9" s="0" t="s">
        <v>8</v>
      </c>
      <c r="B9" s="5" t="n">
        <f aca="false">IF(C9&lt;=B15,D9*C9,(B15*D9))</f>
        <v>104.94</v>
      </c>
      <c r="C9" s="6" t="n">
        <v>5.83</v>
      </c>
      <c r="D9" s="7" t="n">
        <v>22</v>
      </c>
    </row>
    <row r="10" customFormat="false" ht="15" hidden="false" customHeight="false" outlineLevel="0" collapsed="false">
      <c r="A10" s="0" t="s">
        <v>9</v>
      </c>
      <c r="B10" s="5" t="n">
        <f aca="false">IF(C10&lt;D10,C10,D10)</f>
        <v>0</v>
      </c>
      <c r="C10" s="6" t="n">
        <v>0</v>
      </c>
      <c r="D10" s="8" t="n">
        <f aca="false">B4*0.05</f>
        <v>50</v>
      </c>
      <c r="E10" s="9" t="s">
        <v>10</v>
      </c>
      <c r="F10" s="9"/>
      <c r="G10" s="9"/>
      <c r="H10" s="9"/>
    </row>
    <row r="11" customFormat="false" ht="15" hidden="false" customHeight="false" outlineLevel="0" collapsed="false">
      <c r="A11" s="0" t="s">
        <v>11</v>
      </c>
      <c r="B11" s="3" t="n">
        <v>0</v>
      </c>
    </row>
    <row r="14" customFormat="false" ht="15" hidden="false" customHeight="false" outlineLevel="0" collapsed="false">
      <c r="A14" s="0" t="s">
        <v>12</v>
      </c>
    </row>
    <row r="15" customFormat="false" ht="15" hidden="false" customHeight="false" outlineLevel="0" collapsed="false">
      <c r="A15" s="0" t="s">
        <v>13</v>
      </c>
      <c r="B15" s="0" t="n">
        <v>4.77</v>
      </c>
      <c r="C15" s="0" t="s">
        <v>14</v>
      </c>
    </row>
    <row r="17" customFormat="false" ht="15" hidden="false" customHeight="false" outlineLevel="0" collapsed="false">
      <c r="A17" s="0" t="s">
        <v>15</v>
      </c>
      <c r="C17" s="2"/>
      <c r="D17" s="2"/>
    </row>
    <row r="18" customFormat="false" ht="15" hidden="false" customHeight="false" outlineLevel="0" collapsed="false">
      <c r="A18" s="0" t="s">
        <v>13</v>
      </c>
      <c r="B18" s="0" t="n">
        <v>7.63</v>
      </c>
    </row>
    <row r="19" customFormat="false" ht="15" hidden="false" customHeight="false" outlineLevel="0" collapsed="false">
      <c r="C19" s="10"/>
    </row>
    <row r="20" customFormat="false" ht="15" hidden="false" customHeight="false" outlineLevel="0" collapsed="false">
      <c r="A20" s="11" t="s">
        <v>16</v>
      </c>
    </row>
    <row r="23" customFormat="false" ht="15" hidden="false" customHeight="false" outlineLevel="0" collapsed="false">
      <c r="C23" s="2"/>
      <c r="D23" s="2"/>
    </row>
    <row r="25" customFormat="false" ht="15" hidden="false" customHeight="false" outlineLevel="0" collapsed="false">
      <c r="C25" s="10"/>
    </row>
  </sheetData>
  <dataValidations count="1">
    <dataValidation allowBlank="true" operator="between" showDropDown="false" showErrorMessage="true" showInputMessage="true" sqref="B1" type="list">
      <formula1>'TABELA AUXILIAR'!$A$2:$A$4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4" width="10.57"/>
    <col collapsed="false" customWidth="true" hidden="false" outlineLevel="0" max="4" min="3" style="4" width="9.14"/>
    <col collapsed="false" customWidth="true" hidden="true" outlineLevel="0" max="5" min="5" style="4" width="30.14"/>
    <col collapsed="false" customWidth="true" hidden="true" outlineLevel="0" max="6" min="6" style="4" width="11.28"/>
    <col collapsed="false" customWidth="true" hidden="true" outlineLevel="0" max="7" min="7" style="0" width="9.14"/>
    <col collapsed="false" customWidth="true" hidden="true" outlineLevel="0" max="8" min="8" style="0" width="46.57"/>
    <col collapsed="false" customWidth="true" hidden="true" outlineLevel="0" max="9" min="9" style="0" width="18.85"/>
    <col collapsed="false" customWidth="true" hidden="true" outlineLevel="0" max="10" min="10" style="0" width="18.28"/>
    <col collapsed="false" customWidth="true" hidden="true" outlineLevel="0" max="11" min="11" style="0" width="17"/>
    <col collapsed="false" customWidth="true" hidden="true" outlineLevel="0" max="12" min="12" style="0" width="15.43"/>
    <col collapsed="false" customWidth="true" hidden="false" outlineLevel="0" max="13" min="13" style="0" width="8.53"/>
    <col collapsed="false" customWidth="true" hidden="false" outlineLevel="0" max="14" min="14" style="0" width="11.57"/>
    <col collapsed="false" customWidth="true" hidden="false" outlineLevel="0" max="15" min="15" style="0" width="16.28"/>
    <col collapsed="false" customWidth="true" hidden="false" outlineLevel="0" max="16" min="16" style="0" width="8.53"/>
    <col collapsed="false" customWidth="true" hidden="false" outlineLevel="0" max="17" min="17" style="0" width="17.14"/>
    <col collapsed="false" customWidth="true" hidden="false" outlineLevel="0" max="1025" min="18" style="0" width="8.53"/>
  </cols>
  <sheetData>
    <row r="1" customFormat="false" ht="15" hidden="false" customHeight="false" outlineLevel="0" collapsed="false">
      <c r="E1" s="12" t="s">
        <v>17</v>
      </c>
    </row>
    <row r="3" customFormat="false" ht="15" hidden="false" customHeight="false" outlineLevel="0" collapsed="false">
      <c r="I3" s="13" t="s">
        <v>18</v>
      </c>
      <c r="J3" s="14" t="s">
        <v>19</v>
      </c>
      <c r="K3" s="13" t="s">
        <v>20</v>
      </c>
    </row>
    <row r="4" customFormat="false" ht="15" hidden="false" customHeight="false" outlineLevel="0" collapsed="false">
      <c r="A4" s="0" t="s">
        <v>3</v>
      </c>
      <c r="B4" s="5" t="n">
        <f aca="false">DADOS!B4</f>
        <v>1000</v>
      </c>
      <c r="E4" s="4" t="s">
        <v>3</v>
      </c>
      <c r="F4" s="12" t="n">
        <v>5000</v>
      </c>
      <c r="H4" s="0" t="s">
        <v>21</v>
      </c>
      <c r="I4" s="4" t="n">
        <f aca="false">$B$4</f>
        <v>1000</v>
      </c>
      <c r="J4" s="4" t="n">
        <f aca="false">$B$4</f>
        <v>1000</v>
      </c>
      <c r="K4" s="4" t="n">
        <f aca="false">$B$4</f>
        <v>1000</v>
      </c>
    </row>
    <row r="5" customFormat="false" ht="15" hidden="false" customHeight="false" outlineLevel="0" collapsed="false">
      <c r="B5" s="5"/>
      <c r="F5" s="5"/>
      <c r="H5" s="0" t="s">
        <v>22</v>
      </c>
      <c r="I5" s="4" t="n">
        <f aca="false">J5-4.77</f>
        <v>100.17</v>
      </c>
      <c r="J5" s="4" t="n">
        <f aca="false">B9</f>
        <v>104.94</v>
      </c>
      <c r="K5" s="4" t="n">
        <f aca="false">J5+4.77</f>
        <v>109.71</v>
      </c>
    </row>
    <row r="6" customFormat="false" ht="15" hidden="false" customHeight="false" outlineLevel="0" collapsed="false">
      <c r="A6" s="0" t="s">
        <v>4</v>
      </c>
      <c r="B6" s="5" t="n">
        <f aca="false">DADOS!B6</f>
        <v>23.32</v>
      </c>
      <c r="E6" s="4" t="s">
        <v>4</v>
      </c>
      <c r="F6" s="5" t="n">
        <f aca="false">B6</f>
        <v>23.32</v>
      </c>
      <c r="H6" s="0" t="s">
        <v>23</v>
      </c>
      <c r="I6" s="4" t="n">
        <f aca="false">-I4*0.11</f>
        <v>-110</v>
      </c>
      <c r="J6" s="4" t="n">
        <f aca="false">-J4*0.11</f>
        <v>-110</v>
      </c>
      <c r="K6" s="4" t="n">
        <f aca="false">-K4*0.11</f>
        <v>-110</v>
      </c>
    </row>
    <row r="7" customFormat="false" ht="15" hidden="false" customHeight="false" outlineLevel="0" collapsed="false">
      <c r="A7" s="0" t="s">
        <v>5</v>
      </c>
      <c r="B7" s="5" t="n">
        <f aca="false">DADOS!B7</f>
        <v>0</v>
      </c>
      <c r="E7" s="4" t="s">
        <v>5</v>
      </c>
      <c r="F7" s="5" t="n">
        <f aca="false">B7</f>
        <v>0</v>
      </c>
      <c r="H7" s="0" t="s">
        <v>24</v>
      </c>
      <c r="I7" s="4" t="n">
        <f aca="false">-$B$16</f>
        <v>-65.49248</v>
      </c>
      <c r="J7" s="4" t="n">
        <f aca="false">-$B$16</f>
        <v>-65.49248</v>
      </c>
      <c r="K7" s="4" t="n">
        <f aca="false">-$B$16</f>
        <v>-65.49248</v>
      </c>
    </row>
    <row r="8" customFormat="false" ht="15" hidden="false" customHeight="false" outlineLevel="0" collapsed="false">
      <c r="B8" s="5"/>
      <c r="F8" s="5"/>
      <c r="I8" s="4"/>
      <c r="J8" s="4"/>
      <c r="K8" s="4"/>
    </row>
    <row r="9" customFormat="false" ht="15" hidden="false" customHeight="false" outlineLevel="0" collapsed="false">
      <c r="A9" s="0" t="s">
        <v>8</v>
      </c>
      <c r="B9" s="5" t="n">
        <f aca="false">DADOS!B9</f>
        <v>104.94</v>
      </c>
      <c r="E9" s="4" t="s">
        <v>8</v>
      </c>
      <c r="F9" s="5" t="n">
        <f aca="false">B9</f>
        <v>104.94</v>
      </c>
      <c r="H9" s="15" t="s">
        <v>25</v>
      </c>
      <c r="I9" s="16" t="n">
        <f aca="false">SUM(I4:I8)</f>
        <v>924.67752</v>
      </c>
      <c r="J9" s="17" t="n">
        <f aca="false">SUM(J4:J8)</f>
        <v>929.44752</v>
      </c>
      <c r="K9" s="16" t="n">
        <f aca="false">SUM(K4:K8)</f>
        <v>934.21752</v>
      </c>
    </row>
    <row r="10" customFormat="false" ht="15" hidden="false" customHeight="false" outlineLevel="0" collapsed="false">
      <c r="A10" s="0" t="s">
        <v>9</v>
      </c>
      <c r="B10" s="5" t="n">
        <f aca="false">DADOS!B10</f>
        <v>0</v>
      </c>
      <c r="E10" s="4" t="s">
        <v>9</v>
      </c>
      <c r="F10" s="5" t="n">
        <f aca="false">B10</f>
        <v>0</v>
      </c>
    </row>
    <row r="11" customFormat="false" ht="15" hidden="false" customHeight="false" outlineLevel="0" collapsed="false">
      <c r="A11" s="0" t="s">
        <v>11</v>
      </c>
      <c r="B11" s="5" t="n">
        <f aca="false">DADOS!B11</f>
        <v>0</v>
      </c>
      <c r="E11" s="4" t="s">
        <v>11</v>
      </c>
      <c r="F11" s="5" t="n">
        <f aca="false">B11</f>
        <v>0</v>
      </c>
      <c r="H11" s="0" t="s">
        <v>26</v>
      </c>
      <c r="I11" s="4" t="n">
        <f aca="false">(I4*0.2375)/2</f>
        <v>118.75</v>
      </c>
      <c r="J11" s="4" t="n">
        <f aca="false">(J4*0.2375)/2</f>
        <v>118.75</v>
      </c>
      <c r="K11" s="4" t="n">
        <f aca="false">(K4*0.2375)/2</f>
        <v>118.75</v>
      </c>
      <c r="O11" s="4"/>
    </row>
    <row r="12" customFormat="false" ht="15" hidden="false" customHeight="false" outlineLevel="0" collapsed="false">
      <c r="H12" s="0" t="s">
        <v>27</v>
      </c>
      <c r="I12" s="4" t="n">
        <f aca="false">+I4*1%</f>
        <v>10</v>
      </c>
      <c r="J12" s="4" t="n">
        <f aca="false">+J4*1%</f>
        <v>10</v>
      </c>
      <c r="K12" s="4" t="n">
        <f aca="false">+K4*1%</f>
        <v>10</v>
      </c>
      <c r="O12" s="4"/>
    </row>
    <row r="13" customFormat="false" ht="15" hidden="false" customHeight="false" outlineLevel="0" collapsed="false">
      <c r="A13" s="0" t="s">
        <v>28</v>
      </c>
      <c r="B13" s="4" t="n">
        <f aca="false">SUM(B4:B12)</f>
        <v>1128.26</v>
      </c>
      <c r="E13" s="4" t="s">
        <v>28</v>
      </c>
      <c r="F13" s="4" t="n">
        <f aca="false">SUM(F4:F12)</f>
        <v>5128.26</v>
      </c>
      <c r="I13" s="4"/>
      <c r="J13" s="4"/>
      <c r="K13" s="4"/>
    </row>
    <row r="14" customFormat="false" ht="15" hidden="false" customHeight="false" outlineLevel="0" collapsed="false">
      <c r="H14" s="18" t="s">
        <v>29</v>
      </c>
      <c r="I14" s="19" t="n">
        <f aca="false">SUM(I11:I13)</f>
        <v>128.75</v>
      </c>
      <c r="J14" s="19" t="n">
        <f aca="false">SUM(J11:J13)</f>
        <v>128.75</v>
      </c>
      <c r="K14" s="19" t="n">
        <f aca="false">SUM(K11:K13)</f>
        <v>128.75</v>
      </c>
    </row>
    <row r="15" customFormat="false" ht="15" hidden="false" customHeight="false" outlineLevel="0" collapsed="false">
      <c r="A15" s="0" t="s">
        <v>30</v>
      </c>
      <c r="B15" s="4" t="n">
        <f aca="false">(B4+B6+B7)*'TABELA AUXILIAR'!A10</f>
        <v>112.5652</v>
      </c>
      <c r="E15" s="4" t="s">
        <v>30</v>
      </c>
      <c r="F15" s="4" t="n">
        <f aca="false">(F4+F6+F7)*'TABELA AUXILIAR'!A10</f>
        <v>552.5652</v>
      </c>
      <c r="I15" s="4"/>
      <c r="J15" s="4"/>
      <c r="K15" s="4"/>
    </row>
    <row r="16" customFormat="false" ht="15" hidden="false" customHeight="false" outlineLevel="0" collapsed="false">
      <c r="A16" s="0" t="s">
        <v>31</v>
      </c>
      <c r="B16" s="4" t="n">
        <f aca="false">(B4+B6+B7)*'TABELA AUXILIAR'!A15</f>
        <v>65.49248</v>
      </c>
      <c r="C16" s="20" t="n">
        <f aca="false">'TABELA AUXILIAR'!A15</f>
        <v>0.064</v>
      </c>
      <c r="E16" s="4" t="s">
        <v>31</v>
      </c>
      <c r="F16" s="4" t="n">
        <f aca="false">(F4+F6+F7)*'TABELA AUXILIAR'!A18</f>
        <v>1577.32248</v>
      </c>
      <c r="G16" s="21" t="n">
        <f aca="false">'TABELA AUXILIAR'!A18</f>
        <v>0.314</v>
      </c>
      <c r="I16" s="4"/>
      <c r="J16" s="4"/>
      <c r="K16" s="4"/>
    </row>
    <row r="17" customFormat="false" ht="15" hidden="false" customHeight="false" outlineLevel="0" collapsed="false">
      <c r="H17" s="22" t="s">
        <v>32</v>
      </c>
      <c r="I17" s="23" t="n">
        <f aca="false">I9+I4*0.11875+I12+I7*-1</f>
        <v>1118.92</v>
      </c>
      <c r="J17" s="23" t="n">
        <f aca="false">J9+J4*0.11875+J12+J7*-1</f>
        <v>1123.69</v>
      </c>
      <c r="K17" s="23" t="n">
        <f aca="false">K9+K4*0.11875+K12+K7*-1</f>
        <v>1128.46</v>
      </c>
    </row>
    <row r="18" customFormat="false" ht="15.75" hidden="false" customHeight="false" outlineLevel="0" collapsed="false">
      <c r="A18" s="0" t="s">
        <v>33</v>
      </c>
      <c r="B18" s="24" t="n">
        <f aca="false">+B13-B15-B16</f>
        <v>950.20232</v>
      </c>
      <c r="E18" s="4" t="s">
        <v>33</v>
      </c>
      <c r="F18" s="25" t="n">
        <f aca="false">+F13-F15-F16</f>
        <v>2998.37232</v>
      </c>
    </row>
    <row r="19" customFormat="false" ht="15.75" hidden="false" customHeight="false" outlineLevel="0" collapsed="false">
      <c r="H19" s="4"/>
      <c r="I19" s="4"/>
      <c r="M19" s="26"/>
    </row>
    <row r="20" customFormat="false" ht="15" hidden="false" customHeight="false" outlineLevel="0" collapsed="false">
      <c r="I20" s="4"/>
      <c r="J20" s="4"/>
      <c r="K20" s="4"/>
    </row>
    <row r="21" customFormat="false" ht="15" hidden="false" customHeight="false" outlineLevel="0" collapsed="false">
      <c r="A21" s="27" t="s">
        <v>34</v>
      </c>
      <c r="H21" s="2"/>
      <c r="I21" s="4"/>
      <c r="J21" s="4"/>
      <c r="K21" s="4"/>
      <c r="M21" s="26"/>
    </row>
    <row r="22" customFormat="false" ht="15" hidden="false" customHeight="false" outlineLevel="0" collapsed="false">
      <c r="A22" s="0" t="s">
        <v>30</v>
      </c>
      <c r="B22" s="4" t="n">
        <f aca="false">(B4+B6+B7)*'TABELA AUXILIAR'!B10</f>
        <v>243.0385</v>
      </c>
      <c r="E22" s="4" t="s">
        <v>34</v>
      </c>
      <c r="F22" s="4" t="n">
        <f aca="false">(F4+F6+F7)*'TABELA AUXILIAR'!B10</f>
        <v>1193.0385</v>
      </c>
      <c r="I22" s="4"/>
      <c r="J22" s="4"/>
      <c r="K22" s="4"/>
    </row>
    <row r="23" customFormat="false" ht="15" hidden="false" customHeight="false" outlineLevel="0" collapsed="false">
      <c r="A23" s="0" t="s">
        <v>35</v>
      </c>
      <c r="B23" s="4" t="n">
        <f aca="false">(B4+B7)*'TABELA AUXILIAR'!A22</f>
        <v>10</v>
      </c>
      <c r="E23" s="4" t="s">
        <v>35</v>
      </c>
      <c r="F23" s="4" t="n">
        <f aca="false">(F4+F7)*'TABELA AUXILIAR'!A22</f>
        <v>50</v>
      </c>
      <c r="I23" s="28"/>
      <c r="J23" s="28"/>
      <c r="K23" s="28"/>
      <c r="L23" s="29"/>
      <c r="M23" s="29"/>
      <c r="N23" s="29"/>
    </row>
    <row r="24" customFormat="false" ht="15" hidden="false" customHeight="false" outlineLevel="0" collapsed="false">
      <c r="H24" s="30"/>
      <c r="I24" s="28"/>
      <c r="J24" s="28"/>
      <c r="K24" s="28"/>
      <c r="L24" s="29"/>
      <c r="M24" s="29"/>
      <c r="N24" s="29"/>
    </row>
    <row r="25" customFormat="false" ht="15" hidden="false" customHeight="false" outlineLevel="0" collapsed="false">
      <c r="A25" s="0" t="s">
        <v>36</v>
      </c>
      <c r="B25" s="4" t="n">
        <f aca="false">B22</f>
        <v>243.0385</v>
      </c>
      <c r="E25" s="4" t="s">
        <v>36</v>
      </c>
      <c r="F25" s="4" t="n">
        <f aca="false">F22</f>
        <v>1193.0385</v>
      </c>
      <c r="I25" s="28"/>
      <c r="J25" s="28"/>
      <c r="K25" s="28"/>
      <c r="L25" s="29"/>
      <c r="M25" s="29"/>
      <c r="N25" s="29"/>
    </row>
    <row r="26" customFormat="false" ht="15" hidden="false" customHeight="false" outlineLevel="0" collapsed="false">
      <c r="A26" s="0" t="s">
        <v>37</v>
      </c>
      <c r="B26" s="4" t="n">
        <f aca="false">B16</f>
        <v>65.49248</v>
      </c>
      <c r="E26" s="4" t="s">
        <v>37</v>
      </c>
      <c r="F26" s="4" t="n">
        <f aca="false">F16</f>
        <v>1577.32248</v>
      </c>
      <c r="I26" s="28"/>
      <c r="J26" s="28"/>
      <c r="K26" s="28"/>
      <c r="L26" s="29"/>
      <c r="M26" s="29"/>
      <c r="N26" s="29"/>
    </row>
    <row r="27" customFormat="false" ht="15" hidden="false" customHeight="false" outlineLevel="0" collapsed="false">
      <c r="A27" s="0" t="s">
        <v>38</v>
      </c>
      <c r="B27" s="4" t="n">
        <f aca="false">B23</f>
        <v>10</v>
      </c>
      <c r="E27" s="4" t="s">
        <v>38</v>
      </c>
      <c r="F27" s="4" t="n">
        <f aca="false">F23</f>
        <v>50</v>
      </c>
      <c r="I27" s="28"/>
      <c r="J27" s="28"/>
      <c r="K27" s="28"/>
      <c r="L27" s="29"/>
      <c r="M27" s="29"/>
      <c r="N27" s="29"/>
    </row>
    <row r="28" customFormat="false" ht="15" hidden="false" customHeight="false" outlineLevel="0" collapsed="false">
      <c r="A28" s="0" t="s">
        <v>39</v>
      </c>
      <c r="B28" s="4" t="n">
        <f aca="false">B18</f>
        <v>950.20232</v>
      </c>
      <c r="E28" s="4" t="s">
        <v>39</v>
      </c>
      <c r="F28" s="4" t="n">
        <f aca="false">F18</f>
        <v>2998.37232</v>
      </c>
      <c r="I28" s="29"/>
      <c r="J28" s="29"/>
      <c r="K28" s="29"/>
      <c r="L28" s="29"/>
      <c r="M28" s="29"/>
      <c r="N28" s="29"/>
    </row>
    <row r="29" customFormat="false" ht="15.75" hidden="false" customHeight="false" outlineLevel="0" collapsed="false">
      <c r="B29" s="24" t="n">
        <f aca="false">SUM(B25:B28)</f>
        <v>1268.7333</v>
      </c>
      <c r="F29" s="24" t="n">
        <f aca="false">SUM(F25:F28)</f>
        <v>5818.7333</v>
      </c>
      <c r="I29" s="28"/>
      <c r="J29" s="28"/>
      <c r="K29" s="28"/>
      <c r="L29" s="29"/>
      <c r="M29" s="29"/>
      <c r="N29" s="29"/>
    </row>
    <row r="30" customFormat="false" ht="15.75" hidden="false" customHeight="false" outlineLevel="0" collapsed="false">
      <c r="I30" s="29"/>
      <c r="J30" s="29"/>
      <c r="K30" s="29"/>
      <c r="L30" s="29"/>
      <c r="M30" s="29"/>
      <c r="N30" s="29"/>
    </row>
    <row r="31" customFormat="false" ht="15" hidden="false" customHeight="false" outlineLevel="0" collapsed="false">
      <c r="I31" s="29"/>
      <c r="J31" s="29"/>
      <c r="K31" s="29"/>
      <c r="L31" s="29"/>
      <c r="M31" s="29"/>
      <c r="N31" s="29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6.7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n">
        <v>0</v>
      </c>
      <c r="B1" s="0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</row>
    <row r="3" customFormat="false" ht="15" hidden="false" customHeight="false" outlineLevel="0" collapsed="false">
      <c r="A3" s="0" t="s">
        <v>43</v>
      </c>
      <c r="B3" s="0" t="s">
        <v>44</v>
      </c>
    </row>
    <row r="4" customFormat="false" ht="15" hidden="false" customHeight="false" outlineLevel="0" collapsed="false">
      <c r="A4" s="0" t="s">
        <v>1</v>
      </c>
      <c r="B4" s="0" t="s">
        <v>45</v>
      </c>
    </row>
    <row r="8" customFormat="false" ht="15" hidden="false" customHeight="false" outlineLevel="0" collapsed="false">
      <c r="A8" s="31" t="s">
        <v>46</v>
      </c>
      <c r="B8" s="31"/>
    </row>
    <row r="9" customFormat="false" ht="15" hidden="false" customHeight="false" outlineLevel="0" collapsed="false">
      <c r="A9" s="0" t="s">
        <v>47</v>
      </c>
      <c r="B9" s="0" t="s">
        <v>48</v>
      </c>
    </row>
    <row r="10" customFormat="false" ht="15" hidden="false" customHeight="false" outlineLevel="0" collapsed="false">
      <c r="A10" s="32" t="n">
        <v>0.11</v>
      </c>
      <c r="B10" s="20" t="n">
        <v>0.2375</v>
      </c>
    </row>
    <row r="13" customFormat="false" ht="15" hidden="false" customHeight="false" outlineLevel="0" collapsed="false">
      <c r="A13" s="0" t="s">
        <v>49</v>
      </c>
    </row>
    <row r="15" customFormat="false" ht="15" hidden="false" customHeight="false" outlineLevel="0" collapsed="false">
      <c r="A15" s="20" t="n">
        <f aca="false">VLOOKUP(DADOS!B1,Continente2019!V19:Y21,4,0)</f>
        <v>0.064</v>
      </c>
      <c r="B15" s="0" t="s">
        <v>50</v>
      </c>
    </row>
    <row r="18" customFormat="false" ht="15" hidden="false" customHeight="false" outlineLevel="0" collapsed="false">
      <c r="A18" s="20" t="n">
        <f aca="false">VLOOKUP(DADOS!B1,Continente2019!V25:Y27,4,0)</f>
        <v>0.314</v>
      </c>
    </row>
    <row r="21" customFormat="false" ht="15" hidden="false" customHeight="false" outlineLevel="0" collapsed="false">
      <c r="A21" s="0" t="s">
        <v>51</v>
      </c>
    </row>
    <row r="22" customFormat="false" ht="15" hidden="false" customHeight="false" outlineLevel="0" collapsed="false">
      <c r="A22" s="26" t="n">
        <v>0.01</v>
      </c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6:Y253"/>
  <sheetViews>
    <sheetView showFormulas="false" showGridLines="true" showRowColHeaders="true" showZeros="true" rightToLeft="false" tabSelected="false" showOutlineSymbols="true" defaultGridColor="true" view="normal" topLeftCell="A17" colorId="64" zoomScale="85" zoomScaleNormal="85" zoomScalePageLayoutView="7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2" min="1" style="33" width="21.71"/>
    <col collapsed="false" customWidth="true" hidden="false" outlineLevel="0" max="3" min="3" style="33" width="10"/>
    <col collapsed="false" customWidth="true" hidden="false" outlineLevel="0" max="4" min="4" style="34" width="10"/>
    <col collapsed="false" customWidth="true" hidden="false" outlineLevel="0" max="8" min="5" style="33" width="10"/>
    <col collapsed="false" customWidth="true" hidden="true" outlineLevel="0" max="9" min="9" style="33" width="10.57"/>
    <col collapsed="false" customWidth="true" hidden="true" outlineLevel="0" max="10" min="10" style="33" width="9.28"/>
    <col collapsed="false" customWidth="true" hidden="false" outlineLevel="0" max="13" min="11" style="33" width="9.14"/>
    <col collapsed="false" customWidth="true" hidden="false" outlineLevel="0" max="18" min="14" style="20" width="9.14"/>
    <col collapsed="false" customWidth="true" hidden="false" outlineLevel="0" max="19" min="19" style="20" width="10"/>
    <col collapsed="false" customWidth="true" hidden="false" outlineLevel="0" max="1025" min="20" style="33" width="9.14"/>
  </cols>
  <sheetData>
    <row r="6" customFormat="false" ht="15" hidden="false" customHeight="false" outlineLevel="0" collapsed="false">
      <c r="M6" s="33" t="s">
        <v>52</v>
      </c>
    </row>
    <row r="7" customFormat="false" ht="15" hidden="false" customHeight="false" outlineLevel="0" collapsed="false">
      <c r="M7" s="33" t="s">
        <v>53</v>
      </c>
    </row>
    <row r="8" customFormat="false" ht="15" hidden="false" customHeight="false" outlineLevel="0" collapsed="false">
      <c r="M8" s="33" t="s">
        <v>54</v>
      </c>
    </row>
    <row r="9" customFormat="false" ht="15" hidden="false" customHeight="false" outlineLevel="0" collapsed="false">
      <c r="M9" s="33" t="s">
        <v>55</v>
      </c>
    </row>
    <row r="10" customFormat="false" ht="15" hidden="false" customHeight="false" outlineLevel="0" collapsed="false">
      <c r="M10" s="33" t="s">
        <v>56</v>
      </c>
    </row>
    <row r="11" customFormat="false" ht="15" hidden="false" customHeight="false" outlineLevel="0" collapsed="false">
      <c r="M11" s="33" t="s">
        <v>57</v>
      </c>
    </row>
    <row r="13" customFormat="false" ht="15" hidden="false" customHeight="false" outlineLevel="0" collapsed="false">
      <c r="A13" s="35"/>
      <c r="B13" s="35"/>
    </row>
    <row r="14" customFormat="false" ht="15.75" hidden="false" customHeight="false" outlineLevel="0" collapsed="false">
      <c r="A14" s="36" t="s">
        <v>58</v>
      </c>
      <c r="B14" s="36"/>
      <c r="C14" s="36"/>
      <c r="D14" s="36"/>
      <c r="E14" s="36"/>
      <c r="F14" s="36"/>
      <c r="G14" s="36"/>
      <c r="H14" s="36"/>
      <c r="M14" s="33" t="s">
        <v>58</v>
      </c>
    </row>
    <row r="15" customFormat="false" ht="15.75" hidden="false" customHeight="false" outlineLevel="0" collapsed="false">
      <c r="A15" s="37" t="s">
        <v>59</v>
      </c>
      <c r="B15" s="37"/>
      <c r="C15" s="37"/>
      <c r="D15" s="37"/>
      <c r="E15" s="37"/>
      <c r="F15" s="37"/>
      <c r="G15" s="37"/>
      <c r="H15" s="37"/>
      <c r="M15" s="33" t="s">
        <v>59</v>
      </c>
    </row>
    <row r="16" customFormat="false" ht="15.75" hidden="false" customHeight="false" outlineLevel="0" collapsed="false">
      <c r="D16" s="37"/>
    </row>
    <row r="17" customFormat="false" ht="15" hidden="false" customHeight="true" outlineLevel="0" collapsed="false">
      <c r="A17" s="38" t="s">
        <v>60</v>
      </c>
      <c r="B17" s="38"/>
      <c r="C17" s="39" t="s">
        <v>61</v>
      </c>
      <c r="D17" s="39"/>
      <c r="E17" s="39"/>
      <c r="F17" s="39"/>
      <c r="G17" s="39"/>
      <c r="H17" s="39"/>
      <c r="M17" s="40" t="s">
        <v>60</v>
      </c>
      <c r="N17" s="20" t="s">
        <v>61</v>
      </c>
    </row>
    <row r="18" customFormat="false" ht="15.75" hidden="false" customHeight="false" outlineLevel="0" collapsed="false">
      <c r="A18" s="41"/>
      <c r="B18" s="41"/>
      <c r="C18" s="42" t="n">
        <v>0</v>
      </c>
      <c r="D18" s="42" t="n">
        <v>1</v>
      </c>
      <c r="E18" s="42" t="n">
        <v>2</v>
      </c>
      <c r="F18" s="42" t="n">
        <v>3</v>
      </c>
      <c r="G18" s="42" t="n">
        <v>4</v>
      </c>
      <c r="H18" s="42" t="s">
        <v>62</v>
      </c>
      <c r="N18" s="43" t="n">
        <v>0</v>
      </c>
      <c r="O18" s="43" t="n">
        <v>1</v>
      </c>
      <c r="P18" s="43" t="n">
        <v>2</v>
      </c>
      <c r="Q18" s="43" t="n">
        <v>3</v>
      </c>
      <c r="R18" s="43" t="n">
        <v>4</v>
      </c>
      <c r="S18" s="43" t="s">
        <v>62</v>
      </c>
      <c r="Y18" s="33" t="n">
        <f aca="false">DADOS!B2</f>
        <v>3</v>
      </c>
    </row>
    <row r="19" customFormat="false" ht="15" hidden="false" customHeight="false" outlineLevel="0" collapsed="false">
      <c r="A19" s="44" t="s">
        <v>63</v>
      </c>
      <c r="B19" s="45" t="n">
        <v>654</v>
      </c>
      <c r="C19" s="46" t="n">
        <v>0</v>
      </c>
      <c r="D19" s="46" t="n">
        <v>0</v>
      </c>
      <c r="E19" s="46" t="n">
        <v>0</v>
      </c>
      <c r="F19" s="46" t="n">
        <v>0</v>
      </c>
      <c r="G19" s="46" t="n">
        <v>0</v>
      </c>
      <c r="H19" s="47" t="n">
        <v>0</v>
      </c>
      <c r="I19" s="33" t="s">
        <v>63</v>
      </c>
      <c r="J19" s="33" t="n">
        <v>632</v>
      </c>
      <c r="M19" s="33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  <c r="V19" s="33" t="s">
        <v>41</v>
      </c>
      <c r="W19" s="33" t="n">
        <f aca="false">DADOS!B4+DADOS!B6+DADOS!B7</f>
        <v>1023.32</v>
      </c>
      <c r="X19" s="33" t="n">
        <f aca="false">W19-1</f>
        <v>1022.32</v>
      </c>
      <c r="Y19" s="20" t="n">
        <f aca="false">VLOOKUP(X19,M19:S54,Y18+2)</f>
        <v>0.035</v>
      </c>
    </row>
    <row r="20" customFormat="false" ht="15" hidden="false" customHeight="false" outlineLevel="0" collapsed="false">
      <c r="A20" s="48" t="s">
        <v>63</v>
      </c>
      <c r="B20" s="49" t="n">
        <v>683</v>
      </c>
      <c r="C20" s="50" t="n">
        <v>0.002</v>
      </c>
      <c r="D20" s="50" t="n">
        <v>0</v>
      </c>
      <c r="E20" s="50" t="n">
        <v>0</v>
      </c>
      <c r="F20" s="50" t="n">
        <v>0</v>
      </c>
      <c r="G20" s="50" t="n">
        <v>0</v>
      </c>
      <c r="H20" s="51" t="n">
        <v>0</v>
      </c>
      <c r="I20" s="33" t="s">
        <v>63</v>
      </c>
      <c r="J20" s="33" t="n">
        <v>645</v>
      </c>
      <c r="M20" s="52" t="n">
        <f aca="false">B19</f>
        <v>654</v>
      </c>
      <c r="N20" s="20" t="n">
        <v>0.03</v>
      </c>
      <c r="O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  <c r="V20" s="33" t="s">
        <v>43</v>
      </c>
      <c r="W20" s="33" t="n">
        <f aca="false">W19</f>
        <v>1023.32</v>
      </c>
      <c r="X20" s="33" t="n">
        <f aca="false">W20-1</f>
        <v>1022.32</v>
      </c>
      <c r="Y20" s="20" t="n">
        <f aca="false">VLOOKUP(X20,M62:S98,Y18+2)</f>
        <v>0.012</v>
      </c>
    </row>
    <row r="21" customFormat="false" ht="15" hidden="false" customHeight="false" outlineLevel="0" collapsed="false">
      <c r="A21" s="48" t="s">
        <v>63</v>
      </c>
      <c r="B21" s="49" t="n">
        <v>715</v>
      </c>
      <c r="C21" s="50" t="n">
        <v>0.044</v>
      </c>
      <c r="D21" s="50" t="n">
        <v>0.01</v>
      </c>
      <c r="E21" s="50" t="n">
        <v>0</v>
      </c>
      <c r="F21" s="50" t="n">
        <v>0</v>
      </c>
      <c r="G21" s="50" t="n">
        <v>0</v>
      </c>
      <c r="H21" s="51" t="n">
        <v>0</v>
      </c>
      <c r="I21" s="33" t="s">
        <v>63</v>
      </c>
      <c r="J21" s="33" t="n">
        <v>683</v>
      </c>
      <c r="M21" s="52" t="n">
        <f aca="false">B20</f>
        <v>683</v>
      </c>
      <c r="N21" s="20" t="n">
        <v>0.057</v>
      </c>
      <c r="O21" s="20" t="n">
        <v>0.013</v>
      </c>
      <c r="P21" s="20" t="n">
        <v>0</v>
      </c>
      <c r="Q21" s="20" t="n">
        <v>0</v>
      </c>
      <c r="R21" s="20" t="n">
        <v>0</v>
      </c>
      <c r="S21" s="20" t="n">
        <v>0</v>
      </c>
      <c r="V21" s="33" t="s">
        <v>1</v>
      </c>
      <c r="W21" s="33" t="n">
        <f aca="false">W20</f>
        <v>1023.32</v>
      </c>
      <c r="X21" s="33" t="n">
        <f aca="false">W21-1</f>
        <v>1022.32</v>
      </c>
      <c r="Y21" s="20" t="n">
        <f aca="false">VLOOKUP(X21,M106:S141,Y18+2)</f>
        <v>0.064</v>
      </c>
    </row>
    <row r="22" customFormat="false" ht="15" hidden="false" customHeight="false" outlineLevel="0" collapsed="false">
      <c r="A22" s="48" t="s">
        <v>63</v>
      </c>
      <c r="B22" s="49" t="n">
        <v>736</v>
      </c>
      <c r="C22" s="50" t="n">
        <v>0.074</v>
      </c>
      <c r="D22" s="50" t="n">
        <v>0.029</v>
      </c>
      <c r="E22" s="50" t="n">
        <v>0.003</v>
      </c>
      <c r="F22" s="50" t="n">
        <v>0</v>
      </c>
      <c r="G22" s="50" t="n">
        <v>0</v>
      </c>
      <c r="H22" s="51" t="n">
        <v>0</v>
      </c>
      <c r="I22" s="33" t="s">
        <v>63</v>
      </c>
      <c r="J22" s="33" t="n">
        <v>736</v>
      </c>
      <c r="M22" s="52" t="n">
        <f aca="false">B21</f>
        <v>715</v>
      </c>
      <c r="N22" s="20" t="n">
        <v>0.075</v>
      </c>
      <c r="O22" s="20" t="n">
        <v>0.029</v>
      </c>
      <c r="P22" s="20" t="n">
        <v>0.003</v>
      </c>
      <c r="Q22" s="20" t="n">
        <v>0</v>
      </c>
      <c r="R22" s="20" t="n">
        <v>0</v>
      </c>
      <c r="S22" s="20" t="n">
        <v>0</v>
      </c>
    </row>
    <row r="23" customFormat="false" ht="15" hidden="false" customHeight="false" outlineLevel="0" collapsed="false">
      <c r="A23" s="48" t="s">
        <v>63</v>
      </c>
      <c r="B23" s="49" t="n">
        <v>811</v>
      </c>
      <c r="C23" s="50" t="n">
        <v>0.083</v>
      </c>
      <c r="D23" s="50" t="n">
        <v>0.047</v>
      </c>
      <c r="E23" s="50" t="n">
        <v>0.012</v>
      </c>
      <c r="F23" s="50" t="n">
        <v>0</v>
      </c>
      <c r="G23" s="50" t="n">
        <v>0</v>
      </c>
      <c r="H23" s="51" t="n">
        <v>0</v>
      </c>
      <c r="I23" s="33" t="s">
        <v>63</v>
      </c>
      <c r="J23" s="33" t="n">
        <v>811</v>
      </c>
      <c r="M23" s="52" t="n">
        <f aca="false">B22</f>
        <v>736</v>
      </c>
      <c r="N23" s="20" t="n">
        <v>0.084</v>
      </c>
      <c r="O23" s="20" t="n">
        <v>0.048</v>
      </c>
      <c r="P23" s="20" t="n">
        <v>0.012</v>
      </c>
      <c r="Q23" s="20" t="n">
        <v>0</v>
      </c>
      <c r="R23" s="20" t="n">
        <v>0</v>
      </c>
      <c r="S23" s="20" t="n">
        <v>0</v>
      </c>
    </row>
    <row r="24" customFormat="false" ht="15" hidden="false" customHeight="false" outlineLevel="0" collapsed="false">
      <c r="A24" s="48" t="s">
        <v>63</v>
      </c>
      <c r="B24" s="49" t="n">
        <v>919</v>
      </c>
      <c r="C24" s="50" t="n">
        <v>0.105</v>
      </c>
      <c r="D24" s="50" t="n">
        <v>0.07</v>
      </c>
      <c r="E24" s="50" t="n">
        <v>0.037</v>
      </c>
      <c r="F24" s="50" t="n">
        <v>0.001</v>
      </c>
      <c r="G24" s="50" t="n">
        <v>0</v>
      </c>
      <c r="H24" s="51" t="n">
        <v>0</v>
      </c>
      <c r="I24" s="33" t="s">
        <v>63</v>
      </c>
      <c r="J24" s="33" t="n">
        <v>919</v>
      </c>
      <c r="M24" s="52" t="n">
        <f aca="false">B23</f>
        <v>811</v>
      </c>
      <c r="N24" s="20" t="n">
        <v>0.106</v>
      </c>
      <c r="O24" s="20" t="n">
        <v>0.071</v>
      </c>
      <c r="P24" s="20" t="n">
        <v>0.037</v>
      </c>
      <c r="Q24" s="20" t="n">
        <v>0.001</v>
      </c>
      <c r="R24" s="20" t="n">
        <v>0</v>
      </c>
      <c r="S24" s="20" t="n">
        <v>0</v>
      </c>
      <c r="Y24" s="33" t="n">
        <f aca="false">Y18</f>
        <v>3</v>
      </c>
    </row>
    <row r="25" customFormat="false" ht="15" hidden="false" customHeight="false" outlineLevel="0" collapsed="false">
      <c r="A25" s="48" t="s">
        <v>63</v>
      </c>
      <c r="B25" s="53" t="n">
        <v>1001</v>
      </c>
      <c r="C25" s="50" t="n">
        <v>0.117</v>
      </c>
      <c r="D25" s="50" t="n">
        <v>0.083</v>
      </c>
      <c r="E25" s="50" t="n">
        <v>0.059</v>
      </c>
      <c r="F25" s="50" t="n">
        <v>0.016</v>
      </c>
      <c r="G25" s="50" t="n">
        <v>0</v>
      </c>
      <c r="H25" s="51" t="n">
        <v>0</v>
      </c>
      <c r="I25" s="33" t="s">
        <v>63</v>
      </c>
      <c r="J25" s="33" t="n">
        <v>1001</v>
      </c>
      <c r="M25" s="52" t="n">
        <f aca="false">B24</f>
        <v>919</v>
      </c>
      <c r="N25" s="20" t="n">
        <v>0.119</v>
      </c>
      <c r="O25" s="20" t="n">
        <v>0.084</v>
      </c>
      <c r="P25" s="20" t="n">
        <v>0.06</v>
      </c>
      <c r="Q25" s="20" t="n">
        <v>0.016</v>
      </c>
      <c r="R25" s="20" t="n">
        <v>0</v>
      </c>
      <c r="S25" s="20" t="n">
        <v>0</v>
      </c>
      <c r="V25" s="33" t="s">
        <v>41</v>
      </c>
      <c r="W25" s="33" t="n">
        <f aca="false">ROUND(SIMULADOR!F4,2)+DADOS!B6+DADOS!B7</f>
        <v>5023.32</v>
      </c>
      <c r="X25" s="33" t="n">
        <f aca="false">W25-1</f>
        <v>5022.32</v>
      </c>
      <c r="Y25" s="20" t="n">
        <f aca="false">VLOOKUP(X25,M19:S54,Y24+2)</f>
        <v>0.298</v>
      </c>
    </row>
    <row r="26" customFormat="false" ht="15" hidden="false" customHeight="false" outlineLevel="0" collapsed="false">
      <c r="A26" s="48" t="s">
        <v>63</v>
      </c>
      <c r="B26" s="53" t="n">
        <v>1061</v>
      </c>
      <c r="C26" s="50" t="n">
        <v>0.125</v>
      </c>
      <c r="D26" s="50" t="n">
        <v>0.092</v>
      </c>
      <c r="E26" s="50" t="n">
        <v>0.068</v>
      </c>
      <c r="F26" s="50" t="n">
        <v>0.035</v>
      </c>
      <c r="G26" s="50" t="n">
        <v>0</v>
      </c>
      <c r="H26" s="51" t="n">
        <v>0</v>
      </c>
      <c r="I26" s="33" t="s">
        <v>63</v>
      </c>
      <c r="J26" s="33" t="n">
        <v>1061</v>
      </c>
      <c r="M26" s="52" t="n">
        <f aca="false">B25</f>
        <v>1001</v>
      </c>
      <c r="N26" s="20" t="n">
        <v>0.127</v>
      </c>
      <c r="O26" s="20" t="n">
        <v>0.093</v>
      </c>
      <c r="P26" s="20" t="n">
        <v>0.069</v>
      </c>
      <c r="Q26" s="20" t="n">
        <v>0.035</v>
      </c>
      <c r="R26" s="20" t="n">
        <v>0</v>
      </c>
      <c r="S26" s="20" t="n">
        <v>0</v>
      </c>
      <c r="V26" s="33" t="s">
        <v>43</v>
      </c>
      <c r="W26" s="33" t="n">
        <f aca="false">W25</f>
        <v>5023.32</v>
      </c>
      <c r="X26" s="33" t="n">
        <f aca="false">W26-1</f>
        <v>5022.32</v>
      </c>
      <c r="Y26" s="20" t="n">
        <f aca="false">VLOOKUP(X26,M62:S98,Y24+2)</f>
        <v>0.241</v>
      </c>
    </row>
    <row r="27" customFormat="false" ht="15" hidden="false" customHeight="false" outlineLevel="0" collapsed="false">
      <c r="A27" s="48" t="s">
        <v>63</v>
      </c>
      <c r="B27" s="53" t="n">
        <v>1139</v>
      </c>
      <c r="C27" s="50" t="n">
        <v>0.136</v>
      </c>
      <c r="D27" s="50" t="n">
        <v>0.111</v>
      </c>
      <c r="E27" s="50" t="n">
        <v>0.087</v>
      </c>
      <c r="F27" s="50" t="n">
        <v>0.053</v>
      </c>
      <c r="G27" s="50" t="n">
        <v>0.029</v>
      </c>
      <c r="H27" s="51" t="n">
        <v>0.004</v>
      </c>
      <c r="I27" s="33" t="s">
        <v>63</v>
      </c>
      <c r="J27" s="34" t="n">
        <v>1139</v>
      </c>
      <c r="M27" s="52" t="n">
        <f aca="false">B26</f>
        <v>1061</v>
      </c>
      <c r="N27" s="20" t="n">
        <v>0.138</v>
      </c>
      <c r="O27" s="20" t="n">
        <v>0.113</v>
      </c>
      <c r="P27" s="20" t="n">
        <v>0.088</v>
      </c>
      <c r="Q27" s="20" t="n">
        <v>0.054</v>
      </c>
      <c r="R27" s="20" t="n">
        <v>0.029</v>
      </c>
      <c r="S27" s="20" t="n">
        <v>0.004</v>
      </c>
      <c r="V27" s="33" t="s">
        <v>1</v>
      </c>
      <c r="W27" s="33" t="n">
        <f aca="false">W26</f>
        <v>5023.32</v>
      </c>
      <c r="X27" s="33" t="n">
        <f aca="false">W27-1</f>
        <v>5022.32</v>
      </c>
      <c r="Y27" s="20" t="n">
        <f aca="false">VLOOKUP(X27,M106:S141,Y24+2)</f>
        <v>0.314</v>
      </c>
    </row>
    <row r="28" customFormat="false" ht="15" hidden="false" customHeight="false" outlineLevel="0" collapsed="false">
      <c r="A28" s="48" t="s">
        <v>63</v>
      </c>
      <c r="B28" s="53" t="n">
        <v>1221</v>
      </c>
      <c r="C28" s="50" t="n">
        <v>0.146</v>
      </c>
      <c r="D28" s="50" t="n">
        <v>0.122</v>
      </c>
      <c r="E28" s="50" t="n">
        <v>0.097</v>
      </c>
      <c r="F28" s="50" t="n">
        <v>0.063</v>
      </c>
      <c r="G28" s="50" t="n">
        <v>0.038</v>
      </c>
      <c r="H28" s="51" t="n">
        <v>0.014</v>
      </c>
      <c r="I28" s="33" t="s">
        <v>63</v>
      </c>
      <c r="J28" s="34" t="n">
        <v>1221</v>
      </c>
      <c r="M28" s="52" t="n">
        <f aca="false">B27</f>
        <v>1139</v>
      </c>
      <c r="N28" s="20" t="n">
        <v>0.148</v>
      </c>
      <c r="O28" s="20" t="n">
        <v>0.124</v>
      </c>
      <c r="P28" s="20" t="n">
        <v>0.098</v>
      </c>
      <c r="Q28" s="20" t="n">
        <v>0.064</v>
      </c>
      <c r="R28" s="20" t="n">
        <v>0.039</v>
      </c>
      <c r="S28" s="20" t="n">
        <v>0.014</v>
      </c>
    </row>
    <row r="29" customFormat="false" ht="15" hidden="false" customHeight="false" outlineLevel="0" collapsed="false">
      <c r="A29" s="48" t="s">
        <v>63</v>
      </c>
      <c r="B29" s="53" t="n">
        <v>1317</v>
      </c>
      <c r="C29" s="50" t="n">
        <v>0.157</v>
      </c>
      <c r="D29" s="50" t="n">
        <v>0.133</v>
      </c>
      <c r="E29" s="50" t="n">
        <v>0.109</v>
      </c>
      <c r="F29" s="50" t="n">
        <v>0.073</v>
      </c>
      <c r="G29" s="50" t="n">
        <v>0.048</v>
      </c>
      <c r="H29" s="51" t="n">
        <v>0.024</v>
      </c>
      <c r="I29" s="33" t="s">
        <v>63</v>
      </c>
      <c r="J29" s="34" t="n">
        <v>1317</v>
      </c>
      <c r="M29" s="52" t="n">
        <f aca="false">B28</f>
        <v>1221</v>
      </c>
      <c r="N29" s="20" t="n">
        <v>0.159</v>
      </c>
      <c r="O29" s="20" t="n">
        <v>0.135</v>
      </c>
      <c r="P29" s="20" t="n">
        <v>0.11</v>
      </c>
      <c r="Q29" s="20" t="n">
        <v>0.074</v>
      </c>
      <c r="R29" s="20" t="n">
        <v>0.049</v>
      </c>
      <c r="S29" s="20" t="n">
        <v>0.024</v>
      </c>
    </row>
    <row r="30" customFormat="false" ht="15" hidden="false" customHeight="false" outlineLevel="0" collapsed="false">
      <c r="A30" s="48" t="s">
        <v>63</v>
      </c>
      <c r="B30" s="53" t="n">
        <v>1419</v>
      </c>
      <c r="C30" s="50" t="n">
        <v>0.167</v>
      </c>
      <c r="D30" s="50" t="n">
        <v>0.143</v>
      </c>
      <c r="E30" s="50" t="n">
        <v>0.118</v>
      </c>
      <c r="F30" s="50" t="n">
        <v>0.084</v>
      </c>
      <c r="G30" s="50" t="n">
        <v>0.068</v>
      </c>
      <c r="H30" s="51" t="n">
        <v>0.042</v>
      </c>
      <c r="I30" s="33" t="s">
        <v>63</v>
      </c>
      <c r="J30" s="34" t="n">
        <v>1419</v>
      </c>
      <c r="M30" s="52" t="n">
        <f aca="false">B29</f>
        <v>1317</v>
      </c>
      <c r="N30" s="20" t="n">
        <v>0.169</v>
      </c>
      <c r="O30" s="20" t="n">
        <v>0.145</v>
      </c>
      <c r="P30" s="20" t="n">
        <v>0.12</v>
      </c>
      <c r="Q30" s="20" t="n">
        <v>0.085</v>
      </c>
      <c r="R30" s="20" t="n">
        <v>0.069</v>
      </c>
      <c r="S30" s="20" t="n">
        <v>0.043</v>
      </c>
    </row>
    <row r="31" customFormat="false" ht="15" hidden="false" customHeight="false" outlineLevel="0" collapsed="false">
      <c r="A31" s="48" t="s">
        <v>63</v>
      </c>
      <c r="B31" s="53" t="n">
        <v>1557</v>
      </c>
      <c r="C31" s="50" t="n">
        <v>0.178</v>
      </c>
      <c r="D31" s="50" t="n">
        <v>0.153</v>
      </c>
      <c r="E31" s="50" t="n">
        <v>0.128</v>
      </c>
      <c r="F31" s="50" t="n">
        <v>0.104</v>
      </c>
      <c r="G31" s="50" t="n">
        <v>0.079</v>
      </c>
      <c r="H31" s="51" t="n">
        <v>0.052</v>
      </c>
      <c r="I31" s="33" t="s">
        <v>63</v>
      </c>
      <c r="J31" s="34" t="n">
        <v>1557</v>
      </c>
      <c r="M31" s="52" t="n">
        <f aca="false">B30</f>
        <v>1419</v>
      </c>
      <c r="N31" s="20" t="n">
        <v>0.18</v>
      </c>
      <c r="O31" s="20" t="n">
        <v>0.155</v>
      </c>
      <c r="P31" s="20" t="n">
        <v>0.13</v>
      </c>
      <c r="Q31" s="20" t="n">
        <v>0.105</v>
      </c>
      <c r="R31" s="20" t="n">
        <v>0.08</v>
      </c>
      <c r="S31" s="20" t="n">
        <v>0.053</v>
      </c>
    </row>
    <row r="32" customFormat="false" ht="15" hidden="false" customHeight="false" outlineLevel="0" collapsed="false">
      <c r="A32" s="48" t="s">
        <v>63</v>
      </c>
      <c r="B32" s="53" t="n">
        <v>1705</v>
      </c>
      <c r="C32" s="50" t="n">
        <v>0.192</v>
      </c>
      <c r="D32" s="50" t="n">
        <v>0.168</v>
      </c>
      <c r="E32" s="50" t="n">
        <v>0.153</v>
      </c>
      <c r="F32" s="50" t="n">
        <v>0.118</v>
      </c>
      <c r="G32" s="50" t="n">
        <v>0.093</v>
      </c>
      <c r="H32" s="51" t="n">
        <v>0.068</v>
      </c>
      <c r="I32" s="33" t="s">
        <v>63</v>
      </c>
      <c r="J32" s="34" t="n">
        <v>1705</v>
      </c>
      <c r="M32" s="52" t="n">
        <f aca="false">B31</f>
        <v>1557</v>
      </c>
      <c r="N32" s="20" t="n">
        <v>0.195</v>
      </c>
      <c r="O32" s="20" t="n">
        <v>0.17</v>
      </c>
      <c r="P32" s="20" t="n">
        <v>0.155</v>
      </c>
      <c r="Q32" s="20" t="n">
        <v>0.12</v>
      </c>
      <c r="R32" s="20" t="n">
        <v>0.094</v>
      </c>
      <c r="S32" s="20" t="n">
        <v>0.069</v>
      </c>
    </row>
    <row r="33" customFormat="false" ht="15" hidden="false" customHeight="false" outlineLevel="0" collapsed="false">
      <c r="A33" s="48" t="s">
        <v>63</v>
      </c>
      <c r="B33" s="53" t="n">
        <v>1864</v>
      </c>
      <c r="C33" s="50" t="n">
        <v>0.206</v>
      </c>
      <c r="D33" s="50" t="n">
        <v>0.188</v>
      </c>
      <c r="E33" s="50" t="n">
        <v>0.179</v>
      </c>
      <c r="F33" s="50" t="n">
        <v>0.15</v>
      </c>
      <c r="G33" s="50" t="n">
        <v>0.13</v>
      </c>
      <c r="H33" s="51" t="n">
        <v>0.121</v>
      </c>
      <c r="I33" s="33" t="s">
        <v>63</v>
      </c>
      <c r="J33" s="34" t="n">
        <v>1864</v>
      </c>
      <c r="M33" s="52" t="n">
        <f aca="false">B32</f>
        <v>1705</v>
      </c>
      <c r="N33" s="20" t="n">
        <v>0.209</v>
      </c>
      <c r="O33" s="20" t="n">
        <v>0.191</v>
      </c>
      <c r="P33" s="20" t="n">
        <v>0.181</v>
      </c>
      <c r="Q33" s="20" t="n">
        <v>0.152</v>
      </c>
      <c r="R33" s="20" t="n">
        <v>0.132</v>
      </c>
      <c r="S33" s="20" t="n">
        <v>0.123</v>
      </c>
    </row>
    <row r="34" customFormat="false" ht="15" hidden="false" customHeight="false" outlineLevel="0" collapsed="false">
      <c r="A34" s="48" t="s">
        <v>63</v>
      </c>
      <c r="B34" s="53" t="n">
        <v>1971</v>
      </c>
      <c r="C34" s="50" t="n">
        <v>0.216</v>
      </c>
      <c r="D34" s="50" t="n">
        <v>0.2</v>
      </c>
      <c r="E34" s="50" t="n">
        <v>0.188</v>
      </c>
      <c r="F34" s="50" t="n">
        <v>0.16</v>
      </c>
      <c r="G34" s="50" t="n">
        <v>0.15</v>
      </c>
      <c r="H34" s="51" t="n">
        <v>0.13</v>
      </c>
      <c r="I34" s="33" t="s">
        <v>63</v>
      </c>
      <c r="J34" s="34" t="n">
        <v>1971</v>
      </c>
      <c r="M34" s="52" t="n">
        <f aca="false">B33</f>
        <v>1864</v>
      </c>
      <c r="N34" s="20" t="n">
        <v>0.219</v>
      </c>
      <c r="O34" s="20" t="n">
        <v>0.203</v>
      </c>
      <c r="P34" s="20" t="n">
        <v>0.191</v>
      </c>
      <c r="Q34" s="20" t="n">
        <v>0.162</v>
      </c>
      <c r="R34" s="20" t="n">
        <v>0.152</v>
      </c>
      <c r="S34" s="20" t="n">
        <v>0.132</v>
      </c>
    </row>
    <row r="35" customFormat="false" ht="15" hidden="false" customHeight="false" outlineLevel="0" collapsed="false">
      <c r="A35" s="48" t="s">
        <v>63</v>
      </c>
      <c r="B35" s="53" t="n">
        <v>2083</v>
      </c>
      <c r="C35" s="50" t="n">
        <v>0.226</v>
      </c>
      <c r="D35" s="50" t="n">
        <v>0.209</v>
      </c>
      <c r="E35" s="50" t="n">
        <v>0.199</v>
      </c>
      <c r="F35" s="50" t="n">
        <v>0.169</v>
      </c>
      <c r="G35" s="50" t="n">
        <v>0.16</v>
      </c>
      <c r="H35" s="51" t="n">
        <v>0.14</v>
      </c>
      <c r="I35" s="33" t="s">
        <v>63</v>
      </c>
      <c r="J35" s="34" t="n">
        <v>2083</v>
      </c>
      <c r="M35" s="52" t="n">
        <f aca="false">B34</f>
        <v>1971</v>
      </c>
      <c r="N35" s="20" t="n">
        <v>0.229</v>
      </c>
      <c r="O35" s="20" t="n">
        <v>0.212</v>
      </c>
      <c r="P35" s="20" t="n">
        <v>0.202</v>
      </c>
      <c r="Q35" s="20" t="n">
        <v>0.171</v>
      </c>
      <c r="R35" s="20" t="n">
        <v>0.162</v>
      </c>
      <c r="S35" s="20" t="n">
        <v>0.142</v>
      </c>
    </row>
    <row r="36" customFormat="false" ht="15" hidden="false" customHeight="false" outlineLevel="0" collapsed="false">
      <c r="A36" s="48" t="s">
        <v>63</v>
      </c>
      <c r="B36" s="53" t="n">
        <v>2211</v>
      </c>
      <c r="C36" s="50" t="n">
        <v>0.236</v>
      </c>
      <c r="D36" s="50" t="n">
        <v>0.22</v>
      </c>
      <c r="E36" s="50" t="n">
        <v>0.21</v>
      </c>
      <c r="F36" s="50" t="n">
        <v>0.181</v>
      </c>
      <c r="G36" s="50" t="n">
        <v>0.17</v>
      </c>
      <c r="H36" s="51" t="n">
        <v>0.15</v>
      </c>
      <c r="I36" s="33" t="s">
        <v>63</v>
      </c>
      <c r="J36" s="34" t="n">
        <v>2211</v>
      </c>
      <c r="M36" s="52" t="n">
        <f aca="false">B35</f>
        <v>2083</v>
      </c>
      <c r="N36" s="20" t="n">
        <v>0.239</v>
      </c>
      <c r="O36" s="20" t="n">
        <v>0.223</v>
      </c>
      <c r="P36" s="20" t="n">
        <v>0.213</v>
      </c>
      <c r="Q36" s="20" t="n">
        <v>0.183</v>
      </c>
      <c r="R36" s="20" t="n">
        <v>0.172</v>
      </c>
      <c r="S36" s="20" t="n">
        <v>0.152</v>
      </c>
    </row>
    <row r="37" customFormat="false" ht="15" hidden="false" customHeight="false" outlineLevel="0" collapsed="false">
      <c r="A37" s="48" t="s">
        <v>63</v>
      </c>
      <c r="B37" s="53" t="n">
        <v>2359</v>
      </c>
      <c r="C37" s="50" t="n">
        <v>0.246</v>
      </c>
      <c r="D37" s="50" t="n">
        <v>0.23</v>
      </c>
      <c r="E37" s="50" t="n">
        <v>0.22</v>
      </c>
      <c r="F37" s="50" t="n">
        <v>0.191</v>
      </c>
      <c r="G37" s="50" t="n">
        <v>0.182</v>
      </c>
      <c r="H37" s="51" t="n">
        <v>0.16</v>
      </c>
      <c r="I37" s="33" t="s">
        <v>63</v>
      </c>
      <c r="J37" s="34" t="n">
        <v>2359</v>
      </c>
      <c r="M37" s="52" t="n">
        <f aca="false">B36</f>
        <v>2211</v>
      </c>
      <c r="N37" s="20" t="n">
        <v>0.249</v>
      </c>
      <c r="O37" s="20" t="n">
        <v>0.233</v>
      </c>
      <c r="P37" s="20" t="n">
        <v>0.223</v>
      </c>
      <c r="Q37" s="20" t="n">
        <v>0.194</v>
      </c>
      <c r="R37" s="20" t="n">
        <v>0.184</v>
      </c>
      <c r="S37" s="20" t="n">
        <v>0.162</v>
      </c>
    </row>
    <row r="38" customFormat="false" ht="15" hidden="false" customHeight="false" outlineLevel="0" collapsed="false">
      <c r="A38" s="48" t="s">
        <v>63</v>
      </c>
      <c r="B38" s="53" t="n">
        <v>2527</v>
      </c>
      <c r="C38" s="50" t="n">
        <v>0.256</v>
      </c>
      <c r="D38" s="50" t="n">
        <v>0.25</v>
      </c>
      <c r="E38" s="50" t="n">
        <v>0.23</v>
      </c>
      <c r="F38" s="50" t="n">
        <v>0.211</v>
      </c>
      <c r="G38" s="50" t="n">
        <v>0.191</v>
      </c>
      <c r="H38" s="51" t="n">
        <v>0.182</v>
      </c>
      <c r="I38" s="33" t="s">
        <v>63</v>
      </c>
      <c r="J38" s="34" t="n">
        <v>2527</v>
      </c>
      <c r="M38" s="52" t="n">
        <f aca="false">B37</f>
        <v>2359</v>
      </c>
      <c r="N38" s="20" t="n">
        <v>0.26</v>
      </c>
      <c r="O38" s="20" t="n">
        <v>0.253</v>
      </c>
      <c r="P38" s="20" t="n">
        <v>0.233</v>
      </c>
      <c r="Q38" s="20" t="n">
        <v>0.214</v>
      </c>
      <c r="R38" s="20" t="n">
        <v>0.194</v>
      </c>
      <c r="S38" s="20" t="n">
        <v>0.184</v>
      </c>
    </row>
    <row r="39" customFormat="false" ht="15" hidden="false" customHeight="false" outlineLevel="0" collapsed="false">
      <c r="A39" s="48" t="s">
        <v>63</v>
      </c>
      <c r="B39" s="53" t="n">
        <v>2758</v>
      </c>
      <c r="C39" s="50" t="n">
        <v>0.266</v>
      </c>
      <c r="D39" s="50" t="n">
        <v>0.259</v>
      </c>
      <c r="E39" s="50" t="n">
        <v>0.241</v>
      </c>
      <c r="F39" s="50" t="n">
        <v>0.221</v>
      </c>
      <c r="G39" s="50" t="n">
        <v>0.201</v>
      </c>
      <c r="H39" s="51" t="n">
        <v>0.191</v>
      </c>
      <c r="I39" s="33" t="s">
        <v>63</v>
      </c>
      <c r="J39" s="34" t="n">
        <v>2758</v>
      </c>
      <c r="M39" s="52" t="n">
        <f aca="false">B38</f>
        <v>2527</v>
      </c>
      <c r="N39" s="20" t="n">
        <v>0.27</v>
      </c>
      <c r="O39" s="20" t="n">
        <v>0.263</v>
      </c>
      <c r="P39" s="20" t="n">
        <v>0.244</v>
      </c>
      <c r="Q39" s="20" t="n">
        <v>0.224</v>
      </c>
      <c r="R39" s="20" t="n">
        <v>0.204</v>
      </c>
      <c r="S39" s="20" t="n">
        <v>0.194</v>
      </c>
    </row>
    <row r="40" customFormat="false" ht="15" hidden="false" customHeight="false" outlineLevel="0" collapsed="false">
      <c r="A40" s="48" t="s">
        <v>63</v>
      </c>
      <c r="B40" s="53" t="n">
        <v>3094</v>
      </c>
      <c r="C40" s="50" t="n">
        <v>0.279</v>
      </c>
      <c r="D40" s="50" t="n">
        <v>0.272</v>
      </c>
      <c r="E40" s="50" t="n">
        <v>0.253</v>
      </c>
      <c r="F40" s="50" t="n">
        <v>0.233</v>
      </c>
      <c r="G40" s="50" t="n">
        <v>0.213</v>
      </c>
      <c r="H40" s="51" t="n">
        <v>0.203</v>
      </c>
      <c r="I40" s="33" t="s">
        <v>63</v>
      </c>
      <c r="J40" s="34" t="n">
        <v>3094</v>
      </c>
      <c r="M40" s="52" t="n">
        <f aca="false">B39</f>
        <v>2758</v>
      </c>
      <c r="N40" s="20" t="n">
        <v>0.283</v>
      </c>
      <c r="O40" s="20" t="n">
        <v>0.276</v>
      </c>
      <c r="P40" s="20" t="n">
        <v>0.256</v>
      </c>
      <c r="Q40" s="20" t="n">
        <v>0.236</v>
      </c>
      <c r="R40" s="20" t="n">
        <v>0.216</v>
      </c>
      <c r="S40" s="20" t="n">
        <v>0.206</v>
      </c>
    </row>
    <row r="41" customFormat="false" ht="15" hidden="false" customHeight="false" outlineLevel="0" collapsed="false">
      <c r="A41" s="48" t="s">
        <v>63</v>
      </c>
      <c r="B41" s="53" t="n">
        <v>3523</v>
      </c>
      <c r="C41" s="50" t="n">
        <v>0.295</v>
      </c>
      <c r="D41" s="50" t="n">
        <v>0.292</v>
      </c>
      <c r="E41" s="50" t="n">
        <v>0.276</v>
      </c>
      <c r="F41" s="50" t="n">
        <v>0.26</v>
      </c>
      <c r="G41" s="50" t="n">
        <v>0.254</v>
      </c>
      <c r="H41" s="51" t="n">
        <v>0.238</v>
      </c>
      <c r="I41" s="33" t="s">
        <v>63</v>
      </c>
      <c r="J41" s="34" t="n">
        <v>3523</v>
      </c>
      <c r="M41" s="52" t="n">
        <f aca="false">B40</f>
        <v>3094</v>
      </c>
      <c r="N41" s="20" t="n">
        <v>0.295</v>
      </c>
      <c r="O41" s="20" t="n">
        <v>0.292</v>
      </c>
      <c r="P41" s="20" t="n">
        <v>0.276</v>
      </c>
      <c r="Q41" s="20" t="n">
        <v>0.26</v>
      </c>
      <c r="R41" s="20" t="n">
        <v>0.254</v>
      </c>
      <c r="S41" s="20" t="n">
        <v>0.238</v>
      </c>
    </row>
    <row r="42" customFormat="false" ht="15" hidden="false" customHeight="false" outlineLevel="0" collapsed="false">
      <c r="A42" s="48" t="s">
        <v>63</v>
      </c>
      <c r="B42" s="53" t="n">
        <v>4105</v>
      </c>
      <c r="C42" s="50" t="n">
        <v>0.307</v>
      </c>
      <c r="D42" s="50" t="n">
        <v>0.305</v>
      </c>
      <c r="E42" s="50" t="n">
        <v>0.286</v>
      </c>
      <c r="F42" s="50" t="n">
        <v>0.27</v>
      </c>
      <c r="G42" s="50" t="n">
        <v>0.264</v>
      </c>
      <c r="H42" s="51" t="n">
        <v>0.258</v>
      </c>
      <c r="I42" s="33" t="s">
        <v>63</v>
      </c>
      <c r="J42" s="34" t="n">
        <v>4105</v>
      </c>
      <c r="M42" s="52" t="n">
        <f aca="false">B41</f>
        <v>3523</v>
      </c>
      <c r="N42" s="20" t="n">
        <v>0.307</v>
      </c>
      <c r="O42" s="20" t="n">
        <v>0.305</v>
      </c>
      <c r="P42" s="20" t="n">
        <v>0.286</v>
      </c>
      <c r="Q42" s="20" t="n">
        <v>0.27</v>
      </c>
      <c r="R42" s="20" t="n">
        <v>0.264</v>
      </c>
      <c r="S42" s="20" t="n">
        <v>0.258</v>
      </c>
    </row>
    <row r="43" customFormat="false" ht="15" hidden="false" customHeight="false" outlineLevel="0" collapsed="false">
      <c r="A43" s="48" t="s">
        <v>63</v>
      </c>
      <c r="B43" s="53" t="n">
        <v>4636</v>
      </c>
      <c r="C43" s="50" t="n">
        <v>0.325</v>
      </c>
      <c r="D43" s="50" t="n">
        <v>0.32</v>
      </c>
      <c r="E43" s="50" t="n">
        <v>0.304</v>
      </c>
      <c r="F43" s="50" t="n">
        <v>0.285</v>
      </c>
      <c r="G43" s="50" t="n">
        <v>0.279</v>
      </c>
      <c r="H43" s="51" t="n">
        <v>0.273</v>
      </c>
      <c r="I43" s="33" t="s">
        <v>63</v>
      </c>
      <c r="J43" s="34" t="n">
        <v>4636</v>
      </c>
      <c r="M43" s="52" t="n">
        <f aca="false">B42</f>
        <v>4105</v>
      </c>
      <c r="N43" s="20" t="n">
        <v>0.325</v>
      </c>
      <c r="O43" s="20" t="n">
        <v>0.32</v>
      </c>
      <c r="P43" s="20" t="n">
        <v>0.304</v>
      </c>
      <c r="Q43" s="20" t="n">
        <v>0.285</v>
      </c>
      <c r="R43" s="20" t="n">
        <v>0.279</v>
      </c>
      <c r="S43" s="20" t="n">
        <v>0.273</v>
      </c>
    </row>
    <row r="44" customFormat="false" ht="15" hidden="false" customHeight="false" outlineLevel="0" collapsed="false">
      <c r="A44" s="48" t="s">
        <v>63</v>
      </c>
      <c r="B44" s="53" t="n">
        <v>5178</v>
      </c>
      <c r="C44" s="50" t="n">
        <v>0.335</v>
      </c>
      <c r="D44" s="50" t="n">
        <v>0.33</v>
      </c>
      <c r="E44" s="50" t="n">
        <v>0.324</v>
      </c>
      <c r="F44" s="50" t="n">
        <v>0.298</v>
      </c>
      <c r="G44" s="50" t="n">
        <v>0.289</v>
      </c>
      <c r="H44" s="51" t="n">
        <v>0.283</v>
      </c>
      <c r="I44" s="33" t="s">
        <v>63</v>
      </c>
      <c r="J44" s="34" t="n">
        <v>5178</v>
      </c>
      <c r="M44" s="52" t="n">
        <f aca="false">B43</f>
        <v>4636</v>
      </c>
      <c r="N44" s="20" t="n">
        <v>0.335</v>
      </c>
      <c r="O44" s="20" t="n">
        <v>0.33</v>
      </c>
      <c r="P44" s="20" t="n">
        <v>0.324</v>
      </c>
      <c r="Q44" s="20" t="n">
        <v>0.298</v>
      </c>
      <c r="R44" s="20" t="n">
        <v>0.289</v>
      </c>
      <c r="S44" s="20" t="n">
        <v>0.283</v>
      </c>
    </row>
    <row r="45" customFormat="false" ht="15" hidden="false" customHeight="false" outlineLevel="0" collapsed="false">
      <c r="A45" s="48" t="s">
        <v>63</v>
      </c>
      <c r="B45" s="53" t="n">
        <v>5862</v>
      </c>
      <c r="C45" s="50" t="n">
        <v>0.345</v>
      </c>
      <c r="D45" s="50" t="n">
        <v>0.34</v>
      </c>
      <c r="E45" s="50" t="n">
        <v>0.334</v>
      </c>
      <c r="F45" s="50" t="n">
        <v>0.308</v>
      </c>
      <c r="G45" s="50" t="n">
        <v>0.302</v>
      </c>
      <c r="H45" s="51" t="n">
        <v>0.293</v>
      </c>
      <c r="I45" s="33" t="s">
        <v>63</v>
      </c>
      <c r="J45" s="34" t="n">
        <v>5862</v>
      </c>
      <c r="M45" s="52" t="n">
        <f aca="false">B44</f>
        <v>5178</v>
      </c>
      <c r="N45" s="20" t="n">
        <v>0.345</v>
      </c>
      <c r="O45" s="20" t="n">
        <v>0.34</v>
      </c>
      <c r="P45" s="20" t="n">
        <v>0.334</v>
      </c>
      <c r="Q45" s="20" t="n">
        <v>0.308</v>
      </c>
      <c r="R45" s="20" t="n">
        <v>0.302</v>
      </c>
      <c r="S45" s="20" t="n">
        <v>0.293</v>
      </c>
    </row>
    <row r="46" customFormat="false" ht="15" hidden="false" customHeight="false" outlineLevel="0" collapsed="false">
      <c r="A46" s="48" t="s">
        <v>63</v>
      </c>
      <c r="B46" s="53" t="n">
        <v>6706</v>
      </c>
      <c r="C46" s="50" t="n">
        <v>0.365</v>
      </c>
      <c r="D46" s="50" t="n">
        <v>0.361</v>
      </c>
      <c r="E46" s="50" t="n">
        <v>0.353</v>
      </c>
      <c r="F46" s="50" t="n">
        <v>0.334</v>
      </c>
      <c r="G46" s="50" t="n">
        <v>0.33</v>
      </c>
      <c r="H46" s="51" t="n">
        <v>0.326</v>
      </c>
      <c r="I46" s="33" t="s">
        <v>63</v>
      </c>
      <c r="J46" s="34" t="n">
        <v>6706</v>
      </c>
      <c r="M46" s="52" t="n">
        <f aca="false">B45</f>
        <v>5862</v>
      </c>
      <c r="N46" s="20" t="n">
        <v>0.365</v>
      </c>
      <c r="O46" s="20" t="n">
        <v>0.361</v>
      </c>
      <c r="P46" s="20" t="n">
        <v>0.353</v>
      </c>
      <c r="Q46" s="20" t="n">
        <v>0.334</v>
      </c>
      <c r="R46" s="20" t="n">
        <v>0.33</v>
      </c>
      <c r="S46" s="20" t="n">
        <v>0.326</v>
      </c>
    </row>
    <row r="47" customFormat="false" ht="15" hidden="false" customHeight="false" outlineLevel="0" collapsed="false">
      <c r="A47" s="48" t="s">
        <v>63</v>
      </c>
      <c r="B47" s="53" t="n">
        <v>7915</v>
      </c>
      <c r="C47" s="50" t="n">
        <v>0.375</v>
      </c>
      <c r="D47" s="50" t="n">
        <v>0.371</v>
      </c>
      <c r="E47" s="50" t="n">
        <v>0.367</v>
      </c>
      <c r="F47" s="50" t="n">
        <v>0.354</v>
      </c>
      <c r="G47" s="50" t="n">
        <v>0.34</v>
      </c>
      <c r="H47" s="51" t="n">
        <v>0.336</v>
      </c>
      <c r="I47" s="33" t="s">
        <v>63</v>
      </c>
      <c r="J47" s="34" t="n">
        <v>7915</v>
      </c>
      <c r="M47" s="52" t="n">
        <f aca="false">B46</f>
        <v>6706</v>
      </c>
      <c r="N47" s="20" t="n">
        <v>0.375</v>
      </c>
      <c r="O47" s="20" t="n">
        <v>0.371</v>
      </c>
      <c r="P47" s="20" t="n">
        <v>0.367</v>
      </c>
      <c r="Q47" s="20" t="n">
        <v>0.354</v>
      </c>
      <c r="R47" s="20" t="n">
        <v>0.34</v>
      </c>
      <c r="S47" s="20" t="n">
        <v>0.336</v>
      </c>
    </row>
    <row r="48" customFormat="false" ht="15" hidden="false" customHeight="false" outlineLevel="0" collapsed="false">
      <c r="A48" s="48" t="s">
        <v>63</v>
      </c>
      <c r="B48" s="53" t="n">
        <v>9531</v>
      </c>
      <c r="C48" s="50" t="n">
        <v>0.395</v>
      </c>
      <c r="D48" s="50" t="n">
        <v>0.391</v>
      </c>
      <c r="E48" s="50" t="n">
        <v>0.387</v>
      </c>
      <c r="F48" s="50" t="n">
        <v>0.374</v>
      </c>
      <c r="G48" s="50" t="n">
        <v>0.37</v>
      </c>
      <c r="H48" s="51" t="n">
        <v>0.356</v>
      </c>
      <c r="I48" s="33" t="s">
        <v>63</v>
      </c>
      <c r="J48" s="34" t="n">
        <v>9531</v>
      </c>
      <c r="M48" s="52" t="n">
        <f aca="false">B47</f>
        <v>7915</v>
      </c>
      <c r="N48" s="20" t="n">
        <v>0.395</v>
      </c>
      <c r="O48" s="20" t="n">
        <v>0.391</v>
      </c>
      <c r="P48" s="20" t="n">
        <v>0.387</v>
      </c>
      <c r="Q48" s="20" t="n">
        <v>0.374</v>
      </c>
      <c r="R48" s="20" t="n">
        <v>0.37</v>
      </c>
      <c r="S48" s="20" t="n">
        <v>0.356</v>
      </c>
    </row>
    <row r="49" customFormat="false" ht="15" hidden="false" customHeight="false" outlineLevel="0" collapsed="false">
      <c r="A49" s="48" t="s">
        <v>63</v>
      </c>
      <c r="B49" s="53" t="n">
        <v>11248</v>
      </c>
      <c r="C49" s="50" t="n">
        <v>0.405</v>
      </c>
      <c r="D49" s="50" t="n">
        <v>0.401</v>
      </c>
      <c r="E49" s="50" t="n">
        <v>0.397</v>
      </c>
      <c r="F49" s="50" t="n">
        <v>0.388</v>
      </c>
      <c r="G49" s="50" t="n">
        <v>0.38</v>
      </c>
      <c r="H49" s="51" t="n">
        <v>0.366</v>
      </c>
      <c r="I49" s="33" t="s">
        <v>63</v>
      </c>
      <c r="J49" s="34" t="n">
        <v>11248</v>
      </c>
      <c r="M49" s="52" t="n">
        <f aca="false">B48</f>
        <v>9531</v>
      </c>
      <c r="N49" s="20" t="n">
        <v>0.405</v>
      </c>
      <c r="O49" s="20" t="n">
        <v>0.401</v>
      </c>
      <c r="P49" s="20" t="n">
        <v>0.397</v>
      </c>
      <c r="Q49" s="20" t="n">
        <v>0.388</v>
      </c>
      <c r="R49" s="20" t="n">
        <v>0.38</v>
      </c>
      <c r="S49" s="20" t="n">
        <v>0.366</v>
      </c>
    </row>
    <row r="50" customFormat="false" ht="15" hidden="false" customHeight="false" outlineLevel="0" collapsed="false">
      <c r="A50" s="48" t="s">
        <v>63</v>
      </c>
      <c r="B50" s="53" t="n">
        <v>18797</v>
      </c>
      <c r="C50" s="50" t="n">
        <v>0.415</v>
      </c>
      <c r="D50" s="50" t="n">
        <v>0.411</v>
      </c>
      <c r="E50" s="50" t="n">
        <v>0.407</v>
      </c>
      <c r="F50" s="50" t="n">
        <v>0.398</v>
      </c>
      <c r="G50" s="50" t="n">
        <v>0.394</v>
      </c>
      <c r="H50" s="51" t="n">
        <v>0.376</v>
      </c>
      <c r="I50" s="33" t="s">
        <v>63</v>
      </c>
      <c r="J50" s="34" t="n">
        <v>18797</v>
      </c>
      <c r="M50" s="52" t="n">
        <f aca="false">B49</f>
        <v>11248</v>
      </c>
      <c r="N50" s="20" t="n">
        <v>0.415</v>
      </c>
      <c r="O50" s="20" t="n">
        <v>0.411</v>
      </c>
      <c r="P50" s="20" t="n">
        <v>0.407</v>
      </c>
      <c r="Q50" s="20" t="n">
        <v>0.398</v>
      </c>
      <c r="R50" s="20" t="n">
        <v>0.394</v>
      </c>
      <c r="S50" s="20" t="n">
        <v>0.376</v>
      </c>
    </row>
    <row r="51" customFormat="false" ht="15" hidden="false" customHeight="false" outlineLevel="0" collapsed="false">
      <c r="A51" s="48" t="s">
        <v>63</v>
      </c>
      <c r="B51" s="53" t="n">
        <v>20160</v>
      </c>
      <c r="C51" s="50" t="n">
        <v>0.425</v>
      </c>
      <c r="D51" s="50" t="n">
        <v>0.421</v>
      </c>
      <c r="E51" s="50" t="n">
        <v>0.417</v>
      </c>
      <c r="F51" s="50" t="n">
        <v>0.408</v>
      </c>
      <c r="G51" s="50" t="n">
        <v>0.404</v>
      </c>
      <c r="H51" s="51" t="n">
        <v>0.386</v>
      </c>
      <c r="I51" s="33" t="s">
        <v>63</v>
      </c>
      <c r="J51" s="34" t="n">
        <v>20160</v>
      </c>
      <c r="M51" s="52" t="n">
        <f aca="false">B50</f>
        <v>18797</v>
      </c>
      <c r="N51" s="20" t="n">
        <v>0.425</v>
      </c>
      <c r="O51" s="20" t="n">
        <v>0.421</v>
      </c>
      <c r="P51" s="20" t="n">
        <v>0.417</v>
      </c>
      <c r="Q51" s="20" t="n">
        <v>0.408</v>
      </c>
      <c r="R51" s="20" t="n">
        <v>0.404</v>
      </c>
      <c r="S51" s="20" t="n">
        <v>0.386</v>
      </c>
    </row>
    <row r="52" customFormat="false" ht="15" hidden="false" customHeight="false" outlineLevel="0" collapsed="false">
      <c r="A52" s="48" t="s">
        <v>63</v>
      </c>
      <c r="B52" s="53" t="n">
        <v>22680</v>
      </c>
      <c r="C52" s="50" t="n">
        <v>0.433</v>
      </c>
      <c r="D52" s="50" t="n">
        <v>0.431</v>
      </c>
      <c r="E52" s="50" t="n">
        <v>0.427</v>
      </c>
      <c r="F52" s="50" t="n">
        <v>0.418</v>
      </c>
      <c r="G52" s="50" t="n">
        <v>0.414</v>
      </c>
      <c r="H52" s="51" t="n">
        <v>0.398</v>
      </c>
      <c r="I52" s="33" t="s">
        <v>63</v>
      </c>
      <c r="J52" s="34" t="n">
        <v>22680</v>
      </c>
      <c r="M52" s="52" t="n">
        <f aca="false">B51</f>
        <v>20160</v>
      </c>
      <c r="N52" s="20" t="n">
        <v>0.433</v>
      </c>
      <c r="O52" s="20" t="n">
        <v>0.431</v>
      </c>
      <c r="P52" s="20" t="n">
        <v>0.427</v>
      </c>
      <c r="Q52" s="20" t="n">
        <v>0.418</v>
      </c>
      <c r="R52" s="20" t="n">
        <v>0.414</v>
      </c>
      <c r="S52" s="20" t="n">
        <v>0.398</v>
      </c>
    </row>
    <row r="53" customFormat="false" ht="15" hidden="false" customHeight="false" outlineLevel="0" collapsed="false">
      <c r="A53" s="48" t="s">
        <v>63</v>
      </c>
      <c r="B53" s="53" t="n">
        <v>25200</v>
      </c>
      <c r="C53" s="50" t="n">
        <v>0.443</v>
      </c>
      <c r="D53" s="50" t="n">
        <v>0.441</v>
      </c>
      <c r="E53" s="50" t="n">
        <v>0.437</v>
      </c>
      <c r="F53" s="50" t="n">
        <v>0.428</v>
      </c>
      <c r="G53" s="50" t="n">
        <v>0.424</v>
      </c>
      <c r="H53" s="51" t="n">
        <v>0.41</v>
      </c>
      <c r="I53" s="33" t="s">
        <v>63</v>
      </c>
      <c r="J53" s="34" t="n">
        <v>25200</v>
      </c>
      <c r="M53" s="52" t="n">
        <f aca="false">B52</f>
        <v>22680</v>
      </c>
      <c r="N53" s="20" t="n">
        <v>0.443</v>
      </c>
      <c r="O53" s="20" t="n">
        <v>0.441</v>
      </c>
      <c r="P53" s="20" t="n">
        <v>0.437</v>
      </c>
      <c r="Q53" s="20" t="n">
        <v>0.428</v>
      </c>
      <c r="R53" s="20" t="n">
        <v>0.424</v>
      </c>
      <c r="S53" s="20" t="n">
        <v>0.41</v>
      </c>
    </row>
    <row r="54" customFormat="false" ht="15.75" hidden="false" customHeight="false" outlineLevel="0" collapsed="false">
      <c r="A54" s="54" t="s">
        <v>64</v>
      </c>
      <c r="B54" s="55" t="n">
        <v>25200</v>
      </c>
      <c r="C54" s="56" t="n">
        <v>0.453</v>
      </c>
      <c r="D54" s="56" t="n">
        <v>0.451</v>
      </c>
      <c r="E54" s="56" t="n">
        <v>0.447</v>
      </c>
      <c r="F54" s="56" t="n">
        <v>0.438</v>
      </c>
      <c r="G54" s="56" t="n">
        <v>0.434</v>
      </c>
      <c r="H54" s="57" t="n">
        <v>0.42</v>
      </c>
      <c r="I54" s="33" t="s">
        <v>63</v>
      </c>
      <c r="J54" s="34" t="n">
        <v>25200</v>
      </c>
      <c r="M54" s="52" t="n">
        <f aca="false">B53</f>
        <v>25200</v>
      </c>
      <c r="N54" s="20" t="n">
        <v>0.453</v>
      </c>
      <c r="O54" s="20" t="n">
        <v>0.451</v>
      </c>
      <c r="P54" s="20" t="n">
        <v>0.447</v>
      </c>
      <c r="Q54" s="20" t="n">
        <v>0.438</v>
      </c>
      <c r="R54" s="20" t="n">
        <v>0.434</v>
      </c>
      <c r="S54" s="20" t="n">
        <v>0.42</v>
      </c>
    </row>
    <row r="55" customFormat="false" ht="15" hidden="false" customHeight="false" outlineLevel="0" collapsed="false">
      <c r="A55" s="58"/>
      <c r="B55" s="59"/>
      <c r="D55" s="33"/>
      <c r="M55" s="52" t="n">
        <f aca="false">B54</f>
        <v>25200</v>
      </c>
    </row>
    <row r="57" customFormat="false" ht="15.75" hidden="false" customHeight="false" outlineLevel="0" collapsed="false">
      <c r="A57" s="36" t="s">
        <v>65</v>
      </c>
      <c r="B57" s="36"/>
      <c r="C57" s="36"/>
      <c r="D57" s="36"/>
      <c r="E57" s="36"/>
      <c r="F57" s="36"/>
      <c r="G57" s="36"/>
      <c r="H57" s="36"/>
    </row>
    <row r="58" customFormat="false" ht="15.75" hidden="false" customHeight="false" outlineLevel="0" collapsed="false">
      <c r="A58" s="37" t="s">
        <v>66</v>
      </c>
      <c r="B58" s="37"/>
      <c r="C58" s="37"/>
      <c r="D58" s="37"/>
      <c r="E58" s="37"/>
      <c r="F58" s="37"/>
      <c r="G58" s="37"/>
      <c r="H58" s="37"/>
      <c r="M58" s="33" t="s">
        <v>65</v>
      </c>
    </row>
    <row r="59" customFormat="false" ht="15" hidden="false" customHeight="false" outlineLevel="0" collapsed="false">
      <c r="D59" s="33"/>
      <c r="M59" s="33" t="s">
        <v>66</v>
      </c>
    </row>
    <row r="60" customFormat="false" ht="15" hidden="false" customHeight="true" outlineLevel="0" collapsed="false">
      <c r="A60" s="38" t="s">
        <v>60</v>
      </c>
      <c r="B60" s="38"/>
      <c r="C60" s="39" t="s">
        <v>61</v>
      </c>
      <c r="D60" s="39"/>
      <c r="E60" s="39"/>
      <c r="F60" s="39"/>
      <c r="G60" s="39"/>
      <c r="H60" s="39"/>
      <c r="N60" s="20" t="s">
        <v>61</v>
      </c>
    </row>
    <row r="61" customFormat="false" ht="15" hidden="false" customHeight="false" outlineLevel="0" collapsed="false">
      <c r="A61" s="41"/>
      <c r="B61" s="41"/>
      <c r="C61" s="42" t="n">
        <v>0</v>
      </c>
      <c r="D61" s="42" t="n">
        <v>1</v>
      </c>
      <c r="E61" s="42" t="n">
        <v>2</v>
      </c>
      <c r="F61" s="42" t="n">
        <v>3</v>
      </c>
      <c r="G61" s="42" t="n">
        <v>4</v>
      </c>
      <c r="H61" s="42" t="s">
        <v>62</v>
      </c>
      <c r="M61" s="40" t="s">
        <v>60</v>
      </c>
      <c r="N61" s="60" t="n">
        <v>0</v>
      </c>
      <c r="O61" s="60" t="n">
        <v>1</v>
      </c>
      <c r="P61" s="60" t="n">
        <v>2</v>
      </c>
      <c r="Q61" s="60" t="n">
        <v>3</v>
      </c>
      <c r="R61" s="60" t="n">
        <v>4</v>
      </c>
      <c r="S61" s="20" t="s">
        <v>62</v>
      </c>
    </row>
    <row r="62" customFormat="false" ht="15" hidden="false" customHeight="false" outlineLevel="0" collapsed="false">
      <c r="A62" s="61" t="s">
        <v>63</v>
      </c>
      <c r="B62" s="62" t="n">
        <v>654</v>
      </c>
      <c r="C62" s="63" t="n">
        <v>0</v>
      </c>
      <c r="D62" s="63" t="n">
        <v>0</v>
      </c>
      <c r="E62" s="63" t="n">
        <v>0</v>
      </c>
      <c r="F62" s="63" t="n">
        <v>0</v>
      </c>
      <c r="G62" s="63" t="n">
        <v>0</v>
      </c>
      <c r="H62" s="64" t="n">
        <v>0</v>
      </c>
      <c r="I62" s="33" t="s">
        <v>63</v>
      </c>
      <c r="J62" s="33" t="n">
        <v>641</v>
      </c>
      <c r="M62" s="33" t="n">
        <v>0</v>
      </c>
      <c r="N62" s="20" t="n">
        <v>0</v>
      </c>
      <c r="O62" s="20" t="n">
        <v>0</v>
      </c>
      <c r="P62" s="20" t="n">
        <v>0</v>
      </c>
      <c r="Q62" s="20" t="n">
        <v>0</v>
      </c>
      <c r="R62" s="20" t="n">
        <v>0</v>
      </c>
      <c r="S62" s="20" t="n">
        <v>0</v>
      </c>
    </row>
    <row r="63" customFormat="false" ht="15" hidden="false" customHeight="false" outlineLevel="0" collapsed="false">
      <c r="A63" s="48" t="s">
        <v>63</v>
      </c>
      <c r="B63" s="49" t="n">
        <v>683</v>
      </c>
      <c r="C63" s="50" t="n">
        <v>0.003</v>
      </c>
      <c r="D63" s="50" t="n">
        <v>0</v>
      </c>
      <c r="E63" s="50" t="n">
        <v>0</v>
      </c>
      <c r="F63" s="50" t="n">
        <v>0</v>
      </c>
      <c r="G63" s="50" t="n">
        <v>0</v>
      </c>
      <c r="H63" s="51" t="n">
        <v>0</v>
      </c>
      <c r="I63" s="33" t="s">
        <v>63</v>
      </c>
      <c r="J63" s="33" t="n">
        <v>683</v>
      </c>
      <c r="M63" s="52" t="n">
        <f aca="false">B62</f>
        <v>654</v>
      </c>
      <c r="N63" s="20" t="n">
        <v>0.004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</row>
    <row r="64" customFormat="false" ht="15" hidden="false" customHeight="false" outlineLevel="0" collapsed="false">
      <c r="A64" s="48" t="s">
        <v>63</v>
      </c>
      <c r="B64" s="49" t="n">
        <v>705</v>
      </c>
      <c r="C64" s="50" t="n">
        <v>0.025</v>
      </c>
      <c r="D64" s="50" t="n">
        <v>0</v>
      </c>
      <c r="E64" s="50" t="n">
        <v>0</v>
      </c>
      <c r="F64" s="50" t="n">
        <v>0</v>
      </c>
      <c r="G64" s="50" t="n">
        <v>0</v>
      </c>
      <c r="H64" s="51" t="n">
        <v>0</v>
      </c>
      <c r="I64" s="33" t="s">
        <v>63</v>
      </c>
      <c r="J64" s="33" t="n">
        <v>705</v>
      </c>
      <c r="M64" s="52" t="n">
        <f aca="false">B63</f>
        <v>683</v>
      </c>
      <c r="N64" s="20" t="n">
        <v>0.025</v>
      </c>
      <c r="O64" s="20" t="n">
        <v>0</v>
      </c>
      <c r="P64" s="20" t="n">
        <v>0</v>
      </c>
      <c r="Q64" s="20" t="n">
        <v>0</v>
      </c>
      <c r="R64" s="20" t="n">
        <v>0</v>
      </c>
      <c r="S64" s="20" t="n">
        <v>0</v>
      </c>
    </row>
    <row r="65" customFormat="false" ht="15" hidden="false" customHeight="false" outlineLevel="0" collapsed="false">
      <c r="A65" s="48" t="s">
        <v>63</v>
      </c>
      <c r="B65" s="49" t="n">
        <v>751</v>
      </c>
      <c r="C65" s="50" t="n">
        <v>0.035</v>
      </c>
      <c r="D65" s="50" t="n">
        <v>0</v>
      </c>
      <c r="E65" s="50" t="n">
        <v>0</v>
      </c>
      <c r="F65" s="50" t="n">
        <v>0</v>
      </c>
      <c r="G65" s="50" t="n">
        <v>0</v>
      </c>
      <c r="H65" s="51" t="n">
        <v>0</v>
      </c>
      <c r="I65" s="33" t="s">
        <v>63</v>
      </c>
      <c r="J65" s="33" t="n">
        <v>751</v>
      </c>
      <c r="M65" s="52" t="n">
        <f aca="false">B64</f>
        <v>705</v>
      </c>
      <c r="N65" s="20" t="n">
        <v>0.035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</row>
    <row r="66" customFormat="false" ht="15" hidden="false" customHeight="false" outlineLevel="0" collapsed="false">
      <c r="A66" s="48" t="s">
        <v>63</v>
      </c>
      <c r="B66" s="49" t="n">
        <v>791</v>
      </c>
      <c r="C66" s="50" t="n">
        <v>0.049</v>
      </c>
      <c r="D66" s="50" t="n">
        <v>0.011</v>
      </c>
      <c r="E66" s="50" t="n">
        <v>0</v>
      </c>
      <c r="F66" s="50" t="n">
        <v>0</v>
      </c>
      <c r="G66" s="50" t="n">
        <v>0</v>
      </c>
      <c r="H66" s="51" t="n">
        <v>0</v>
      </c>
      <c r="I66" s="33" t="s">
        <v>63</v>
      </c>
      <c r="J66" s="33" t="n">
        <v>791</v>
      </c>
      <c r="M66" s="52" t="n">
        <f aca="false">B65</f>
        <v>751</v>
      </c>
      <c r="N66" s="20" t="n">
        <v>0.05</v>
      </c>
      <c r="O66" s="20" t="n">
        <v>0.011</v>
      </c>
      <c r="P66" s="20" t="n">
        <v>0</v>
      </c>
      <c r="Q66" s="20" t="n">
        <v>0</v>
      </c>
      <c r="R66" s="20" t="n">
        <v>0</v>
      </c>
      <c r="S66" s="20" t="n">
        <v>0</v>
      </c>
    </row>
    <row r="67" customFormat="false" ht="15" hidden="false" customHeight="false" outlineLevel="0" collapsed="false">
      <c r="A67" s="48" t="s">
        <v>63</v>
      </c>
      <c r="B67" s="49" t="n">
        <v>833</v>
      </c>
      <c r="C67" s="50" t="n">
        <v>0.058</v>
      </c>
      <c r="D67" s="50" t="n">
        <v>0.02</v>
      </c>
      <c r="E67" s="50" t="n">
        <v>0.011</v>
      </c>
      <c r="F67" s="50" t="n">
        <v>0</v>
      </c>
      <c r="G67" s="50" t="n">
        <v>0</v>
      </c>
      <c r="H67" s="51" t="n">
        <v>0</v>
      </c>
      <c r="I67" s="33" t="s">
        <v>63</v>
      </c>
      <c r="J67" s="33" t="n">
        <v>833</v>
      </c>
      <c r="M67" s="52" t="n">
        <f aca="false">B66</f>
        <v>791</v>
      </c>
      <c r="N67" s="20" t="n">
        <v>0.059</v>
      </c>
      <c r="O67" s="20" t="n">
        <v>0.02</v>
      </c>
      <c r="P67" s="20" t="n">
        <v>0.011</v>
      </c>
      <c r="Q67" s="20" t="n">
        <v>0</v>
      </c>
      <c r="R67" s="20" t="n">
        <v>0</v>
      </c>
      <c r="S67" s="20" t="n">
        <v>0</v>
      </c>
    </row>
    <row r="68" customFormat="false" ht="15" hidden="false" customHeight="false" outlineLevel="0" collapsed="false">
      <c r="A68" s="48" t="s">
        <v>63</v>
      </c>
      <c r="B68" s="53" t="n">
        <v>883</v>
      </c>
      <c r="C68" s="50" t="n">
        <v>0.067</v>
      </c>
      <c r="D68" s="50" t="n">
        <v>0.039</v>
      </c>
      <c r="E68" s="50" t="n">
        <v>0.014</v>
      </c>
      <c r="F68" s="50" t="n">
        <v>0</v>
      </c>
      <c r="G68" s="50" t="n">
        <v>0</v>
      </c>
      <c r="H68" s="51" t="n">
        <v>0</v>
      </c>
      <c r="I68" s="33" t="s">
        <v>63</v>
      </c>
      <c r="J68" s="33" t="n">
        <v>883</v>
      </c>
      <c r="M68" s="52" t="n">
        <f aca="false">B67</f>
        <v>833</v>
      </c>
      <c r="N68" s="20" t="n">
        <v>0.068</v>
      </c>
      <c r="O68" s="20" t="n">
        <v>0.04</v>
      </c>
      <c r="P68" s="20" t="n">
        <v>0.014</v>
      </c>
      <c r="Q68" s="20" t="n">
        <v>0</v>
      </c>
      <c r="R68" s="20" t="n">
        <v>0</v>
      </c>
      <c r="S68" s="20" t="n">
        <v>0</v>
      </c>
    </row>
    <row r="69" customFormat="false" ht="15" hidden="false" customHeight="false" outlineLevel="0" collapsed="false">
      <c r="A69" s="48" t="s">
        <v>63</v>
      </c>
      <c r="B69" s="53" t="n">
        <v>971</v>
      </c>
      <c r="C69" s="50" t="n">
        <v>0.075</v>
      </c>
      <c r="D69" s="50" t="n">
        <v>0.048</v>
      </c>
      <c r="E69" s="50" t="n">
        <v>0.031</v>
      </c>
      <c r="F69" s="50" t="n">
        <v>0</v>
      </c>
      <c r="G69" s="50" t="n">
        <v>0</v>
      </c>
      <c r="H69" s="51" t="n">
        <v>0</v>
      </c>
      <c r="I69" s="33" t="s">
        <v>63</v>
      </c>
      <c r="J69" s="33" t="n">
        <v>971</v>
      </c>
      <c r="M69" s="52" t="n">
        <f aca="false">B68</f>
        <v>883</v>
      </c>
      <c r="N69" s="20" t="n">
        <v>0.076</v>
      </c>
      <c r="O69" s="20" t="n">
        <v>0.049</v>
      </c>
      <c r="P69" s="20" t="n">
        <v>0.031</v>
      </c>
      <c r="Q69" s="20" t="n">
        <v>0</v>
      </c>
      <c r="R69" s="20" t="n">
        <v>0</v>
      </c>
      <c r="S69" s="20" t="n">
        <v>0</v>
      </c>
    </row>
    <row r="70" customFormat="false" ht="15" hidden="false" customHeight="false" outlineLevel="0" collapsed="false">
      <c r="A70" s="48" t="s">
        <v>63</v>
      </c>
      <c r="B70" s="53" t="n">
        <v>1077</v>
      </c>
      <c r="C70" s="50" t="n">
        <v>0.084</v>
      </c>
      <c r="D70" s="50" t="n">
        <v>0.057</v>
      </c>
      <c r="E70" s="50" t="n">
        <v>0.039</v>
      </c>
      <c r="F70" s="50" t="n">
        <v>0.012</v>
      </c>
      <c r="G70" s="50" t="n">
        <v>0</v>
      </c>
      <c r="H70" s="51" t="n">
        <v>0</v>
      </c>
      <c r="I70" s="33" t="s">
        <v>63</v>
      </c>
      <c r="J70" s="34" t="n">
        <v>1077</v>
      </c>
      <c r="M70" s="52" t="n">
        <f aca="false">B69</f>
        <v>971</v>
      </c>
      <c r="N70" s="20" t="n">
        <v>0.085</v>
      </c>
      <c r="O70" s="20" t="n">
        <v>0.058</v>
      </c>
      <c r="P70" s="20" t="n">
        <v>0.04</v>
      </c>
      <c r="Q70" s="20" t="n">
        <v>0.012</v>
      </c>
      <c r="R70" s="20" t="n">
        <v>0</v>
      </c>
      <c r="S70" s="20" t="n">
        <v>0</v>
      </c>
    </row>
    <row r="71" customFormat="false" ht="15" hidden="false" customHeight="false" outlineLevel="0" collapsed="false">
      <c r="A71" s="48" t="s">
        <v>63</v>
      </c>
      <c r="B71" s="53" t="n">
        <v>1221</v>
      </c>
      <c r="C71" s="50" t="n">
        <v>0.095</v>
      </c>
      <c r="D71" s="50" t="n">
        <v>0.071</v>
      </c>
      <c r="E71" s="50" t="n">
        <v>0.049</v>
      </c>
      <c r="F71" s="50" t="n">
        <v>0.022</v>
      </c>
      <c r="G71" s="50" t="n">
        <v>0.003</v>
      </c>
      <c r="H71" s="51" t="n">
        <v>0</v>
      </c>
      <c r="I71" s="33" t="s">
        <v>63</v>
      </c>
      <c r="J71" s="34" t="n">
        <v>1221</v>
      </c>
      <c r="M71" s="52" t="n">
        <f aca="false">B70</f>
        <v>1077</v>
      </c>
      <c r="N71" s="20" t="n">
        <v>0.096</v>
      </c>
      <c r="O71" s="20" t="n">
        <v>0.072</v>
      </c>
      <c r="P71" s="20" t="n">
        <v>0.05</v>
      </c>
      <c r="Q71" s="20" t="n">
        <v>0.022</v>
      </c>
      <c r="R71" s="20" t="n">
        <v>0.003</v>
      </c>
      <c r="S71" s="20" t="n">
        <v>0</v>
      </c>
    </row>
    <row r="72" customFormat="false" ht="15" hidden="false" customHeight="false" outlineLevel="0" collapsed="false">
      <c r="A72" s="48" t="s">
        <v>63</v>
      </c>
      <c r="B72" s="53" t="n">
        <v>1399</v>
      </c>
      <c r="C72" s="50" t="n">
        <v>0.11</v>
      </c>
      <c r="D72" s="50" t="n">
        <v>0.092</v>
      </c>
      <c r="E72" s="50" t="n">
        <v>0.073</v>
      </c>
      <c r="F72" s="50" t="n">
        <v>0.045</v>
      </c>
      <c r="G72" s="50" t="n">
        <v>0.028</v>
      </c>
      <c r="H72" s="51" t="n">
        <v>0.019</v>
      </c>
      <c r="I72" s="33" t="s">
        <v>63</v>
      </c>
      <c r="J72" s="34" t="n">
        <v>1399</v>
      </c>
      <c r="M72" s="52" t="n">
        <f aca="false">B71</f>
        <v>1221</v>
      </c>
      <c r="N72" s="20" t="n">
        <v>0.111</v>
      </c>
      <c r="O72" s="20" t="n">
        <v>0.093</v>
      </c>
      <c r="P72" s="20" t="n">
        <v>0.074</v>
      </c>
      <c r="Q72" s="20" t="n">
        <v>0.046</v>
      </c>
      <c r="R72" s="20" t="n">
        <v>0.028</v>
      </c>
      <c r="S72" s="20" t="n">
        <v>0.019</v>
      </c>
    </row>
    <row r="73" customFormat="false" ht="15" hidden="false" customHeight="false" outlineLevel="0" collapsed="false">
      <c r="A73" s="48" t="s">
        <v>63</v>
      </c>
      <c r="B73" s="53" t="n">
        <v>1624</v>
      </c>
      <c r="C73" s="50" t="n">
        <v>0.12</v>
      </c>
      <c r="D73" s="50" t="n">
        <v>0.103</v>
      </c>
      <c r="E73" s="50" t="n">
        <v>0.084</v>
      </c>
      <c r="F73" s="50" t="n">
        <v>0.065</v>
      </c>
      <c r="G73" s="50" t="n">
        <v>0.047</v>
      </c>
      <c r="H73" s="51" t="n">
        <v>0.029</v>
      </c>
      <c r="I73" s="33" t="s">
        <v>63</v>
      </c>
      <c r="J73" s="34" t="n">
        <v>1624</v>
      </c>
      <c r="M73" s="52" t="n">
        <f aca="false">B72</f>
        <v>1399</v>
      </c>
      <c r="N73" s="20" t="n">
        <v>0.122</v>
      </c>
      <c r="O73" s="20" t="n">
        <v>0.104</v>
      </c>
      <c r="P73" s="20" t="n">
        <v>0.085</v>
      </c>
      <c r="Q73" s="20" t="n">
        <v>0.066</v>
      </c>
      <c r="R73" s="20" t="n">
        <v>0.048</v>
      </c>
      <c r="S73" s="20" t="n">
        <v>0.029</v>
      </c>
    </row>
    <row r="74" customFormat="false" ht="15" hidden="false" customHeight="false" outlineLevel="0" collapsed="false">
      <c r="A74" s="48" t="s">
        <v>63</v>
      </c>
      <c r="B74" s="53" t="n">
        <v>1727</v>
      </c>
      <c r="C74" s="50" t="n">
        <v>0.135</v>
      </c>
      <c r="D74" s="50" t="n">
        <v>0.117</v>
      </c>
      <c r="E74" s="50" t="n">
        <v>0.109</v>
      </c>
      <c r="F74" s="50" t="n">
        <v>0.08</v>
      </c>
      <c r="G74" s="50" t="n">
        <v>0.061</v>
      </c>
      <c r="H74" s="51" t="n">
        <v>0.053</v>
      </c>
      <c r="I74" s="33" t="s">
        <v>63</v>
      </c>
      <c r="J74" s="34" t="n">
        <v>1727</v>
      </c>
      <c r="M74" s="52" t="n">
        <f aca="false">B73</f>
        <v>1624</v>
      </c>
      <c r="N74" s="20" t="n">
        <v>0.137</v>
      </c>
      <c r="O74" s="20" t="n">
        <v>0.119</v>
      </c>
      <c r="P74" s="20" t="n">
        <v>0.11</v>
      </c>
      <c r="Q74" s="20" t="n">
        <v>0.081</v>
      </c>
      <c r="R74" s="20" t="n">
        <v>0.062</v>
      </c>
      <c r="S74" s="20" t="n">
        <v>0.054</v>
      </c>
    </row>
    <row r="75" customFormat="false" ht="15" hidden="false" customHeight="false" outlineLevel="0" collapsed="false">
      <c r="A75" s="48" t="s">
        <v>63</v>
      </c>
      <c r="B75" s="53" t="n">
        <v>1843</v>
      </c>
      <c r="C75" s="50" t="n">
        <v>0.144</v>
      </c>
      <c r="D75" s="50" t="n">
        <v>0.128</v>
      </c>
      <c r="E75" s="50" t="n">
        <v>0.12</v>
      </c>
      <c r="F75" s="50" t="n">
        <v>0.093</v>
      </c>
      <c r="G75" s="50" t="n">
        <v>0.075</v>
      </c>
      <c r="H75" s="51" t="n">
        <v>0.067</v>
      </c>
      <c r="I75" s="33" t="s">
        <v>63</v>
      </c>
      <c r="J75" s="34" t="n">
        <v>1843</v>
      </c>
      <c r="M75" s="52" t="n">
        <f aca="false">B74</f>
        <v>1727</v>
      </c>
      <c r="N75" s="20" t="n">
        <v>0.146</v>
      </c>
      <c r="O75" s="20" t="n">
        <v>0.13</v>
      </c>
      <c r="P75" s="20" t="n">
        <v>0.122</v>
      </c>
      <c r="Q75" s="20" t="n">
        <v>0.094</v>
      </c>
      <c r="R75" s="20" t="n">
        <v>0.076</v>
      </c>
      <c r="S75" s="20" t="n">
        <v>0.068</v>
      </c>
    </row>
    <row r="76" customFormat="false" ht="15" hidden="false" customHeight="false" outlineLevel="0" collapsed="false">
      <c r="A76" s="48" t="s">
        <v>63</v>
      </c>
      <c r="B76" s="53" t="n">
        <v>1992</v>
      </c>
      <c r="C76" s="50" t="n">
        <v>0.154</v>
      </c>
      <c r="D76" s="50" t="n">
        <v>0.137</v>
      </c>
      <c r="E76" s="50" t="n">
        <v>0.129</v>
      </c>
      <c r="F76" s="50" t="n">
        <v>0.103</v>
      </c>
      <c r="G76" s="50" t="n">
        <v>0.095</v>
      </c>
      <c r="H76" s="51" t="n">
        <v>0.077</v>
      </c>
      <c r="I76" s="33" t="s">
        <v>63</v>
      </c>
      <c r="J76" s="34" t="n">
        <v>1992</v>
      </c>
      <c r="M76" s="52" t="n">
        <f aca="false">B75</f>
        <v>1843</v>
      </c>
      <c r="N76" s="20" t="n">
        <v>0.156</v>
      </c>
      <c r="O76" s="20" t="n">
        <v>0.139</v>
      </c>
      <c r="P76" s="20" t="n">
        <v>0.131</v>
      </c>
      <c r="Q76" s="20" t="n">
        <v>0.104</v>
      </c>
      <c r="R76" s="20" t="n">
        <v>0.096</v>
      </c>
      <c r="S76" s="20" t="n">
        <v>0.078</v>
      </c>
    </row>
    <row r="77" customFormat="false" ht="15" hidden="false" customHeight="false" outlineLevel="0" collapsed="false">
      <c r="A77" s="48" t="s">
        <v>63</v>
      </c>
      <c r="B77" s="53" t="n">
        <v>2150</v>
      </c>
      <c r="C77" s="50" t="n">
        <v>0.164</v>
      </c>
      <c r="D77" s="50" t="n">
        <v>0.147</v>
      </c>
      <c r="E77" s="50" t="n">
        <v>0.139</v>
      </c>
      <c r="F77" s="50" t="n">
        <v>0.112</v>
      </c>
      <c r="G77" s="50" t="n">
        <v>0.105</v>
      </c>
      <c r="H77" s="51" t="n">
        <v>0.088</v>
      </c>
      <c r="I77" s="33" t="s">
        <v>63</v>
      </c>
      <c r="J77" s="34" t="n">
        <v>2150</v>
      </c>
      <c r="M77" s="52" t="n">
        <f aca="false">B76</f>
        <v>1992</v>
      </c>
      <c r="N77" s="20" t="n">
        <v>0.166</v>
      </c>
      <c r="O77" s="20" t="n">
        <v>0.149</v>
      </c>
      <c r="P77" s="20" t="n">
        <v>0.141</v>
      </c>
      <c r="Q77" s="20" t="n">
        <v>0.114</v>
      </c>
      <c r="R77" s="20" t="n">
        <v>0.106</v>
      </c>
      <c r="S77" s="20" t="n">
        <v>0.089</v>
      </c>
    </row>
    <row r="78" customFormat="false" ht="15" hidden="false" customHeight="false" outlineLevel="0" collapsed="false">
      <c r="A78" s="48" t="s">
        <v>63</v>
      </c>
      <c r="B78" s="53" t="n">
        <v>2339</v>
      </c>
      <c r="C78" s="50" t="n">
        <v>0.174</v>
      </c>
      <c r="D78" s="50" t="n">
        <v>0.167</v>
      </c>
      <c r="E78" s="50" t="n">
        <v>0.15</v>
      </c>
      <c r="F78" s="50" t="n">
        <v>0.122</v>
      </c>
      <c r="G78" s="50" t="n">
        <v>0.114</v>
      </c>
      <c r="H78" s="51" t="n">
        <v>0.098</v>
      </c>
      <c r="I78" s="33" t="s">
        <v>63</v>
      </c>
      <c r="J78" s="34" t="n">
        <v>2339</v>
      </c>
      <c r="M78" s="52" t="n">
        <f aca="false">B77</f>
        <v>2150</v>
      </c>
      <c r="N78" s="20" t="n">
        <v>0.176</v>
      </c>
      <c r="O78" s="20" t="n">
        <v>0.169</v>
      </c>
      <c r="P78" s="20" t="n">
        <v>0.152</v>
      </c>
      <c r="Q78" s="20" t="n">
        <v>0.124</v>
      </c>
      <c r="R78" s="20" t="n">
        <v>0.116</v>
      </c>
      <c r="S78" s="20" t="n">
        <v>0.099</v>
      </c>
    </row>
    <row r="79" customFormat="false" ht="15" hidden="false" customHeight="false" outlineLevel="0" collapsed="false">
      <c r="A79" s="48" t="s">
        <v>63</v>
      </c>
      <c r="B79" s="53" t="n">
        <v>2558</v>
      </c>
      <c r="C79" s="50" t="n">
        <v>0.183</v>
      </c>
      <c r="D79" s="50" t="n">
        <v>0.177</v>
      </c>
      <c r="E79" s="50" t="n">
        <v>0.16</v>
      </c>
      <c r="F79" s="50" t="n">
        <v>0.142</v>
      </c>
      <c r="G79" s="50" t="n">
        <v>0.124</v>
      </c>
      <c r="H79" s="51" t="n">
        <v>0.117</v>
      </c>
      <c r="I79" s="33" t="s">
        <v>63</v>
      </c>
      <c r="J79" s="34" t="n">
        <v>2558</v>
      </c>
      <c r="M79" s="52" t="n">
        <f aca="false">B78</f>
        <v>2339</v>
      </c>
      <c r="N79" s="20" t="n">
        <v>0.186</v>
      </c>
      <c r="O79" s="20" t="n">
        <v>0.179</v>
      </c>
      <c r="P79" s="20" t="n">
        <v>0.162</v>
      </c>
      <c r="Q79" s="20" t="n">
        <v>0.144</v>
      </c>
      <c r="R79" s="20" t="n">
        <v>0.126</v>
      </c>
      <c r="S79" s="20" t="n">
        <v>0.119</v>
      </c>
    </row>
    <row r="80" customFormat="false" ht="15" hidden="false" customHeight="false" outlineLevel="0" collapsed="false">
      <c r="A80" s="48" t="s">
        <v>63</v>
      </c>
      <c r="B80" s="53" t="n">
        <v>2925</v>
      </c>
      <c r="C80" s="50" t="n">
        <v>0.194</v>
      </c>
      <c r="D80" s="50" t="n">
        <v>0.187</v>
      </c>
      <c r="E80" s="50" t="n">
        <v>0.17</v>
      </c>
      <c r="F80" s="50" t="n">
        <v>0.152</v>
      </c>
      <c r="G80" s="50" t="n">
        <v>0.135</v>
      </c>
      <c r="H80" s="51" t="n">
        <v>0.127</v>
      </c>
      <c r="I80" s="33" t="s">
        <v>63</v>
      </c>
      <c r="J80" s="34" t="n">
        <v>2925</v>
      </c>
      <c r="M80" s="52" t="n">
        <f aca="false">B79</f>
        <v>2558</v>
      </c>
      <c r="N80" s="20" t="n">
        <v>0.197</v>
      </c>
      <c r="O80" s="20" t="n">
        <v>0.19</v>
      </c>
      <c r="P80" s="20" t="n">
        <v>0.172</v>
      </c>
      <c r="Q80" s="20" t="n">
        <v>0.154</v>
      </c>
      <c r="R80" s="20" t="n">
        <v>0.137</v>
      </c>
      <c r="S80" s="20" t="n">
        <v>0.129</v>
      </c>
    </row>
    <row r="81" customFormat="false" ht="15" hidden="false" customHeight="false" outlineLevel="0" collapsed="false">
      <c r="A81" s="48" t="s">
        <v>63</v>
      </c>
      <c r="B81" s="53" t="n">
        <v>3345</v>
      </c>
      <c r="C81" s="50" t="n">
        <v>0.22</v>
      </c>
      <c r="D81" s="50" t="n">
        <v>0.219</v>
      </c>
      <c r="E81" s="50" t="n">
        <v>0.203</v>
      </c>
      <c r="F81" s="50" t="n">
        <v>0.189</v>
      </c>
      <c r="G81" s="50" t="n">
        <v>0.175</v>
      </c>
      <c r="H81" s="51" t="n">
        <v>0.171</v>
      </c>
      <c r="I81" s="33" t="s">
        <v>63</v>
      </c>
      <c r="J81" s="34" t="n">
        <v>3345</v>
      </c>
      <c r="M81" s="52" t="n">
        <f aca="false">B80</f>
        <v>2925</v>
      </c>
      <c r="N81" s="20" t="n">
        <v>0.22</v>
      </c>
      <c r="O81" s="20" t="n">
        <v>0.219</v>
      </c>
      <c r="P81" s="20" t="n">
        <v>0.203</v>
      </c>
      <c r="Q81" s="20" t="n">
        <v>0.189</v>
      </c>
      <c r="R81" s="20" t="n">
        <v>0.175</v>
      </c>
      <c r="S81" s="20" t="n">
        <v>0.171</v>
      </c>
    </row>
    <row r="82" customFormat="false" ht="15" hidden="false" customHeight="false" outlineLevel="0" collapsed="false">
      <c r="A82" s="48" t="s">
        <v>63</v>
      </c>
      <c r="B82" s="53" t="n">
        <v>3600</v>
      </c>
      <c r="C82" s="50" t="n">
        <v>0.23</v>
      </c>
      <c r="D82" s="50" t="n">
        <v>0.229</v>
      </c>
      <c r="E82" s="50" t="n">
        <v>0.215</v>
      </c>
      <c r="F82" s="50" t="n">
        <v>0.199</v>
      </c>
      <c r="G82" s="50" t="n">
        <v>0.195</v>
      </c>
      <c r="H82" s="51" t="n">
        <v>0.181</v>
      </c>
      <c r="I82" s="33" t="s">
        <v>63</v>
      </c>
      <c r="J82" s="34" t="n">
        <v>3600</v>
      </c>
      <c r="M82" s="52" t="n">
        <f aca="false">B81</f>
        <v>3345</v>
      </c>
      <c r="N82" s="20" t="n">
        <v>0.23</v>
      </c>
      <c r="O82" s="20" t="n">
        <v>0.229</v>
      </c>
      <c r="P82" s="20" t="n">
        <v>0.215</v>
      </c>
      <c r="Q82" s="20" t="n">
        <v>0.199</v>
      </c>
      <c r="R82" s="20" t="n">
        <v>0.195</v>
      </c>
      <c r="S82" s="20" t="n">
        <v>0.181</v>
      </c>
    </row>
    <row r="83" customFormat="false" ht="15" hidden="false" customHeight="false" outlineLevel="0" collapsed="false">
      <c r="A83" s="48" t="s">
        <v>63</v>
      </c>
      <c r="B83" s="53" t="n">
        <v>3870</v>
      </c>
      <c r="C83" s="50" t="n">
        <v>0.24</v>
      </c>
      <c r="D83" s="50" t="n">
        <v>0.239</v>
      </c>
      <c r="E83" s="50" t="n">
        <v>0.225</v>
      </c>
      <c r="F83" s="50" t="n">
        <v>0.211</v>
      </c>
      <c r="G83" s="50" t="n">
        <v>0.205</v>
      </c>
      <c r="H83" s="51" t="n">
        <v>0.191</v>
      </c>
      <c r="I83" s="33" t="s">
        <v>63</v>
      </c>
      <c r="J83" s="34" t="n">
        <v>3870</v>
      </c>
      <c r="M83" s="52" t="n">
        <f aca="false">B82</f>
        <v>3600</v>
      </c>
      <c r="N83" s="20" t="n">
        <v>0.24</v>
      </c>
      <c r="O83" s="20" t="n">
        <v>0.239</v>
      </c>
      <c r="P83" s="20" t="n">
        <v>0.225</v>
      </c>
      <c r="Q83" s="20" t="n">
        <v>0.211</v>
      </c>
      <c r="R83" s="20" t="n">
        <v>0.205</v>
      </c>
      <c r="S83" s="20" t="n">
        <v>0.191</v>
      </c>
    </row>
    <row r="84" customFormat="false" ht="15" hidden="false" customHeight="false" outlineLevel="0" collapsed="false">
      <c r="A84" s="48" t="s">
        <v>63</v>
      </c>
      <c r="B84" s="53" t="n">
        <v>4197</v>
      </c>
      <c r="C84" s="50" t="n">
        <v>0.25</v>
      </c>
      <c r="D84" s="50" t="n">
        <v>0.249</v>
      </c>
      <c r="E84" s="50" t="n">
        <v>0.235</v>
      </c>
      <c r="F84" s="50" t="n">
        <v>0.221</v>
      </c>
      <c r="G84" s="50" t="n">
        <v>0.217</v>
      </c>
      <c r="H84" s="51" t="n">
        <v>0.211</v>
      </c>
      <c r="I84" s="33" t="s">
        <v>63</v>
      </c>
      <c r="J84" s="34" t="n">
        <v>4197</v>
      </c>
      <c r="M84" s="52" t="n">
        <f aca="false">B83</f>
        <v>3870</v>
      </c>
      <c r="N84" s="20" t="n">
        <v>0.25</v>
      </c>
      <c r="O84" s="20" t="n">
        <v>0.249</v>
      </c>
      <c r="P84" s="20" t="n">
        <v>0.235</v>
      </c>
      <c r="Q84" s="20" t="n">
        <v>0.221</v>
      </c>
      <c r="R84" s="20" t="n">
        <v>0.217</v>
      </c>
      <c r="S84" s="20" t="n">
        <v>0.211</v>
      </c>
    </row>
    <row r="85" customFormat="false" ht="15" hidden="false" customHeight="false" outlineLevel="0" collapsed="false">
      <c r="A85" s="48" t="s">
        <v>63</v>
      </c>
      <c r="B85" s="53" t="n">
        <v>4590</v>
      </c>
      <c r="C85" s="50" t="n">
        <v>0.265</v>
      </c>
      <c r="D85" s="50" t="n">
        <v>0.259</v>
      </c>
      <c r="E85" s="50" t="n">
        <v>0.245</v>
      </c>
      <c r="F85" s="50" t="n">
        <v>0.231</v>
      </c>
      <c r="G85" s="50" t="n">
        <v>0.227</v>
      </c>
      <c r="H85" s="51" t="n">
        <v>0.223</v>
      </c>
      <c r="I85" s="33" t="s">
        <v>63</v>
      </c>
      <c r="J85" s="34" t="n">
        <v>4590</v>
      </c>
      <c r="M85" s="52" t="n">
        <f aca="false">B84</f>
        <v>4197</v>
      </c>
      <c r="N85" s="20" t="n">
        <v>0.265</v>
      </c>
      <c r="O85" s="20" t="n">
        <v>0.259</v>
      </c>
      <c r="P85" s="20" t="n">
        <v>0.245</v>
      </c>
      <c r="Q85" s="20" t="n">
        <v>0.231</v>
      </c>
      <c r="R85" s="20" t="n">
        <v>0.227</v>
      </c>
      <c r="S85" s="20" t="n">
        <v>0.223</v>
      </c>
    </row>
    <row r="86" customFormat="false" ht="15" hidden="false" customHeight="false" outlineLevel="0" collapsed="false">
      <c r="A86" s="48" t="s">
        <v>63</v>
      </c>
      <c r="B86" s="53" t="n">
        <v>5060</v>
      </c>
      <c r="C86" s="50" t="n">
        <v>0.275</v>
      </c>
      <c r="D86" s="50" t="n">
        <v>0.269</v>
      </c>
      <c r="E86" s="50" t="n">
        <v>0.265</v>
      </c>
      <c r="F86" s="50" t="n">
        <v>0.241</v>
      </c>
      <c r="G86" s="50" t="n">
        <v>0.237</v>
      </c>
      <c r="H86" s="51" t="n">
        <v>0.233</v>
      </c>
      <c r="I86" s="33" t="s">
        <v>63</v>
      </c>
      <c r="J86" s="34" t="n">
        <v>5060</v>
      </c>
      <c r="M86" s="52" t="n">
        <f aca="false">B85</f>
        <v>4590</v>
      </c>
      <c r="N86" s="20" t="n">
        <v>0.275</v>
      </c>
      <c r="O86" s="20" t="n">
        <v>0.269</v>
      </c>
      <c r="P86" s="20" t="n">
        <v>0.265</v>
      </c>
      <c r="Q86" s="20" t="n">
        <v>0.241</v>
      </c>
      <c r="R86" s="20" t="n">
        <v>0.237</v>
      </c>
      <c r="S86" s="20" t="n">
        <v>0.233</v>
      </c>
    </row>
    <row r="87" customFormat="false" ht="15" hidden="false" customHeight="false" outlineLevel="0" collapsed="false">
      <c r="A87" s="48" t="s">
        <v>63</v>
      </c>
      <c r="B87" s="53" t="n">
        <v>5637</v>
      </c>
      <c r="C87" s="50" t="n">
        <v>0.285</v>
      </c>
      <c r="D87" s="50" t="n">
        <v>0.279</v>
      </c>
      <c r="E87" s="50" t="n">
        <v>0.275</v>
      </c>
      <c r="F87" s="50" t="n">
        <v>0.251</v>
      </c>
      <c r="G87" s="50" t="n">
        <v>0.247</v>
      </c>
      <c r="H87" s="51" t="n">
        <v>0.243</v>
      </c>
      <c r="I87" s="33" t="s">
        <v>63</v>
      </c>
      <c r="J87" s="34" t="n">
        <v>5637</v>
      </c>
      <c r="M87" s="52" t="n">
        <f aca="false">B86</f>
        <v>5060</v>
      </c>
      <c r="N87" s="20" t="n">
        <v>0.285</v>
      </c>
      <c r="O87" s="20" t="n">
        <v>0.279</v>
      </c>
      <c r="P87" s="20" t="n">
        <v>0.275</v>
      </c>
      <c r="Q87" s="20" t="n">
        <v>0.251</v>
      </c>
      <c r="R87" s="20" t="n">
        <v>0.247</v>
      </c>
      <c r="S87" s="20" t="n">
        <v>0.243</v>
      </c>
    </row>
    <row r="88" customFormat="false" ht="15" hidden="false" customHeight="false" outlineLevel="0" collapsed="false">
      <c r="A88" s="48" t="s">
        <v>63</v>
      </c>
      <c r="B88" s="53" t="n">
        <v>6361</v>
      </c>
      <c r="C88" s="50" t="n">
        <v>0.295</v>
      </c>
      <c r="D88" s="50" t="n">
        <v>0.289</v>
      </c>
      <c r="E88" s="50" t="n">
        <v>0.285</v>
      </c>
      <c r="F88" s="50" t="n">
        <v>0.261</v>
      </c>
      <c r="G88" s="50" t="n">
        <v>0.257</v>
      </c>
      <c r="H88" s="51" t="n">
        <v>0.253</v>
      </c>
      <c r="I88" s="33" t="s">
        <v>63</v>
      </c>
      <c r="J88" s="34" t="n">
        <v>6361</v>
      </c>
      <c r="M88" s="52" t="n">
        <f aca="false">B87</f>
        <v>5637</v>
      </c>
      <c r="N88" s="20" t="n">
        <v>0.295</v>
      </c>
      <c r="O88" s="20" t="n">
        <v>0.289</v>
      </c>
      <c r="P88" s="20" t="n">
        <v>0.285</v>
      </c>
      <c r="Q88" s="20" t="n">
        <v>0.261</v>
      </c>
      <c r="R88" s="20" t="n">
        <v>0.257</v>
      </c>
      <c r="S88" s="20" t="n">
        <v>0.253</v>
      </c>
    </row>
    <row r="89" customFormat="false" ht="15" hidden="false" customHeight="false" outlineLevel="0" collapsed="false">
      <c r="A89" s="48" t="s">
        <v>63</v>
      </c>
      <c r="B89" s="53" t="n">
        <v>7301</v>
      </c>
      <c r="C89" s="50" t="n">
        <v>0.305</v>
      </c>
      <c r="D89" s="50" t="n">
        <v>0.304</v>
      </c>
      <c r="E89" s="50" t="n">
        <v>0.299</v>
      </c>
      <c r="F89" s="50" t="n">
        <v>0.277</v>
      </c>
      <c r="G89" s="50" t="n">
        <v>0.275</v>
      </c>
      <c r="H89" s="51" t="n">
        <v>0.273</v>
      </c>
      <c r="I89" s="33" t="s">
        <v>63</v>
      </c>
      <c r="J89" s="34" t="n">
        <v>7301</v>
      </c>
      <c r="M89" s="52" t="n">
        <f aca="false">B88</f>
        <v>6361</v>
      </c>
      <c r="N89" s="20" t="n">
        <v>0.305</v>
      </c>
      <c r="O89" s="20" t="n">
        <v>0.304</v>
      </c>
      <c r="P89" s="20" t="n">
        <v>0.299</v>
      </c>
      <c r="Q89" s="20" t="n">
        <v>0.277</v>
      </c>
      <c r="R89" s="20" t="n">
        <v>0.275</v>
      </c>
      <c r="S89" s="20" t="n">
        <v>0.273</v>
      </c>
    </row>
    <row r="90" customFormat="false" ht="15" hidden="false" customHeight="false" outlineLevel="0" collapsed="false">
      <c r="A90" s="48" t="s">
        <v>63</v>
      </c>
      <c r="B90" s="53" t="n">
        <v>8415</v>
      </c>
      <c r="C90" s="50" t="n">
        <v>0.315</v>
      </c>
      <c r="D90" s="50" t="n">
        <v>0.314</v>
      </c>
      <c r="E90" s="50" t="n">
        <v>0.312</v>
      </c>
      <c r="F90" s="50" t="n">
        <v>0.297</v>
      </c>
      <c r="G90" s="50" t="n">
        <v>0.285</v>
      </c>
      <c r="H90" s="51" t="n">
        <v>0.283</v>
      </c>
      <c r="I90" s="33" t="s">
        <v>63</v>
      </c>
      <c r="J90" s="34" t="n">
        <v>8415</v>
      </c>
      <c r="M90" s="52" t="n">
        <f aca="false">B89</f>
        <v>7301</v>
      </c>
      <c r="N90" s="20" t="n">
        <v>0.315</v>
      </c>
      <c r="O90" s="20" t="n">
        <v>0.314</v>
      </c>
      <c r="P90" s="20" t="n">
        <v>0.312</v>
      </c>
      <c r="Q90" s="20" t="n">
        <v>0.297</v>
      </c>
      <c r="R90" s="20" t="n">
        <v>0.285</v>
      </c>
      <c r="S90" s="20" t="n">
        <v>0.283</v>
      </c>
    </row>
    <row r="91" customFormat="false" ht="15" hidden="false" customHeight="false" outlineLevel="0" collapsed="false">
      <c r="A91" s="48" t="s">
        <v>63</v>
      </c>
      <c r="B91" s="53" t="n">
        <v>9308</v>
      </c>
      <c r="C91" s="50" t="n">
        <v>0.33</v>
      </c>
      <c r="D91" s="50" t="n">
        <v>0.329</v>
      </c>
      <c r="E91" s="50" t="n">
        <v>0.327</v>
      </c>
      <c r="F91" s="50" t="n">
        <v>0.315</v>
      </c>
      <c r="G91" s="50" t="n">
        <v>0.3</v>
      </c>
      <c r="H91" s="51" t="n">
        <v>0.298</v>
      </c>
      <c r="I91" s="33" t="s">
        <v>63</v>
      </c>
      <c r="J91" s="34" t="n">
        <v>9308</v>
      </c>
      <c r="M91" s="52" t="n">
        <f aca="false">B90</f>
        <v>8415</v>
      </c>
      <c r="N91" s="20" t="n">
        <v>0.33</v>
      </c>
      <c r="O91" s="20" t="n">
        <v>0.329</v>
      </c>
      <c r="P91" s="20" t="n">
        <v>0.327</v>
      </c>
      <c r="Q91" s="20" t="n">
        <v>0.315</v>
      </c>
      <c r="R91" s="20" t="n">
        <v>0.3</v>
      </c>
      <c r="S91" s="20" t="n">
        <v>0.298</v>
      </c>
    </row>
    <row r="92" customFormat="false" ht="15" hidden="false" customHeight="false" outlineLevel="0" collapsed="false">
      <c r="A92" s="48" t="s">
        <v>63</v>
      </c>
      <c r="B92" s="53" t="n">
        <v>10416</v>
      </c>
      <c r="C92" s="50" t="n">
        <v>0.34</v>
      </c>
      <c r="D92" s="50" t="n">
        <v>0.339</v>
      </c>
      <c r="E92" s="50" t="n">
        <v>0.337</v>
      </c>
      <c r="F92" s="50" t="n">
        <v>0.325</v>
      </c>
      <c r="G92" s="50" t="n">
        <v>0.323</v>
      </c>
      <c r="H92" s="51" t="n">
        <v>0.308</v>
      </c>
      <c r="I92" s="33" t="s">
        <v>63</v>
      </c>
      <c r="J92" s="34" t="n">
        <v>10416</v>
      </c>
      <c r="M92" s="52" t="n">
        <f aca="false">B91</f>
        <v>9308</v>
      </c>
      <c r="N92" s="20" t="n">
        <v>0.34</v>
      </c>
      <c r="O92" s="20" t="n">
        <v>0.339</v>
      </c>
      <c r="P92" s="20" t="n">
        <v>0.337</v>
      </c>
      <c r="Q92" s="20" t="n">
        <v>0.325</v>
      </c>
      <c r="R92" s="20" t="n">
        <v>0.323</v>
      </c>
      <c r="S92" s="20" t="n">
        <v>0.308</v>
      </c>
    </row>
    <row r="93" customFormat="false" ht="15" hidden="false" customHeight="false" outlineLevel="0" collapsed="false">
      <c r="A93" s="48" t="s">
        <v>63</v>
      </c>
      <c r="B93" s="53" t="n">
        <v>13971</v>
      </c>
      <c r="C93" s="50" t="n">
        <v>0.353</v>
      </c>
      <c r="D93" s="50" t="n">
        <v>0.353</v>
      </c>
      <c r="E93" s="50" t="n">
        <v>0.347</v>
      </c>
      <c r="F93" s="50" t="n">
        <v>0.335</v>
      </c>
      <c r="G93" s="50" t="n">
        <v>0.333</v>
      </c>
      <c r="H93" s="51" t="n">
        <v>0.321</v>
      </c>
      <c r="I93" s="33" t="s">
        <v>63</v>
      </c>
      <c r="J93" s="34" t="n">
        <v>13971</v>
      </c>
      <c r="M93" s="52" t="n">
        <f aca="false">B92</f>
        <v>10416</v>
      </c>
      <c r="N93" s="20" t="n">
        <v>0.353</v>
      </c>
      <c r="O93" s="20" t="n">
        <v>0.353</v>
      </c>
      <c r="P93" s="20" t="n">
        <v>0.347</v>
      </c>
      <c r="Q93" s="20" t="n">
        <v>0.335</v>
      </c>
      <c r="R93" s="20" t="n">
        <v>0.333</v>
      </c>
      <c r="S93" s="20" t="n">
        <v>0.321</v>
      </c>
    </row>
    <row r="94" customFormat="false" ht="15" hidden="false" customHeight="false" outlineLevel="0" collapsed="false">
      <c r="A94" s="48" t="s">
        <v>63</v>
      </c>
      <c r="B94" s="53" t="n">
        <v>20057</v>
      </c>
      <c r="C94" s="50" t="n">
        <v>0.373</v>
      </c>
      <c r="D94" s="50" t="n">
        <v>0.373</v>
      </c>
      <c r="E94" s="65" t="n">
        <v>0.371</v>
      </c>
      <c r="F94" s="50" t="n">
        <v>0.36</v>
      </c>
      <c r="G94" s="66" t="n">
        <v>0.358</v>
      </c>
      <c r="H94" s="51" t="n">
        <v>0.346</v>
      </c>
      <c r="I94" s="33" t="s">
        <v>63</v>
      </c>
      <c r="J94" s="34" t="n">
        <v>20057</v>
      </c>
      <c r="M94" s="52" t="n">
        <f aca="false">B93</f>
        <v>13971</v>
      </c>
      <c r="N94" s="20" t="n">
        <v>0.373</v>
      </c>
      <c r="O94" s="20" t="n">
        <v>0.373</v>
      </c>
      <c r="P94" s="20" t="n">
        <v>0.371</v>
      </c>
      <c r="Q94" s="20" t="n">
        <v>0.36</v>
      </c>
      <c r="R94" s="20" t="n">
        <v>0.358</v>
      </c>
      <c r="S94" s="20" t="n">
        <v>0.346</v>
      </c>
    </row>
    <row r="95" customFormat="false" ht="15" hidden="false" customHeight="false" outlineLevel="0" collapsed="false">
      <c r="A95" s="48" t="s">
        <v>63</v>
      </c>
      <c r="B95" s="53" t="n">
        <v>22680</v>
      </c>
      <c r="C95" s="50" t="n">
        <v>0.383</v>
      </c>
      <c r="D95" s="50" t="n">
        <v>0.383</v>
      </c>
      <c r="E95" s="65" t="n">
        <v>0.381</v>
      </c>
      <c r="F95" s="50" t="n">
        <v>0.374</v>
      </c>
      <c r="G95" s="66" t="n">
        <v>0.368</v>
      </c>
      <c r="H95" s="51" t="n">
        <v>0.356</v>
      </c>
      <c r="I95" s="33" t="s">
        <v>63</v>
      </c>
      <c r="J95" s="34" t="n">
        <v>22680</v>
      </c>
      <c r="M95" s="52" t="n">
        <f aca="false">B94</f>
        <v>20057</v>
      </c>
      <c r="N95" s="20" t="n">
        <v>0.383</v>
      </c>
      <c r="O95" s="20" t="n">
        <v>0.383</v>
      </c>
      <c r="P95" s="20" t="n">
        <v>0.381</v>
      </c>
      <c r="Q95" s="20" t="n">
        <v>0.374</v>
      </c>
      <c r="R95" s="20" t="n">
        <v>0.368</v>
      </c>
      <c r="S95" s="20" t="n">
        <v>0.356</v>
      </c>
    </row>
    <row r="96" customFormat="false" ht="15" hidden="false" customHeight="false" outlineLevel="0" collapsed="false">
      <c r="A96" s="67" t="s">
        <v>63</v>
      </c>
      <c r="B96" s="53" t="n">
        <v>25200</v>
      </c>
      <c r="C96" s="66" t="n">
        <v>0.393</v>
      </c>
      <c r="D96" s="50" t="n">
        <v>0.393</v>
      </c>
      <c r="E96" s="66" t="n">
        <v>0.391</v>
      </c>
      <c r="F96" s="50" t="n">
        <v>0.384</v>
      </c>
      <c r="G96" s="66" t="n">
        <v>0.382</v>
      </c>
      <c r="H96" s="51" t="n">
        <v>0.366</v>
      </c>
      <c r="I96" s="33" t="s">
        <v>63</v>
      </c>
      <c r="J96" s="34" t="n">
        <v>25200</v>
      </c>
      <c r="M96" s="52" t="n">
        <f aca="false">B95</f>
        <v>22680</v>
      </c>
      <c r="N96" s="20" t="n">
        <v>0.393</v>
      </c>
      <c r="O96" s="20" t="n">
        <v>0.393</v>
      </c>
      <c r="P96" s="20" t="n">
        <v>0.391</v>
      </c>
      <c r="Q96" s="20" t="n">
        <v>0.384</v>
      </c>
      <c r="R96" s="20" t="n">
        <v>0.382</v>
      </c>
      <c r="S96" s="20" t="n">
        <v>0.366</v>
      </c>
    </row>
    <row r="97" customFormat="false" ht="15" hidden="false" customHeight="false" outlineLevel="0" collapsed="false">
      <c r="A97" s="67" t="s">
        <v>63</v>
      </c>
      <c r="B97" s="53" t="n">
        <v>28224</v>
      </c>
      <c r="C97" s="66" t="n">
        <v>0.403</v>
      </c>
      <c r="D97" s="50" t="n">
        <v>0.403</v>
      </c>
      <c r="E97" s="66" t="n">
        <v>0.401</v>
      </c>
      <c r="F97" s="50" t="n">
        <v>0.394</v>
      </c>
      <c r="G97" s="66" t="n">
        <v>0.392</v>
      </c>
      <c r="H97" s="51" t="n">
        <v>0.38</v>
      </c>
      <c r="I97" s="33" t="s">
        <v>63</v>
      </c>
      <c r="J97" s="34" t="n">
        <v>28224</v>
      </c>
      <c r="M97" s="52" t="n">
        <f aca="false">B96</f>
        <v>25200</v>
      </c>
      <c r="N97" s="20" t="n">
        <v>0.403</v>
      </c>
      <c r="O97" s="20" t="n">
        <v>0.403</v>
      </c>
      <c r="P97" s="20" t="n">
        <v>0.401</v>
      </c>
      <c r="Q97" s="20" t="n">
        <v>0.394</v>
      </c>
      <c r="R97" s="20" t="n">
        <v>0.392</v>
      </c>
      <c r="S97" s="20" t="n">
        <v>0.38</v>
      </c>
    </row>
    <row r="98" customFormat="false" ht="15.75" hidden="false" customHeight="false" outlineLevel="0" collapsed="false">
      <c r="A98" s="68" t="s">
        <v>64</v>
      </c>
      <c r="B98" s="55" t="n">
        <v>28224</v>
      </c>
      <c r="C98" s="69" t="n">
        <v>0.413</v>
      </c>
      <c r="D98" s="56" t="n">
        <v>0.413</v>
      </c>
      <c r="E98" s="69" t="n">
        <v>0.411</v>
      </c>
      <c r="F98" s="56" t="n">
        <v>0.404</v>
      </c>
      <c r="G98" s="69" t="n">
        <v>0.402</v>
      </c>
      <c r="H98" s="57" t="n">
        <v>0.39</v>
      </c>
      <c r="I98" s="33" t="s">
        <v>64</v>
      </c>
      <c r="J98" s="34" t="n">
        <v>28224</v>
      </c>
      <c r="M98" s="52" t="n">
        <f aca="false">B97</f>
        <v>28224</v>
      </c>
      <c r="N98" s="20" t="n">
        <v>0.413</v>
      </c>
      <c r="O98" s="20" t="n">
        <v>0.413</v>
      </c>
      <c r="P98" s="20" t="n">
        <v>0.411</v>
      </c>
      <c r="Q98" s="20" t="n">
        <v>0.404</v>
      </c>
      <c r="R98" s="20" t="n">
        <v>0.402</v>
      </c>
      <c r="S98" s="20" t="n">
        <v>0.39</v>
      </c>
    </row>
    <row r="99" customFormat="false" ht="15" hidden="false" customHeight="false" outlineLevel="0" collapsed="false">
      <c r="M99" s="52" t="n">
        <f aca="false">B98</f>
        <v>28224</v>
      </c>
    </row>
    <row r="100" customFormat="false" ht="15" hidden="false" customHeight="false" outlineLevel="0" collapsed="false">
      <c r="D100" s="33"/>
    </row>
    <row r="101" customFormat="false" ht="15.75" hidden="false" customHeight="false" outlineLevel="0" collapsed="false">
      <c r="A101" s="36" t="s">
        <v>67</v>
      </c>
      <c r="B101" s="36"/>
      <c r="C101" s="36"/>
      <c r="D101" s="36"/>
      <c r="E101" s="36"/>
      <c r="F101" s="36"/>
      <c r="G101" s="36"/>
      <c r="H101" s="36"/>
    </row>
    <row r="102" customFormat="false" ht="15.75" hidden="false" customHeight="false" outlineLevel="0" collapsed="false">
      <c r="A102" s="37" t="s">
        <v>68</v>
      </c>
      <c r="B102" s="37"/>
      <c r="C102" s="37"/>
      <c r="D102" s="37"/>
      <c r="E102" s="37"/>
      <c r="F102" s="37"/>
      <c r="G102" s="37"/>
      <c r="H102" s="37"/>
      <c r="M102" s="33" t="s">
        <v>67</v>
      </c>
    </row>
    <row r="103" customFormat="false" ht="15" hidden="false" customHeight="false" outlineLevel="0" collapsed="false">
      <c r="D103" s="33"/>
      <c r="M103" s="33" t="s">
        <v>68</v>
      </c>
    </row>
    <row r="104" customFormat="false" ht="15" hidden="false" customHeight="true" outlineLevel="0" collapsed="false">
      <c r="A104" s="38" t="s">
        <v>60</v>
      </c>
      <c r="B104" s="38"/>
      <c r="C104" s="39" t="s">
        <v>61</v>
      </c>
      <c r="D104" s="39"/>
      <c r="E104" s="39"/>
      <c r="F104" s="39"/>
      <c r="G104" s="39"/>
      <c r="H104" s="39"/>
      <c r="N104" s="20" t="s">
        <v>61</v>
      </c>
      <c r="Y104" s="33" t="n">
        <v>0</v>
      </c>
    </row>
    <row r="105" customFormat="false" ht="15" hidden="false" customHeight="false" outlineLevel="0" collapsed="false">
      <c r="A105" s="41"/>
      <c r="B105" s="41"/>
      <c r="C105" s="42" t="n">
        <v>0</v>
      </c>
      <c r="D105" s="42" t="n">
        <v>1</v>
      </c>
      <c r="E105" s="42" t="n">
        <v>2</v>
      </c>
      <c r="F105" s="42" t="n">
        <v>3</v>
      </c>
      <c r="G105" s="42" t="n">
        <v>4</v>
      </c>
      <c r="H105" s="42" t="s">
        <v>62</v>
      </c>
      <c r="M105" s="40" t="s">
        <v>60</v>
      </c>
      <c r="N105" s="60" t="n">
        <v>0</v>
      </c>
      <c r="O105" s="60" t="n">
        <v>1</v>
      </c>
      <c r="P105" s="60" t="n">
        <v>2</v>
      </c>
      <c r="Q105" s="60" t="n">
        <v>3</v>
      </c>
      <c r="R105" s="60" t="n">
        <v>4</v>
      </c>
      <c r="S105" s="20" t="s">
        <v>62</v>
      </c>
    </row>
    <row r="106" customFormat="false" ht="15" hidden="false" customHeight="false" outlineLevel="0" collapsed="false">
      <c r="A106" s="61" t="s">
        <v>63</v>
      </c>
      <c r="B106" s="62" t="n">
        <v>654</v>
      </c>
      <c r="C106" s="63" t="n">
        <v>0</v>
      </c>
      <c r="D106" s="63" t="n">
        <v>0</v>
      </c>
      <c r="E106" s="63" t="n">
        <v>0</v>
      </c>
      <c r="F106" s="63" t="n">
        <v>0</v>
      </c>
      <c r="G106" s="63" t="n">
        <v>0</v>
      </c>
      <c r="H106" s="64" t="n">
        <v>0</v>
      </c>
      <c r="I106" s="33" t="s">
        <v>63</v>
      </c>
      <c r="J106" s="33" t="n">
        <v>632</v>
      </c>
      <c r="M106" s="33" t="n">
        <v>0</v>
      </c>
      <c r="N106" s="20" t="n">
        <v>0</v>
      </c>
      <c r="O106" s="20" t="n">
        <v>0</v>
      </c>
      <c r="P106" s="20" t="n">
        <v>0</v>
      </c>
      <c r="Q106" s="20" t="n">
        <v>0</v>
      </c>
      <c r="R106" s="20" t="n">
        <v>0</v>
      </c>
      <c r="S106" s="20" t="n">
        <v>0</v>
      </c>
    </row>
    <row r="107" customFormat="false" ht="15" hidden="false" customHeight="false" outlineLevel="0" collapsed="false">
      <c r="A107" s="48" t="s">
        <v>63</v>
      </c>
      <c r="B107" s="49" t="n">
        <v>683</v>
      </c>
      <c r="C107" s="50" t="n">
        <v>0.002</v>
      </c>
      <c r="D107" s="50" t="n">
        <v>0</v>
      </c>
      <c r="E107" s="50" t="n">
        <v>0</v>
      </c>
      <c r="F107" s="50" t="n">
        <v>0</v>
      </c>
      <c r="G107" s="50" t="n">
        <v>0</v>
      </c>
      <c r="H107" s="51" t="n">
        <v>0</v>
      </c>
      <c r="I107" s="33" t="s">
        <v>63</v>
      </c>
      <c r="J107" s="33" t="n">
        <v>645</v>
      </c>
      <c r="M107" s="52" t="n">
        <f aca="false">B106</f>
        <v>654</v>
      </c>
      <c r="N107" s="20" t="n">
        <v>0.03</v>
      </c>
      <c r="O107" s="20" t="n">
        <v>0.01</v>
      </c>
      <c r="P107" s="20" t="n">
        <v>0</v>
      </c>
      <c r="Q107" s="20" t="n">
        <v>0</v>
      </c>
      <c r="R107" s="20" t="n">
        <v>0</v>
      </c>
      <c r="S107" s="20" t="n">
        <v>0</v>
      </c>
    </row>
    <row r="108" customFormat="false" ht="15" hidden="false" customHeight="false" outlineLevel="0" collapsed="false">
      <c r="A108" s="48" t="s">
        <v>63</v>
      </c>
      <c r="B108" s="49" t="n">
        <v>715</v>
      </c>
      <c r="C108" s="50" t="n">
        <v>0.044</v>
      </c>
      <c r="D108" s="50" t="n">
        <v>0.015</v>
      </c>
      <c r="E108" s="50" t="n">
        <v>0.01</v>
      </c>
      <c r="F108" s="50" t="n">
        <v>0.005</v>
      </c>
      <c r="G108" s="50" t="n">
        <v>0</v>
      </c>
      <c r="H108" s="51" t="n">
        <v>0</v>
      </c>
      <c r="I108" s="33" t="s">
        <v>63</v>
      </c>
      <c r="J108" s="33" t="n">
        <v>683</v>
      </c>
      <c r="M108" s="52" t="n">
        <f aca="false">B107</f>
        <v>683</v>
      </c>
      <c r="N108" s="20" t="n">
        <v>0.057</v>
      </c>
      <c r="O108" s="20" t="n">
        <v>0.029</v>
      </c>
      <c r="P108" s="20" t="n">
        <v>0.021</v>
      </c>
      <c r="Q108" s="20" t="n">
        <v>0</v>
      </c>
      <c r="R108" s="20" t="n">
        <v>0</v>
      </c>
      <c r="S108" s="20" t="n">
        <v>0</v>
      </c>
    </row>
    <row r="109" customFormat="false" ht="15" hidden="false" customHeight="false" outlineLevel="0" collapsed="false">
      <c r="A109" s="48" t="s">
        <v>63</v>
      </c>
      <c r="B109" s="49" t="n">
        <v>736</v>
      </c>
      <c r="C109" s="50" t="n">
        <v>0.074</v>
      </c>
      <c r="D109" s="50" t="n">
        <v>0.045</v>
      </c>
      <c r="E109" s="50" t="n">
        <v>0.027</v>
      </c>
      <c r="F109" s="50" t="n">
        <v>0.008</v>
      </c>
      <c r="G109" s="50" t="n">
        <v>0</v>
      </c>
      <c r="H109" s="51" t="n">
        <v>0</v>
      </c>
      <c r="I109" s="33" t="s">
        <v>63</v>
      </c>
      <c r="J109" s="33" t="n">
        <v>736</v>
      </c>
      <c r="M109" s="52" t="n">
        <f aca="false">B108</f>
        <v>715</v>
      </c>
      <c r="N109" s="20" t="n">
        <v>0.075</v>
      </c>
      <c r="O109" s="20" t="n">
        <v>0.046</v>
      </c>
      <c r="P109" s="20" t="n">
        <v>0.027</v>
      </c>
      <c r="Q109" s="20" t="n">
        <v>0.008</v>
      </c>
      <c r="R109" s="20" t="n">
        <v>0</v>
      </c>
      <c r="S109" s="20" t="n">
        <v>0</v>
      </c>
    </row>
    <row r="110" customFormat="false" ht="15" hidden="false" customHeight="false" outlineLevel="0" collapsed="false">
      <c r="A110" s="48" t="s">
        <v>63</v>
      </c>
      <c r="B110" s="49" t="n">
        <v>811</v>
      </c>
      <c r="C110" s="50" t="n">
        <v>0.083</v>
      </c>
      <c r="D110" s="50" t="n">
        <v>0.054</v>
      </c>
      <c r="E110" s="50" t="n">
        <v>0.036</v>
      </c>
      <c r="F110" s="50" t="n">
        <v>0.027</v>
      </c>
      <c r="G110" s="50" t="n">
        <v>0.008</v>
      </c>
      <c r="H110" s="51" t="n">
        <v>0</v>
      </c>
      <c r="I110" s="33" t="s">
        <v>63</v>
      </c>
      <c r="J110" s="33" t="n">
        <v>811</v>
      </c>
      <c r="M110" s="52" t="n">
        <f aca="false">B109</f>
        <v>736</v>
      </c>
      <c r="N110" s="20" t="n">
        <v>0.084</v>
      </c>
      <c r="O110" s="20" t="n">
        <v>0.055</v>
      </c>
      <c r="P110" s="20" t="n">
        <v>0.036</v>
      </c>
      <c r="Q110" s="20" t="n">
        <v>0.027</v>
      </c>
      <c r="R110" s="20" t="n">
        <v>0.008</v>
      </c>
      <c r="S110" s="20" t="n">
        <v>0</v>
      </c>
    </row>
    <row r="111" customFormat="false" ht="15" hidden="false" customHeight="false" outlineLevel="0" collapsed="false">
      <c r="A111" s="48" t="s">
        <v>63</v>
      </c>
      <c r="B111" s="49" t="n">
        <v>919</v>
      </c>
      <c r="C111" s="50" t="n">
        <v>0.105</v>
      </c>
      <c r="D111" s="50" t="n">
        <v>0.077</v>
      </c>
      <c r="E111" s="50" t="n">
        <v>0.068</v>
      </c>
      <c r="F111" s="50" t="n">
        <v>0.04</v>
      </c>
      <c r="G111" s="50" t="n">
        <v>0.033</v>
      </c>
      <c r="H111" s="51" t="n">
        <v>0.014</v>
      </c>
      <c r="I111" s="33" t="s">
        <v>63</v>
      </c>
      <c r="J111" s="33" t="n">
        <v>919</v>
      </c>
      <c r="M111" s="52" t="n">
        <f aca="false">B110</f>
        <v>811</v>
      </c>
      <c r="N111" s="20" t="n">
        <v>0.106</v>
      </c>
      <c r="O111" s="20" t="n">
        <v>0.078</v>
      </c>
      <c r="P111" s="20" t="n">
        <v>0.069</v>
      </c>
      <c r="Q111" s="20" t="n">
        <v>0.041</v>
      </c>
      <c r="R111" s="20" t="n">
        <v>0.033</v>
      </c>
      <c r="S111" s="20" t="n">
        <v>0.014</v>
      </c>
    </row>
    <row r="112" customFormat="false" ht="15" hidden="false" customHeight="false" outlineLevel="0" collapsed="false">
      <c r="A112" s="48" t="s">
        <v>63</v>
      </c>
      <c r="B112" s="53" t="n">
        <v>1001</v>
      </c>
      <c r="C112" s="50" t="n">
        <v>0.117</v>
      </c>
      <c r="D112" s="50" t="n">
        <v>0.09</v>
      </c>
      <c r="E112" s="50" t="n">
        <v>0.082</v>
      </c>
      <c r="F112" s="50" t="n">
        <v>0.054</v>
      </c>
      <c r="G112" s="50" t="n">
        <v>0.046</v>
      </c>
      <c r="H112" s="51" t="n">
        <v>0.033</v>
      </c>
      <c r="I112" s="33" t="s">
        <v>63</v>
      </c>
      <c r="J112" s="33" t="n">
        <v>1001</v>
      </c>
      <c r="M112" s="52" t="n">
        <f aca="false">B111</f>
        <v>919</v>
      </c>
      <c r="N112" s="20" t="n">
        <v>0.119</v>
      </c>
      <c r="O112" s="20" t="n">
        <v>0.091</v>
      </c>
      <c r="P112" s="20" t="n">
        <v>0.083</v>
      </c>
      <c r="Q112" s="20" t="n">
        <v>0.055</v>
      </c>
      <c r="R112" s="20" t="n">
        <v>0.047</v>
      </c>
      <c r="S112" s="20" t="n">
        <v>0.033</v>
      </c>
    </row>
    <row r="113" customFormat="false" ht="15" hidden="false" customHeight="false" outlineLevel="0" collapsed="false">
      <c r="A113" s="48" t="s">
        <v>63</v>
      </c>
      <c r="B113" s="53" t="n">
        <v>1061</v>
      </c>
      <c r="C113" s="50" t="n">
        <v>0.125</v>
      </c>
      <c r="D113" s="50" t="n">
        <v>0.099</v>
      </c>
      <c r="E113" s="50" t="n">
        <v>0.09</v>
      </c>
      <c r="F113" s="50" t="n">
        <v>0.063</v>
      </c>
      <c r="G113" s="50" t="n">
        <v>0.05</v>
      </c>
      <c r="H113" s="51" t="n">
        <v>0.041</v>
      </c>
      <c r="I113" s="33" t="s">
        <v>63</v>
      </c>
      <c r="J113" s="33" t="n">
        <v>1061</v>
      </c>
      <c r="M113" s="52" t="n">
        <f aca="false">B112</f>
        <v>1001</v>
      </c>
      <c r="N113" s="20" t="n">
        <v>0.127</v>
      </c>
      <c r="O113" s="20" t="n">
        <v>0.1</v>
      </c>
      <c r="P113" s="20" t="n">
        <v>0.091</v>
      </c>
      <c r="Q113" s="20" t="n">
        <v>0.064</v>
      </c>
      <c r="R113" s="20" t="n">
        <v>0.051</v>
      </c>
      <c r="S113" s="20" t="n">
        <v>0.042</v>
      </c>
    </row>
    <row r="114" customFormat="false" ht="15" hidden="false" customHeight="false" outlineLevel="0" collapsed="false">
      <c r="A114" s="48" t="s">
        <v>63</v>
      </c>
      <c r="B114" s="53" t="n">
        <v>1139</v>
      </c>
      <c r="C114" s="50" t="n">
        <v>0.136</v>
      </c>
      <c r="D114" s="50" t="n">
        <v>0.118</v>
      </c>
      <c r="E114" s="50" t="n">
        <v>0.11</v>
      </c>
      <c r="F114" s="50" t="n">
        <v>0.083</v>
      </c>
      <c r="G114" s="50" t="n">
        <v>0.074</v>
      </c>
      <c r="H114" s="51" t="n">
        <v>0.056</v>
      </c>
      <c r="I114" s="33" t="s">
        <v>63</v>
      </c>
      <c r="J114" s="34" t="n">
        <v>1139</v>
      </c>
      <c r="M114" s="52" t="n">
        <f aca="false">B113</f>
        <v>1061</v>
      </c>
      <c r="N114" s="20" t="n">
        <v>0.138</v>
      </c>
      <c r="O114" s="20" t="n">
        <v>0.12</v>
      </c>
      <c r="P114" s="20" t="n">
        <v>0.111</v>
      </c>
      <c r="Q114" s="20" t="n">
        <v>0.084</v>
      </c>
      <c r="R114" s="20" t="n">
        <v>0.075</v>
      </c>
      <c r="S114" s="20" t="n">
        <v>0.057</v>
      </c>
    </row>
    <row r="115" customFormat="false" ht="15" hidden="false" customHeight="false" outlineLevel="0" collapsed="false">
      <c r="A115" s="48" t="s">
        <v>63</v>
      </c>
      <c r="B115" s="53" t="n">
        <v>1221</v>
      </c>
      <c r="C115" s="50" t="n">
        <v>0.146</v>
      </c>
      <c r="D115" s="50" t="n">
        <v>0.129</v>
      </c>
      <c r="E115" s="50" t="n">
        <v>0.119</v>
      </c>
      <c r="F115" s="50" t="n">
        <v>0.093</v>
      </c>
      <c r="G115" s="50" t="n">
        <v>0.084</v>
      </c>
      <c r="H115" s="51" t="n">
        <v>0.066</v>
      </c>
      <c r="I115" s="33" t="s">
        <v>63</v>
      </c>
      <c r="J115" s="34" t="n">
        <v>1221</v>
      </c>
      <c r="M115" s="52" t="n">
        <f aca="false">B114</f>
        <v>1139</v>
      </c>
      <c r="N115" s="20" t="n">
        <v>0.148</v>
      </c>
      <c r="O115" s="20" t="n">
        <v>0.131</v>
      </c>
      <c r="P115" s="20" t="n">
        <v>0.121</v>
      </c>
      <c r="Q115" s="20" t="n">
        <v>0.094</v>
      </c>
      <c r="R115" s="20" t="n">
        <v>0.085</v>
      </c>
      <c r="S115" s="20" t="n">
        <v>0.067</v>
      </c>
    </row>
    <row r="116" customFormat="false" ht="15" hidden="false" customHeight="false" outlineLevel="0" collapsed="false">
      <c r="A116" s="48" t="s">
        <v>63</v>
      </c>
      <c r="B116" s="53" t="n">
        <v>1317</v>
      </c>
      <c r="C116" s="50" t="n">
        <v>0.157</v>
      </c>
      <c r="D116" s="50" t="n">
        <v>0.149</v>
      </c>
      <c r="E116" s="50" t="n">
        <v>0.131</v>
      </c>
      <c r="F116" s="50" t="n">
        <v>0.111</v>
      </c>
      <c r="G116" s="50" t="n">
        <v>0.094</v>
      </c>
      <c r="H116" s="51" t="n">
        <v>0.085</v>
      </c>
      <c r="I116" s="33" t="s">
        <v>63</v>
      </c>
      <c r="J116" s="34" t="n">
        <v>1317</v>
      </c>
      <c r="M116" s="52" t="n">
        <f aca="false">B115</f>
        <v>1221</v>
      </c>
      <c r="N116" s="20" t="n">
        <v>0.159</v>
      </c>
      <c r="O116" s="20" t="n">
        <v>0.151</v>
      </c>
      <c r="P116" s="20" t="n">
        <v>0.133</v>
      </c>
      <c r="Q116" s="20" t="n">
        <v>0.113</v>
      </c>
      <c r="R116" s="20" t="n">
        <v>0.095</v>
      </c>
      <c r="S116" s="20" t="n">
        <v>0.086</v>
      </c>
    </row>
    <row r="117" customFormat="false" ht="15" hidden="false" customHeight="false" outlineLevel="0" collapsed="false">
      <c r="A117" s="48" t="s">
        <v>63</v>
      </c>
      <c r="B117" s="53" t="n">
        <v>1419</v>
      </c>
      <c r="C117" s="50" t="n">
        <v>0.167</v>
      </c>
      <c r="D117" s="50" t="n">
        <v>0.159</v>
      </c>
      <c r="E117" s="50" t="s">
        <v>69</v>
      </c>
      <c r="F117" s="50" t="s">
        <v>70</v>
      </c>
      <c r="G117" s="50" t="n">
        <v>0.104</v>
      </c>
      <c r="H117" s="51" t="n">
        <v>0.096</v>
      </c>
      <c r="I117" s="33" t="s">
        <v>63</v>
      </c>
      <c r="J117" s="34" t="n">
        <v>1419</v>
      </c>
      <c r="M117" s="52" t="n">
        <f aca="false">B116</f>
        <v>1317</v>
      </c>
      <c r="N117" s="20" t="n">
        <v>0.169</v>
      </c>
      <c r="O117" s="20" t="n">
        <v>0.161</v>
      </c>
      <c r="P117" s="20" t="n">
        <v>0.143</v>
      </c>
      <c r="Q117" s="20" t="n">
        <v>0.125</v>
      </c>
      <c r="R117" s="20" t="n">
        <v>0.105</v>
      </c>
      <c r="S117" s="20" t="n">
        <v>0.097</v>
      </c>
    </row>
    <row r="118" customFormat="false" ht="15" hidden="false" customHeight="false" outlineLevel="0" collapsed="false">
      <c r="A118" s="48" t="s">
        <v>63</v>
      </c>
      <c r="B118" s="53" t="n">
        <v>1557</v>
      </c>
      <c r="C118" s="50" t="n">
        <v>0.178</v>
      </c>
      <c r="D118" s="50" t="n">
        <v>0.17</v>
      </c>
      <c r="E118" s="50" t="n">
        <v>0.151</v>
      </c>
      <c r="F118" s="50" t="s">
        <v>71</v>
      </c>
      <c r="G118" s="50" t="n">
        <v>0.115</v>
      </c>
      <c r="H118" s="51" t="n">
        <v>0.106</v>
      </c>
      <c r="I118" s="33" t="s">
        <v>63</v>
      </c>
      <c r="J118" s="34" t="n">
        <v>1557</v>
      </c>
      <c r="M118" s="52" t="n">
        <f aca="false">B117</f>
        <v>1419</v>
      </c>
      <c r="N118" s="20" t="n">
        <v>0.18</v>
      </c>
      <c r="O118" s="20" t="n">
        <v>0.172</v>
      </c>
      <c r="P118" s="20" t="n">
        <v>0.153</v>
      </c>
      <c r="Q118" s="20" t="n">
        <v>0.135</v>
      </c>
      <c r="R118" s="20" t="n">
        <v>0.117</v>
      </c>
      <c r="S118" s="20" t="n">
        <v>0.107</v>
      </c>
    </row>
    <row r="119" customFormat="false" ht="15" hidden="false" customHeight="false" outlineLevel="0" collapsed="false">
      <c r="A119" s="48" t="s">
        <v>63</v>
      </c>
      <c r="B119" s="53" t="n">
        <v>1705</v>
      </c>
      <c r="C119" s="50" t="n">
        <v>0.192</v>
      </c>
      <c r="D119" s="50" t="n">
        <v>0.184</v>
      </c>
      <c r="E119" s="50" t="n">
        <v>0.167</v>
      </c>
      <c r="F119" s="50" t="n">
        <v>0.148</v>
      </c>
      <c r="G119" s="50" t="n">
        <v>0.139</v>
      </c>
      <c r="H119" s="51" t="n">
        <v>0.121</v>
      </c>
      <c r="I119" s="33" t="s">
        <v>63</v>
      </c>
      <c r="J119" s="34" t="n">
        <v>1705</v>
      </c>
      <c r="M119" s="52" t="n">
        <f aca="false">B118</f>
        <v>1557</v>
      </c>
      <c r="N119" s="20" t="n">
        <v>0.195</v>
      </c>
      <c r="O119" s="20" t="n">
        <v>0.187</v>
      </c>
      <c r="P119" s="20" t="n">
        <v>0.169</v>
      </c>
      <c r="Q119" s="20" t="n">
        <v>0.15</v>
      </c>
      <c r="R119" s="20" t="n">
        <v>0.141</v>
      </c>
      <c r="S119" s="20" t="n">
        <v>0.123</v>
      </c>
    </row>
    <row r="120" customFormat="false" ht="15" hidden="false" customHeight="false" outlineLevel="0" collapsed="false">
      <c r="A120" s="48" t="s">
        <v>63</v>
      </c>
      <c r="B120" s="53" t="n">
        <v>1864</v>
      </c>
      <c r="C120" s="50" t="n">
        <v>0.206</v>
      </c>
      <c r="D120" s="50" t="n">
        <v>0.2</v>
      </c>
      <c r="E120" s="50" t="n">
        <v>0.183</v>
      </c>
      <c r="F120" s="50" t="n">
        <v>0.166</v>
      </c>
      <c r="G120" s="50" t="n">
        <v>0.158</v>
      </c>
      <c r="H120" s="51" t="n">
        <v>0.14</v>
      </c>
      <c r="I120" s="33" t="s">
        <v>63</v>
      </c>
      <c r="J120" s="34" t="n">
        <v>1864</v>
      </c>
      <c r="M120" s="52" t="n">
        <f aca="false">B119</f>
        <v>1705</v>
      </c>
      <c r="N120" s="20" t="n">
        <v>0.209</v>
      </c>
      <c r="O120" s="20" t="n">
        <v>0.203</v>
      </c>
      <c r="P120" s="20" t="n">
        <v>0.185</v>
      </c>
      <c r="Q120" s="20" t="n">
        <v>0.168</v>
      </c>
      <c r="R120" s="20" t="n">
        <v>0.16</v>
      </c>
      <c r="S120" s="20" t="n">
        <v>0.142</v>
      </c>
    </row>
    <row r="121" customFormat="false" ht="15" hidden="false" customHeight="false" outlineLevel="0" collapsed="false">
      <c r="A121" s="48" t="s">
        <v>63</v>
      </c>
      <c r="B121" s="53" t="n">
        <v>1971</v>
      </c>
      <c r="C121" s="50" t="n">
        <v>0.216</v>
      </c>
      <c r="D121" s="50" t="n">
        <v>0.211</v>
      </c>
      <c r="E121" s="50" t="n">
        <v>0.192</v>
      </c>
      <c r="F121" s="50" t="n">
        <v>0.175</v>
      </c>
      <c r="G121" s="50" t="n">
        <v>0.167</v>
      </c>
      <c r="H121" s="51" t="n">
        <v>0.15</v>
      </c>
      <c r="I121" s="33" t="s">
        <v>63</v>
      </c>
      <c r="J121" s="34" t="n">
        <v>1971</v>
      </c>
      <c r="M121" s="52" t="n">
        <f aca="false">B120</f>
        <v>1864</v>
      </c>
      <c r="N121" s="20" t="n">
        <v>0.219</v>
      </c>
      <c r="O121" s="20" t="n">
        <v>0.214</v>
      </c>
      <c r="P121" s="20" t="n">
        <v>0.195</v>
      </c>
      <c r="Q121" s="20" t="n">
        <v>0.177</v>
      </c>
      <c r="R121" s="20" t="n">
        <v>0.169</v>
      </c>
      <c r="S121" s="20" t="n">
        <v>0.152</v>
      </c>
    </row>
    <row r="122" customFormat="false" ht="15" hidden="false" customHeight="false" outlineLevel="0" collapsed="false">
      <c r="A122" s="48" t="s">
        <v>63</v>
      </c>
      <c r="B122" s="53" t="n">
        <v>2083</v>
      </c>
      <c r="C122" s="50" t="n">
        <v>0.226</v>
      </c>
      <c r="D122" s="50" t="n">
        <v>0.221</v>
      </c>
      <c r="E122" s="50" t="n">
        <v>0.203</v>
      </c>
      <c r="F122" s="50" t="n">
        <v>0.184</v>
      </c>
      <c r="G122" s="50" t="n">
        <v>0.177</v>
      </c>
      <c r="H122" s="51" t="n">
        <v>0.169</v>
      </c>
      <c r="I122" s="33" t="s">
        <v>63</v>
      </c>
      <c r="J122" s="34" t="n">
        <v>2083</v>
      </c>
      <c r="M122" s="52" t="n">
        <f aca="false">B121</f>
        <v>1971</v>
      </c>
      <c r="N122" s="20" t="n">
        <v>0.229</v>
      </c>
      <c r="O122" s="20" t="n">
        <v>0.224</v>
      </c>
      <c r="P122" s="20" t="n">
        <v>0.206</v>
      </c>
      <c r="Q122" s="20" t="n">
        <v>0.187</v>
      </c>
      <c r="R122" s="20" t="n">
        <v>0.179</v>
      </c>
      <c r="S122" s="20" t="n">
        <v>0.171</v>
      </c>
    </row>
    <row r="123" customFormat="false" ht="15" hidden="false" customHeight="false" outlineLevel="0" collapsed="false">
      <c r="A123" s="48" t="s">
        <v>63</v>
      </c>
      <c r="B123" s="53" t="n">
        <v>2211</v>
      </c>
      <c r="C123" s="50" t="n">
        <v>0.236</v>
      </c>
      <c r="D123" s="50" t="n">
        <v>0.231</v>
      </c>
      <c r="E123" s="50" t="n">
        <v>0.214</v>
      </c>
      <c r="F123" s="50" t="n">
        <v>0.196</v>
      </c>
      <c r="G123" s="50" t="n">
        <v>0.186</v>
      </c>
      <c r="H123" s="51" t="n">
        <v>0.18</v>
      </c>
      <c r="I123" s="33" t="s">
        <v>63</v>
      </c>
      <c r="J123" s="34" t="n">
        <v>2211</v>
      </c>
      <c r="M123" s="52" t="n">
        <f aca="false">B122</f>
        <v>2083</v>
      </c>
      <c r="N123" s="20" t="n">
        <v>0.239</v>
      </c>
      <c r="O123" s="20" t="n">
        <v>0.234</v>
      </c>
      <c r="P123" s="20" t="n">
        <v>0.217</v>
      </c>
      <c r="Q123" s="20" t="n">
        <v>0.199</v>
      </c>
      <c r="R123" s="20" t="n">
        <v>0.189</v>
      </c>
      <c r="S123" s="20" t="n">
        <v>0.182</v>
      </c>
    </row>
    <row r="124" customFormat="false" ht="15" hidden="false" customHeight="false" outlineLevel="0" collapsed="false">
      <c r="A124" s="48" t="s">
        <v>63</v>
      </c>
      <c r="B124" s="53" t="n">
        <v>2359</v>
      </c>
      <c r="C124" s="50" t="n">
        <v>0.246</v>
      </c>
      <c r="D124" s="50" t="n">
        <v>0.242</v>
      </c>
      <c r="E124" s="50" t="n">
        <v>0.234</v>
      </c>
      <c r="F124" s="50" t="n">
        <v>0.206</v>
      </c>
      <c r="G124" s="50" t="n">
        <v>0.198</v>
      </c>
      <c r="H124" s="51" t="n">
        <v>0.189</v>
      </c>
      <c r="I124" s="33" t="s">
        <v>63</v>
      </c>
      <c r="J124" s="34" t="n">
        <v>2359</v>
      </c>
      <c r="M124" s="52" t="n">
        <f aca="false">B123</f>
        <v>2211</v>
      </c>
      <c r="N124" s="20" t="n">
        <v>0.249</v>
      </c>
      <c r="O124" s="20" t="n">
        <v>0.245</v>
      </c>
      <c r="P124" s="20" t="n">
        <v>0.237</v>
      </c>
      <c r="Q124" s="20" t="n">
        <v>0.209</v>
      </c>
      <c r="R124" s="20" t="n">
        <v>0.201</v>
      </c>
      <c r="S124" s="20" t="n">
        <v>0.192</v>
      </c>
    </row>
    <row r="125" customFormat="false" ht="15" hidden="false" customHeight="false" outlineLevel="0" collapsed="false">
      <c r="A125" s="48" t="s">
        <v>63</v>
      </c>
      <c r="B125" s="53" t="n">
        <v>2527</v>
      </c>
      <c r="C125" s="50" t="n">
        <v>0.256</v>
      </c>
      <c r="D125" s="50" t="n">
        <v>0.252</v>
      </c>
      <c r="E125" s="50" t="n">
        <v>0.244</v>
      </c>
      <c r="F125" s="50" t="n">
        <v>0.217</v>
      </c>
      <c r="G125" s="50" t="n">
        <v>0.209</v>
      </c>
      <c r="H125" s="51" t="n">
        <v>0.201</v>
      </c>
      <c r="I125" s="33" t="s">
        <v>63</v>
      </c>
      <c r="J125" s="34" t="n">
        <v>2527</v>
      </c>
      <c r="M125" s="52" t="n">
        <f aca="false">B124</f>
        <v>2359</v>
      </c>
      <c r="N125" s="20" t="n">
        <v>0.26</v>
      </c>
      <c r="O125" s="20" t="n">
        <v>0.255</v>
      </c>
      <c r="P125" s="20" t="n">
        <v>0.247</v>
      </c>
      <c r="Q125" s="20" t="n">
        <v>0.22</v>
      </c>
      <c r="R125" s="20" t="n">
        <v>0.212</v>
      </c>
      <c r="S125" s="20" t="n">
        <v>0.204</v>
      </c>
    </row>
    <row r="126" customFormat="false" ht="15" hidden="false" customHeight="false" outlineLevel="0" collapsed="false">
      <c r="A126" s="48" t="s">
        <v>63</v>
      </c>
      <c r="B126" s="53" t="n">
        <v>2758</v>
      </c>
      <c r="C126" s="50" t="n">
        <v>0.266</v>
      </c>
      <c r="D126" s="50" t="n">
        <v>0.261</v>
      </c>
      <c r="E126" s="50" t="n">
        <v>0.254</v>
      </c>
      <c r="F126" s="50" t="n">
        <v>0.227</v>
      </c>
      <c r="G126" s="50" t="n">
        <v>0.219</v>
      </c>
      <c r="H126" s="51" t="n">
        <v>0.211</v>
      </c>
      <c r="I126" s="33" t="s">
        <v>63</v>
      </c>
      <c r="J126" s="34" t="n">
        <v>2758</v>
      </c>
      <c r="M126" s="52" t="n">
        <f aca="false">B125</f>
        <v>2527</v>
      </c>
      <c r="N126" s="20" t="n">
        <v>0.27</v>
      </c>
      <c r="O126" s="20" t="n">
        <v>0.265</v>
      </c>
      <c r="P126" s="20" t="n">
        <v>0.257</v>
      </c>
      <c r="Q126" s="20" t="n">
        <v>0.23</v>
      </c>
      <c r="R126" s="20" t="n">
        <v>0.222</v>
      </c>
      <c r="S126" s="20" t="n">
        <v>0.214</v>
      </c>
    </row>
    <row r="127" customFormat="false" ht="15" hidden="false" customHeight="false" outlineLevel="0" collapsed="false">
      <c r="A127" s="48" t="s">
        <v>63</v>
      </c>
      <c r="B127" s="53" t="n">
        <v>3094</v>
      </c>
      <c r="C127" s="50" t="n">
        <v>0.279</v>
      </c>
      <c r="D127" s="50" t="n">
        <v>0.274</v>
      </c>
      <c r="E127" s="50" t="n">
        <v>0.266</v>
      </c>
      <c r="F127" s="50" t="n">
        <v>0.239</v>
      </c>
      <c r="G127" s="50" t="n">
        <v>0.231</v>
      </c>
      <c r="H127" s="51" t="n">
        <v>0.223</v>
      </c>
      <c r="I127" s="33" t="s">
        <v>63</v>
      </c>
      <c r="J127" s="34" t="n">
        <v>3094</v>
      </c>
      <c r="M127" s="52" t="n">
        <f aca="false">B126</f>
        <v>2758</v>
      </c>
      <c r="N127" s="20" t="n">
        <v>0.283</v>
      </c>
      <c r="O127" s="20" t="n">
        <v>0.278</v>
      </c>
      <c r="P127" s="20" t="n">
        <v>0.27</v>
      </c>
      <c r="Q127" s="20" t="n">
        <v>0.242</v>
      </c>
      <c r="R127" s="20" t="n">
        <v>0.234</v>
      </c>
      <c r="S127" s="20" t="n">
        <v>0.226</v>
      </c>
    </row>
    <row r="128" customFormat="false" ht="15" hidden="false" customHeight="false" outlineLevel="0" collapsed="false">
      <c r="A128" s="48" t="s">
        <v>63</v>
      </c>
      <c r="B128" s="53" t="n">
        <v>3523</v>
      </c>
      <c r="C128" s="50" t="n">
        <v>0.295</v>
      </c>
      <c r="D128" s="50" t="n">
        <v>0.294</v>
      </c>
      <c r="E128" s="50" t="n">
        <v>0.29</v>
      </c>
      <c r="F128" s="50" t="n">
        <v>0.266</v>
      </c>
      <c r="G128" s="50" t="n">
        <v>0.262</v>
      </c>
      <c r="H128" s="51" t="n">
        <v>0.258</v>
      </c>
      <c r="I128" s="33" t="s">
        <v>63</v>
      </c>
      <c r="J128" s="34" t="n">
        <v>3523</v>
      </c>
      <c r="M128" s="52" t="n">
        <f aca="false">B127</f>
        <v>3094</v>
      </c>
      <c r="N128" s="20" t="n">
        <v>0.295</v>
      </c>
      <c r="O128" s="20" t="n">
        <v>0.294</v>
      </c>
      <c r="P128" s="20" t="n">
        <v>0.29</v>
      </c>
      <c r="Q128" s="20" t="n">
        <v>0.266</v>
      </c>
      <c r="R128" s="20" t="n">
        <v>0.262</v>
      </c>
      <c r="S128" s="20" t="n">
        <v>0.258</v>
      </c>
    </row>
    <row r="129" customFormat="false" ht="15" hidden="false" customHeight="false" outlineLevel="0" collapsed="false">
      <c r="A129" s="48" t="s">
        <v>63</v>
      </c>
      <c r="B129" s="53" t="n">
        <v>4105</v>
      </c>
      <c r="C129" s="50" t="n">
        <v>0.307</v>
      </c>
      <c r="D129" s="50" t="n">
        <v>0.307</v>
      </c>
      <c r="E129" s="50" t="n">
        <v>0.3</v>
      </c>
      <c r="F129" s="50" t="n">
        <v>0.286</v>
      </c>
      <c r="G129" s="50" t="n">
        <v>0.272</v>
      </c>
      <c r="H129" s="51" t="n">
        <v>0.268</v>
      </c>
      <c r="I129" s="33" t="s">
        <v>63</v>
      </c>
      <c r="J129" s="34" t="n">
        <v>4105</v>
      </c>
      <c r="M129" s="52" t="n">
        <f aca="false">B128</f>
        <v>3523</v>
      </c>
      <c r="N129" s="20" t="n">
        <v>0.307</v>
      </c>
      <c r="O129" s="20" t="n">
        <v>0.307</v>
      </c>
      <c r="P129" s="20" t="n">
        <v>0.3</v>
      </c>
      <c r="Q129" s="20" t="n">
        <v>0.286</v>
      </c>
      <c r="R129" s="20" t="n">
        <v>0.272</v>
      </c>
      <c r="S129" s="20" t="n">
        <v>0.268</v>
      </c>
    </row>
    <row r="130" customFormat="false" ht="15" hidden="false" customHeight="false" outlineLevel="0" collapsed="false">
      <c r="A130" s="48" t="s">
        <v>63</v>
      </c>
      <c r="B130" s="53" t="n">
        <v>4636</v>
      </c>
      <c r="C130" s="50" t="n">
        <v>0.325</v>
      </c>
      <c r="D130" s="50" t="n">
        <v>0.322</v>
      </c>
      <c r="E130" s="50" t="n">
        <v>0.318</v>
      </c>
      <c r="F130" s="50" t="n">
        <v>0.301</v>
      </c>
      <c r="G130" s="50" t="n">
        <v>0.287</v>
      </c>
      <c r="H130" s="51" t="n">
        <v>0.283</v>
      </c>
      <c r="I130" s="33" t="s">
        <v>63</v>
      </c>
      <c r="J130" s="34" t="n">
        <v>4636</v>
      </c>
      <c r="M130" s="52" t="n">
        <f aca="false">B129</f>
        <v>4105</v>
      </c>
      <c r="N130" s="20" t="n">
        <v>0.325</v>
      </c>
      <c r="O130" s="20" t="n">
        <v>0.322</v>
      </c>
      <c r="P130" s="20" t="n">
        <v>0.318</v>
      </c>
      <c r="Q130" s="20" t="n">
        <v>0.301</v>
      </c>
      <c r="R130" s="20" t="n">
        <v>0.287</v>
      </c>
      <c r="S130" s="20" t="n">
        <v>0.283</v>
      </c>
    </row>
    <row r="131" customFormat="false" ht="15" hidden="false" customHeight="false" outlineLevel="0" collapsed="false">
      <c r="A131" s="48" t="s">
        <v>63</v>
      </c>
      <c r="B131" s="53" t="n">
        <v>5178</v>
      </c>
      <c r="C131" s="50" t="n">
        <v>0.335</v>
      </c>
      <c r="D131" s="50" t="n">
        <v>0.332</v>
      </c>
      <c r="E131" s="50" t="n">
        <v>0.328</v>
      </c>
      <c r="F131" s="50" t="n">
        <v>0.314</v>
      </c>
      <c r="G131" s="50" t="n">
        <v>0.307</v>
      </c>
      <c r="H131" s="51" t="n">
        <v>0.293</v>
      </c>
      <c r="I131" s="33" t="s">
        <v>63</v>
      </c>
      <c r="J131" s="34" t="n">
        <v>5178</v>
      </c>
      <c r="M131" s="52" t="n">
        <f aca="false">B130</f>
        <v>4636</v>
      </c>
      <c r="N131" s="20" t="n">
        <v>0.335</v>
      </c>
      <c r="O131" s="20" t="n">
        <v>0.332</v>
      </c>
      <c r="P131" s="20" t="n">
        <v>0.328</v>
      </c>
      <c r="Q131" s="20" t="n">
        <v>0.314</v>
      </c>
      <c r="R131" s="20" t="n">
        <v>0.307</v>
      </c>
      <c r="S131" s="20" t="n">
        <v>0.293</v>
      </c>
    </row>
    <row r="132" customFormat="false" ht="15" hidden="false" customHeight="false" outlineLevel="0" collapsed="false">
      <c r="A132" s="48" t="s">
        <v>63</v>
      </c>
      <c r="B132" s="53" t="n">
        <v>5862</v>
      </c>
      <c r="C132" s="50" t="n">
        <v>0.345</v>
      </c>
      <c r="D132" s="50" t="n">
        <v>0.342</v>
      </c>
      <c r="E132" s="50" t="n">
        <v>0.338</v>
      </c>
      <c r="F132" s="50" t="n">
        <v>0.324</v>
      </c>
      <c r="G132" s="50" t="n">
        <v>0.32</v>
      </c>
      <c r="H132" s="51" t="n">
        <v>0.303</v>
      </c>
      <c r="I132" s="33" t="s">
        <v>63</v>
      </c>
      <c r="J132" s="34" t="n">
        <v>5862</v>
      </c>
      <c r="M132" s="52" t="n">
        <f aca="false">B131</f>
        <v>5178</v>
      </c>
      <c r="N132" s="20" t="n">
        <v>0.345</v>
      </c>
      <c r="O132" s="20" t="n">
        <v>0.342</v>
      </c>
      <c r="P132" s="20" t="n">
        <v>0.338</v>
      </c>
      <c r="Q132" s="20" t="n">
        <v>0.324</v>
      </c>
      <c r="R132" s="20" t="n">
        <v>0.32</v>
      </c>
      <c r="S132" s="20" t="n">
        <v>0.303</v>
      </c>
    </row>
    <row r="133" customFormat="false" ht="15" hidden="false" customHeight="false" outlineLevel="0" collapsed="false">
      <c r="A133" s="48" t="s">
        <v>63</v>
      </c>
      <c r="B133" s="53" t="n">
        <v>6706</v>
      </c>
      <c r="C133" s="50" t="n">
        <v>0.365</v>
      </c>
      <c r="D133" s="50" t="n">
        <v>0.363</v>
      </c>
      <c r="E133" s="50" t="n">
        <v>0.357</v>
      </c>
      <c r="F133" s="50" t="n">
        <v>0.35</v>
      </c>
      <c r="G133" s="50" t="n">
        <v>0.348</v>
      </c>
      <c r="H133" s="51" t="n">
        <v>0.346</v>
      </c>
      <c r="I133" s="33" t="s">
        <v>63</v>
      </c>
      <c r="J133" s="34" t="n">
        <v>6706</v>
      </c>
      <c r="M133" s="52" t="n">
        <f aca="false">B132</f>
        <v>5862</v>
      </c>
      <c r="N133" s="20" t="n">
        <v>0.365</v>
      </c>
      <c r="O133" s="20" t="n">
        <v>0.363</v>
      </c>
      <c r="P133" s="20" t="n">
        <v>0.357</v>
      </c>
      <c r="Q133" s="20" t="n">
        <v>0.35</v>
      </c>
      <c r="R133" s="20" t="n">
        <v>0.348</v>
      </c>
      <c r="S133" s="20" t="n">
        <v>0.346</v>
      </c>
    </row>
    <row r="134" customFormat="false" ht="15" hidden="false" customHeight="false" outlineLevel="0" collapsed="false">
      <c r="A134" s="48" t="s">
        <v>63</v>
      </c>
      <c r="B134" s="53" t="n">
        <v>7915</v>
      </c>
      <c r="C134" s="50" t="n">
        <v>0.375</v>
      </c>
      <c r="D134" s="50" t="n">
        <v>0.373</v>
      </c>
      <c r="E134" s="50" t="n">
        <v>0.371</v>
      </c>
      <c r="F134" s="50" t="n">
        <v>0.36</v>
      </c>
      <c r="G134" s="50" t="n">
        <v>0.358</v>
      </c>
      <c r="H134" s="51" t="n">
        <v>0.356</v>
      </c>
      <c r="I134" s="33" t="s">
        <v>63</v>
      </c>
      <c r="J134" s="34" t="n">
        <v>7915</v>
      </c>
      <c r="M134" s="52" t="n">
        <f aca="false">B133</f>
        <v>6706</v>
      </c>
      <c r="N134" s="20" t="n">
        <v>0.375</v>
      </c>
      <c r="O134" s="20" t="n">
        <v>0.373</v>
      </c>
      <c r="P134" s="20" t="n">
        <v>0.371</v>
      </c>
      <c r="Q134" s="20" t="n">
        <v>0.36</v>
      </c>
      <c r="R134" s="20" t="n">
        <v>0.358</v>
      </c>
      <c r="S134" s="20" t="n">
        <v>0.356</v>
      </c>
    </row>
    <row r="135" customFormat="false" ht="15" hidden="false" customHeight="false" outlineLevel="0" collapsed="false">
      <c r="A135" s="48" t="s">
        <v>63</v>
      </c>
      <c r="B135" s="53" t="n">
        <v>9531</v>
      </c>
      <c r="C135" s="50" t="n">
        <v>0.395</v>
      </c>
      <c r="D135" s="50" t="n">
        <v>0.393</v>
      </c>
      <c r="E135" s="50" t="n">
        <v>0.391</v>
      </c>
      <c r="F135" s="50" t="n">
        <v>0.38</v>
      </c>
      <c r="G135" s="50" t="n">
        <v>0.378</v>
      </c>
      <c r="H135" s="51" t="n">
        <v>0.376</v>
      </c>
      <c r="I135" s="33" t="s">
        <v>63</v>
      </c>
      <c r="J135" s="34" t="n">
        <v>9531</v>
      </c>
      <c r="M135" s="52" t="n">
        <f aca="false">B134</f>
        <v>7915</v>
      </c>
      <c r="N135" s="20" t="n">
        <v>0.395</v>
      </c>
      <c r="O135" s="20" t="n">
        <v>0.393</v>
      </c>
      <c r="P135" s="20" t="n">
        <v>0.391</v>
      </c>
      <c r="Q135" s="20" t="n">
        <v>0.38</v>
      </c>
      <c r="R135" s="20" t="n">
        <v>0.378</v>
      </c>
      <c r="S135" s="20" t="n">
        <v>0.376</v>
      </c>
    </row>
    <row r="136" customFormat="false" ht="15" hidden="false" customHeight="false" outlineLevel="0" collapsed="false">
      <c r="A136" s="48" t="s">
        <v>63</v>
      </c>
      <c r="B136" s="53" t="n">
        <v>11248</v>
      </c>
      <c r="C136" s="50" t="n">
        <v>0.405</v>
      </c>
      <c r="D136" s="50" t="n">
        <v>0.403</v>
      </c>
      <c r="E136" s="50" t="n">
        <v>0.401</v>
      </c>
      <c r="F136" s="50" t="n">
        <v>0.394</v>
      </c>
      <c r="G136" s="50" t="n">
        <v>0.388</v>
      </c>
      <c r="H136" s="51" t="n">
        <v>0.386</v>
      </c>
      <c r="I136" s="33" t="s">
        <v>63</v>
      </c>
      <c r="J136" s="34" t="n">
        <v>11248</v>
      </c>
      <c r="M136" s="52" t="n">
        <f aca="false">B135</f>
        <v>9531</v>
      </c>
      <c r="N136" s="20" t="n">
        <v>0.405</v>
      </c>
      <c r="O136" s="20" t="n">
        <v>0.403</v>
      </c>
      <c r="P136" s="20" t="n">
        <v>0.401</v>
      </c>
      <c r="Q136" s="20" t="n">
        <v>0.394</v>
      </c>
      <c r="R136" s="20" t="n">
        <v>0.388</v>
      </c>
      <c r="S136" s="20" t="n">
        <v>0.386</v>
      </c>
    </row>
    <row r="137" customFormat="false" ht="15" hidden="false" customHeight="false" outlineLevel="0" collapsed="false">
      <c r="A137" s="48" t="s">
        <v>63</v>
      </c>
      <c r="B137" s="53" t="n">
        <v>18797</v>
      </c>
      <c r="C137" s="50" t="n">
        <v>0.415</v>
      </c>
      <c r="D137" s="50" t="n">
        <v>0.413</v>
      </c>
      <c r="E137" s="50" t="n">
        <v>0.411</v>
      </c>
      <c r="F137" s="50" t="n">
        <v>0.404</v>
      </c>
      <c r="G137" s="50" t="n">
        <v>0.402</v>
      </c>
      <c r="H137" s="51" t="n">
        <v>0.396</v>
      </c>
      <c r="I137" s="33" t="s">
        <v>63</v>
      </c>
      <c r="J137" s="34" t="n">
        <v>18797</v>
      </c>
      <c r="M137" s="52" t="n">
        <f aca="false">B136</f>
        <v>11248</v>
      </c>
      <c r="N137" s="20" t="n">
        <v>0.415</v>
      </c>
      <c r="O137" s="20" t="n">
        <v>0.413</v>
      </c>
      <c r="P137" s="20" t="n">
        <v>0.411</v>
      </c>
      <c r="Q137" s="20" t="n">
        <v>0.404</v>
      </c>
      <c r="R137" s="20" t="n">
        <v>0.402</v>
      </c>
      <c r="S137" s="20" t="n">
        <v>0.396</v>
      </c>
    </row>
    <row r="138" customFormat="false" ht="15" hidden="false" customHeight="false" outlineLevel="0" collapsed="false">
      <c r="A138" s="48" t="s">
        <v>63</v>
      </c>
      <c r="B138" s="53" t="n">
        <v>20160</v>
      </c>
      <c r="C138" s="50" t="n">
        <v>0.425</v>
      </c>
      <c r="D138" s="50" t="n">
        <v>0.423</v>
      </c>
      <c r="E138" s="65" t="n">
        <v>0.421</v>
      </c>
      <c r="F138" s="50" t="n">
        <v>0.414</v>
      </c>
      <c r="G138" s="66" t="n">
        <v>0.412</v>
      </c>
      <c r="H138" s="51" t="n">
        <v>0.406</v>
      </c>
      <c r="I138" s="33" t="s">
        <v>63</v>
      </c>
      <c r="J138" s="34" t="n">
        <v>20160</v>
      </c>
      <c r="M138" s="52" t="n">
        <f aca="false">B137</f>
        <v>18797</v>
      </c>
      <c r="N138" s="20" t="n">
        <v>0.425</v>
      </c>
      <c r="O138" s="20" t="n">
        <v>0.423</v>
      </c>
      <c r="P138" s="20" t="n">
        <v>0.421</v>
      </c>
      <c r="Q138" s="20" t="n">
        <v>0.414</v>
      </c>
      <c r="R138" s="20" t="n">
        <v>0.412</v>
      </c>
      <c r="S138" s="20" t="n">
        <v>0.406</v>
      </c>
    </row>
    <row r="139" customFormat="false" ht="15" hidden="false" customHeight="false" outlineLevel="0" collapsed="false">
      <c r="A139" s="48" t="s">
        <v>63</v>
      </c>
      <c r="B139" s="53" t="n">
        <v>22680</v>
      </c>
      <c r="C139" s="50" t="n">
        <v>0.433</v>
      </c>
      <c r="D139" s="50" t="n">
        <v>0.433</v>
      </c>
      <c r="E139" s="65" t="n">
        <v>0.431</v>
      </c>
      <c r="F139" s="50" t="n">
        <v>0.424</v>
      </c>
      <c r="G139" s="66" t="n">
        <v>0.422</v>
      </c>
      <c r="H139" s="51" t="n">
        <v>0.418</v>
      </c>
      <c r="I139" s="33" t="s">
        <v>63</v>
      </c>
      <c r="J139" s="34" t="n">
        <v>22680</v>
      </c>
      <c r="M139" s="52" t="n">
        <f aca="false">B138</f>
        <v>20160</v>
      </c>
      <c r="N139" s="20" t="n">
        <v>0.433</v>
      </c>
      <c r="O139" s="20" t="n">
        <v>0.433</v>
      </c>
      <c r="P139" s="20" t="n">
        <v>0.431</v>
      </c>
      <c r="Q139" s="20" t="n">
        <v>0.424</v>
      </c>
      <c r="R139" s="20" t="n">
        <v>0.422</v>
      </c>
      <c r="S139" s="20" t="n">
        <v>0.418</v>
      </c>
    </row>
    <row r="140" customFormat="false" ht="15" hidden="false" customHeight="false" outlineLevel="0" collapsed="false">
      <c r="A140" s="67" t="s">
        <v>63</v>
      </c>
      <c r="B140" s="53" t="n">
        <v>25200</v>
      </c>
      <c r="C140" s="66" t="n">
        <v>0.443</v>
      </c>
      <c r="D140" s="50" t="n">
        <v>0.443</v>
      </c>
      <c r="E140" s="66" t="n">
        <v>0.441</v>
      </c>
      <c r="F140" s="50" t="n">
        <v>0.434</v>
      </c>
      <c r="G140" s="66" t="n">
        <v>0.432</v>
      </c>
      <c r="H140" s="51" t="n">
        <v>0.43</v>
      </c>
      <c r="I140" s="33" t="s">
        <v>63</v>
      </c>
      <c r="J140" s="34" t="n">
        <v>25200</v>
      </c>
      <c r="M140" s="52" t="n">
        <f aca="false">B139</f>
        <v>22680</v>
      </c>
      <c r="N140" s="20" t="n">
        <v>0.443</v>
      </c>
      <c r="O140" s="20" t="n">
        <v>0.443</v>
      </c>
      <c r="P140" s="20" t="n">
        <v>0.441</v>
      </c>
      <c r="Q140" s="20" t="n">
        <v>0.434</v>
      </c>
      <c r="R140" s="20" t="n">
        <v>0.432</v>
      </c>
      <c r="S140" s="20" t="n">
        <v>0.43</v>
      </c>
    </row>
    <row r="141" customFormat="false" ht="15.75" hidden="false" customHeight="false" outlineLevel="0" collapsed="false">
      <c r="A141" s="68" t="s">
        <v>64</v>
      </c>
      <c r="B141" s="55" t="n">
        <v>25200</v>
      </c>
      <c r="C141" s="69" t="n">
        <v>0.453</v>
      </c>
      <c r="D141" s="56" t="n">
        <v>0.453</v>
      </c>
      <c r="E141" s="69" t="n">
        <v>0.451</v>
      </c>
      <c r="F141" s="56" t="n">
        <v>0.444</v>
      </c>
      <c r="G141" s="69" t="n">
        <v>0.442</v>
      </c>
      <c r="H141" s="57" t="n">
        <v>0.44</v>
      </c>
      <c r="I141" s="33" t="s">
        <v>64</v>
      </c>
      <c r="J141" s="34" t="n">
        <v>25200</v>
      </c>
      <c r="M141" s="52" t="n">
        <f aca="false">B140</f>
        <v>25200</v>
      </c>
      <c r="N141" s="20" t="n">
        <v>0.453</v>
      </c>
      <c r="O141" s="20" t="n">
        <v>0.453</v>
      </c>
      <c r="P141" s="20" t="n">
        <v>0.451</v>
      </c>
      <c r="Q141" s="20" t="n">
        <v>0.444</v>
      </c>
      <c r="R141" s="20" t="n">
        <v>0.442</v>
      </c>
      <c r="S141" s="20" t="n">
        <v>0.44</v>
      </c>
    </row>
    <row r="142" customFormat="false" ht="15" hidden="false" customHeight="false" outlineLevel="0" collapsed="false">
      <c r="M142" s="52" t="n">
        <f aca="false">B141</f>
        <v>25200</v>
      </c>
    </row>
    <row r="144" customFormat="false" ht="15.75" hidden="false" customHeight="false" outlineLevel="0" collapsed="false">
      <c r="A144" s="36" t="s">
        <v>72</v>
      </c>
      <c r="B144" s="36"/>
      <c r="C144" s="36"/>
      <c r="D144" s="36"/>
      <c r="E144" s="36"/>
      <c r="F144" s="36"/>
      <c r="G144" s="36"/>
      <c r="H144" s="36"/>
    </row>
    <row r="145" customFormat="false" ht="15.75" hidden="false" customHeight="false" outlineLevel="0" collapsed="false">
      <c r="A145" s="37" t="s">
        <v>73</v>
      </c>
      <c r="B145" s="37"/>
      <c r="C145" s="37"/>
      <c r="D145" s="37"/>
      <c r="E145" s="37"/>
      <c r="F145" s="37"/>
      <c r="G145" s="37"/>
      <c r="H145" s="37"/>
      <c r="M145" s="33" t="s">
        <v>72</v>
      </c>
    </row>
    <row r="146" customFormat="false" ht="1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M146" s="33" t="s">
        <v>73</v>
      </c>
    </row>
    <row r="147" customFormat="false" ht="15" hidden="false" customHeight="true" outlineLevel="0" collapsed="false">
      <c r="A147" s="38" t="s">
        <v>60</v>
      </c>
      <c r="B147" s="38"/>
      <c r="C147" s="39" t="s">
        <v>61</v>
      </c>
      <c r="D147" s="39"/>
      <c r="E147" s="39"/>
      <c r="F147" s="39"/>
      <c r="G147" s="39"/>
      <c r="H147" s="39"/>
      <c r="N147" s="20" t="s">
        <v>61</v>
      </c>
    </row>
    <row r="148" customFormat="false" ht="15.75" hidden="false" customHeight="false" outlineLevel="0" collapsed="false">
      <c r="A148" s="41"/>
      <c r="B148" s="41"/>
      <c r="C148" s="42" t="n">
        <v>0</v>
      </c>
      <c r="D148" s="42" t="n">
        <v>1</v>
      </c>
      <c r="E148" s="42" t="n">
        <v>2</v>
      </c>
      <c r="F148" s="42" t="n">
        <v>3</v>
      </c>
      <c r="G148" s="42" t="n">
        <v>4</v>
      </c>
      <c r="H148" s="42" t="s">
        <v>62</v>
      </c>
      <c r="M148" s="40" t="s">
        <v>60</v>
      </c>
      <c r="N148" s="20" t="n">
        <v>0</v>
      </c>
      <c r="O148" s="20" t="n">
        <v>1</v>
      </c>
      <c r="P148" s="20" t="n">
        <v>2</v>
      </c>
      <c r="Q148" s="20" t="n">
        <v>3</v>
      </c>
      <c r="R148" s="20" t="n">
        <v>4</v>
      </c>
      <c r="S148" s="20" t="s">
        <v>62</v>
      </c>
    </row>
    <row r="149" customFormat="false" ht="15" hidden="false" customHeight="false" outlineLevel="0" collapsed="false">
      <c r="A149" s="44" t="s">
        <v>63</v>
      </c>
      <c r="B149" s="70" t="n">
        <v>1306</v>
      </c>
      <c r="C149" s="46" t="n">
        <v>0</v>
      </c>
      <c r="D149" s="46" t="n">
        <v>0</v>
      </c>
      <c r="E149" s="46" t="n">
        <v>0</v>
      </c>
      <c r="F149" s="46" t="n">
        <v>0</v>
      </c>
      <c r="G149" s="46" t="n">
        <v>0</v>
      </c>
      <c r="H149" s="47" t="n">
        <v>0</v>
      </c>
      <c r="I149" s="33" t="s">
        <v>63</v>
      </c>
      <c r="J149" s="34" t="n">
        <v>1306</v>
      </c>
      <c r="N149" s="20" t="n">
        <v>0</v>
      </c>
      <c r="O149" s="20" t="n">
        <v>0</v>
      </c>
      <c r="P149" s="20" t="n">
        <v>0</v>
      </c>
      <c r="Q149" s="20" t="n">
        <v>0</v>
      </c>
      <c r="R149" s="20" t="n">
        <v>0</v>
      </c>
      <c r="S149" s="20" t="n">
        <v>0</v>
      </c>
    </row>
    <row r="150" customFormat="false" ht="15" hidden="false" customHeight="false" outlineLevel="0" collapsed="false">
      <c r="A150" s="48" t="s">
        <v>63</v>
      </c>
      <c r="B150" s="53" t="n">
        <v>1409</v>
      </c>
      <c r="C150" s="50" t="n">
        <v>0.014</v>
      </c>
      <c r="D150" s="50" t="n">
        <v>0</v>
      </c>
      <c r="E150" s="50" t="n">
        <v>0</v>
      </c>
      <c r="F150" s="50" t="n">
        <v>0</v>
      </c>
      <c r="G150" s="50" t="n">
        <v>0</v>
      </c>
      <c r="H150" s="51" t="n">
        <v>0</v>
      </c>
      <c r="I150" s="33" t="s">
        <v>63</v>
      </c>
      <c r="J150" s="34" t="n">
        <v>1409</v>
      </c>
      <c r="M150" s="71" t="n">
        <f aca="false">B149</f>
        <v>1306</v>
      </c>
      <c r="N150" s="20" t="n">
        <v>0.014</v>
      </c>
      <c r="O150" s="20" t="n">
        <v>0</v>
      </c>
      <c r="P150" s="20" t="n">
        <v>0</v>
      </c>
      <c r="Q150" s="20" t="n">
        <v>0</v>
      </c>
      <c r="R150" s="20" t="n">
        <v>0</v>
      </c>
      <c r="S150" s="20" t="n">
        <v>0</v>
      </c>
    </row>
    <row r="151" customFormat="false" ht="15" hidden="false" customHeight="false" outlineLevel="0" collapsed="false">
      <c r="A151" s="48" t="s">
        <v>63</v>
      </c>
      <c r="B151" s="53" t="n">
        <v>1450</v>
      </c>
      <c r="C151" s="50" t="n">
        <v>0.043</v>
      </c>
      <c r="D151" s="50" t="n">
        <v>0.008</v>
      </c>
      <c r="E151" s="50" t="n">
        <v>0</v>
      </c>
      <c r="F151" s="50" t="n">
        <v>0</v>
      </c>
      <c r="G151" s="50" t="n">
        <v>0</v>
      </c>
      <c r="H151" s="51" t="n">
        <v>0</v>
      </c>
      <c r="I151" s="33" t="s">
        <v>63</v>
      </c>
      <c r="J151" s="34" t="n">
        <v>1450</v>
      </c>
      <c r="M151" s="71" t="n">
        <f aca="false">B150</f>
        <v>1409</v>
      </c>
      <c r="N151" s="20" t="n">
        <v>0.043</v>
      </c>
      <c r="O151" s="20" t="n">
        <v>0.008</v>
      </c>
      <c r="P151" s="20" t="n">
        <v>0</v>
      </c>
      <c r="Q151" s="20" t="n">
        <v>0</v>
      </c>
      <c r="R151" s="20" t="n">
        <v>0</v>
      </c>
      <c r="S151" s="20" t="n">
        <v>0</v>
      </c>
    </row>
    <row r="152" customFormat="false" ht="15" hidden="false" customHeight="false" outlineLevel="0" collapsed="false">
      <c r="A152" s="48" t="s">
        <v>63</v>
      </c>
      <c r="B152" s="53" t="n">
        <v>1634</v>
      </c>
      <c r="C152" s="50" t="n">
        <v>0.053</v>
      </c>
      <c r="D152" s="50" t="n">
        <v>0.028</v>
      </c>
      <c r="E152" s="50" t="n">
        <v>0</v>
      </c>
      <c r="F152" s="50" t="n">
        <v>0</v>
      </c>
      <c r="G152" s="50" t="n">
        <v>0</v>
      </c>
      <c r="H152" s="51" t="n">
        <v>0</v>
      </c>
      <c r="I152" s="33" t="s">
        <v>63</v>
      </c>
      <c r="J152" s="34" t="n">
        <v>1634</v>
      </c>
      <c r="M152" s="71" t="n">
        <f aca="false">B151</f>
        <v>1450</v>
      </c>
      <c r="N152" s="20" t="n">
        <v>0.053</v>
      </c>
      <c r="O152" s="20" t="n">
        <v>0.028</v>
      </c>
      <c r="P152" s="20" t="n">
        <v>0</v>
      </c>
      <c r="Q152" s="20" t="n">
        <v>0</v>
      </c>
      <c r="R152" s="20" t="n">
        <v>0</v>
      </c>
      <c r="S152" s="20" t="n">
        <v>0</v>
      </c>
    </row>
    <row r="153" customFormat="false" ht="15" hidden="false" customHeight="false" outlineLevel="0" collapsed="false">
      <c r="A153" s="48" t="s">
        <v>63</v>
      </c>
      <c r="B153" s="53" t="n">
        <v>1950</v>
      </c>
      <c r="C153" s="50" t="n">
        <v>0.068</v>
      </c>
      <c r="D153" s="50" t="n">
        <v>0.049</v>
      </c>
      <c r="E153" s="50" t="n">
        <v>0.039</v>
      </c>
      <c r="F153" s="50" t="n">
        <v>0.004</v>
      </c>
      <c r="G153" s="50" t="n">
        <v>0</v>
      </c>
      <c r="H153" s="51" t="n">
        <v>0</v>
      </c>
      <c r="I153" s="33" t="s">
        <v>63</v>
      </c>
      <c r="J153" s="34" t="n">
        <v>1950</v>
      </c>
      <c r="M153" s="71" t="n">
        <f aca="false">B152</f>
        <v>1634</v>
      </c>
      <c r="N153" s="20" t="n">
        <v>0.068</v>
      </c>
      <c r="O153" s="20" t="n">
        <v>0.049</v>
      </c>
      <c r="P153" s="20" t="n">
        <v>0.039</v>
      </c>
      <c r="Q153" s="20" t="n">
        <v>0.004</v>
      </c>
      <c r="R153" s="20" t="n">
        <v>0</v>
      </c>
      <c r="S153" s="20" t="n">
        <v>0</v>
      </c>
    </row>
    <row r="154" customFormat="false" ht="15" hidden="false" customHeight="false" outlineLevel="0" collapsed="false">
      <c r="A154" s="48" t="s">
        <v>63</v>
      </c>
      <c r="B154" s="53" t="n">
        <v>2072</v>
      </c>
      <c r="C154" s="50" t="n">
        <v>0.083</v>
      </c>
      <c r="D154" s="50" t="n">
        <v>0.064</v>
      </c>
      <c r="E154" s="50" t="n">
        <v>0.054</v>
      </c>
      <c r="F154" s="50" t="n">
        <v>0.024</v>
      </c>
      <c r="G154" s="50" t="n">
        <v>0.014</v>
      </c>
      <c r="H154" s="51" t="n">
        <v>0</v>
      </c>
      <c r="I154" s="33" t="s">
        <v>63</v>
      </c>
      <c r="J154" s="34" t="n">
        <v>2072</v>
      </c>
      <c r="M154" s="71" t="n">
        <f aca="false">B153</f>
        <v>1950</v>
      </c>
      <c r="N154" s="20" t="n">
        <v>0.083</v>
      </c>
      <c r="O154" s="20" t="n">
        <v>0.064</v>
      </c>
      <c r="P154" s="20" t="n">
        <v>0.054</v>
      </c>
      <c r="Q154" s="20" t="n">
        <v>0.024</v>
      </c>
      <c r="R154" s="20" t="n">
        <v>0.014</v>
      </c>
      <c r="S154" s="20" t="n">
        <v>0</v>
      </c>
    </row>
    <row r="155" customFormat="false" ht="15" hidden="false" customHeight="false" outlineLevel="0" collapsed="false">
      <c r="A155" s="48" t="s">
        <v>63</v>
      </c>
      <c r="B155" s="53" t="n">
        <v>2206</v>
      </c>
      <c r="C155" s="50" t="n">
        <v>0.102</v>
      </c>
      <c r="D155" s="50" t="n">
        <v>0.074</v>
      </c>
      <c r="E155" s="50" t="n">
        <v>0.064</v>
      </c>
      <c r="F155" s="50" t="n">
        <v>0.044</v>
      </c>
      <c r="G155" s="50" t="n">
        <v>0.024</v>
      </c>
      <c r="H155" s="51" t="n">
        <v>0.014</v>
      </c>
      <c r="I155" s="33" t="s">
        <v>63</v>
      </c>
      <c r="J155" s="34" t="n">
        <v>2206</v>
      </c>
      <c r="M155" s="71" t="n">
        <f aca="false">B154</f>
        <v>2072</v>
      </c>
      <c r="N155" s="20" t="n">
        <v>0.102</v>
      </c>
      <c r="O155" s="20" t="n">
        <v>0.074</v>
      </c>
      <c r="P155" s="20" t="n">
        <v>0.064</v>
      </c>
      <c r="Q155" s="20" t="n">
        <v>0.044</v>
      </c>
      <c r="R155" s="20" t="n">
        <v>0.024</v>
      </c>
      <c r="S155" s="20" t="n">
        <v>0.014</v>
      </c>
    </row>
    <row r="156" customFormat="false" ht="15" hidden="false" customHeight="false" outlineLevel="0" collapsed="false">
      <c r="A156" s="48" t="s">
        <v>63</v>
      </c>
      <c r="B156" s="53" t="n">
        <v>2307</v>
      </c>
      <c r="C156" s="50" t="n">
        <v>0.127</v>
      </c>
      <c r="D156" s="50" t="n">
        <v>0.098</v>
      </c>
      <c r="E156" s="50" t="n">
        <v>0.079</v>
      </c>
      <c r="F156" s="50" t="n">
        <v>0.059</v>
      </c>
      <c r="G156" s="50" t="n">
        <v>0.039</v>
      </c>
      <c r="H156" s="51" t="n">
        <v>0.029</v>
      </c>
      <c r="I156" s="33" t="s">
        <v>63</v>
      </c>
      <c r="J156" s="34" t="n">
        <v>2307</v>
      </c>
      <c r="M156" s="71" t="n">
        <f aca="false">B155</f>
        <v>2206</v>
      </c>
      <c r="N156" s="20" t="n">
        <v>0.127</v>
      </c>
      <c r="O156" s="20" t="n">
        <v>0.098</v>
      </c>
      <c r="P156" s="20" t="n">
        <v>0.079</v>
      </c>
      <c r="Q156" s="20" t="n">
        <v>0.059</v>
      </c>
      <c r="R156" s="20" t="n">
        <v>0.039</v>
      </c>
      <c r="S156" s="20" t="n">
        <v>0.029</v>
      </c>
    </row>
    <row r="157" customFormat="false" ht="15" hidden="false" customHeight="false" outlineLevel="0" collapsed="false">
      <c r="A157" s="48" t="s">
        <v>63</v>
      </c>
      <c r="B157" s="53" t="n">
        <v>2471</v>
      </c>
      <c r="C157" s="50" t="n">
        <v>0.147</v>
      </c>
      <c r="D157" s="50" t="n">
        <v>0.118</v>
      </c>
      <c r="E157" s="50" t="n">
        <v>0.099</v>
      </c>
      <c r="F157" s="50" t="n">
        <v>0.079</v>
      </c>
      <c r="G157" s="50" t="n">
        <v>0.06</v>
      </c>
      <c r="H157" s="51" t="n">
        <v>0.039</v>
      </c>
      <c r="I157" s="33" t="s">
        <v>63</v>
      </c>
      <c r="J157" s="34" t="n">
        <v>2471</v>
      </c>
      <c r="M157" s="71" t="n">
        <f aca="false">B156</f>
        <v>2307</v>
      </c>
      <c r="N157" s="20" t="n">
        <v>0.147</v>
      </c>
      <c r="O157" s="20" t="n">
        <v>0.118</v>
      </c>
      <c r="P157" s="20" t="n">
        <v>0.099</v>
      </c>
      <c r="Q157" s="20" t="n">
        <v>0.079</v>
      </c>
      <c r="R157" s="20" t="n">
        <v>0.06</v>
      </c>
      <c r="S157" s="20" t="n">
        <v>0.039</v>
      </c>
    </row>
    <row r="158" customFormat="false" ht="15" hidden="false" customHeight="false" outlineLevel="0" collapsed="false">
      <c r="A158" s="48" t="s">
        <v>63</v>
      </c>
      <c r="B158" s="53" t="n">
        <v>2553</v>
      </c>
      <c r="C158" s="50" t="n">
        <v>0.156</v>
      </c>
      <c r="D158" s="50" t="n">
        <v>0.138</v>
      </c>
      <c r="E158" s="50" t="n">
        <v>0.118</v>
      </c>
      <c r="F158" s="50" t="n">
        <v>0.099</v>
      </c>
      <c r="G158" s="50" t="n">
        <v>0.069</v>
      </c>
      <c r="H158" s="51" t="n">
        <v>0.06</v>
      </c>
      <c r="I158" s="33" t="s">
        <v>63</v>
      </c>
      <c r="J158" s="34" t="n">
        <v>2553</v>
      </c>
      <c r="M158" s="71" t="n">
        <f aca="false">B157</f>
        <v>2471</v>
      </c>
      <c r="N158" s="20" t="n">
        <v>0.156</v>
      </c>
      <c r="O158" s="20" t="n">
        <v>0.138</v>
      </c>
      <c r="P158" s="20" t="n">
        <v>0.118</v>
      </c>
      <c r="Q158" s="20" t="n">
        <v>0.099</v>
      </c>
      <c r="R158" s="20" t="n">
        <v>0.069</v>
      </c>
      <c r="S158" s="20" t="n">
        <v>0.06</v>
      </c>
    </row>
    <row r="159" customFormat="false" ht="15" hidden="false" customHeight="false" outlineLevel="0" collapsed="false">
      <c r="A159" s="48" t="s">
        <v>63</v>
      </c>
      <c r="B159" s="53" t="n">
        <v>2655</v>
      </c>
      <c r="C159" s="50" t="n">
        <v>0.167</v>
      </c>
      <c r="D159" s="50" t="n">
        <v>0.148</v>
      </c>
      <c r="E159" s="50" t="n">
        <v>0.128</v>
      </c>
      <c r="F159" s="50" t="n">
        <v>0.109</v>
      </c>
      <c r="G159" s="50" t="n">
        <v>0.089</v>
      </c>
      <c r="H159" s="51" t="n">
        <v>0.079</v>
      </c>
      <c r="I159" s="33" t="s">
        <v>63</v>
      </c>
      <c r="J159" s="34" t="n">
        <v>2655</v>
      </c>
      <c r="M159" s="71" t="n">
        <f aca="false">B158</f>
        <v>2553</v>
      </c>
      <c r="N159" s="20" t="n">
        <v>0.167</v>
      </c>
      <c r="O159" s="20" t="n">
        <v>0.148</v>
      </c>
      <c r="P159" s="20" t="n">
        <v>0.128</v>
      </c>
      <c r="Q159" s="20" t="n">
        <v>0.109</v>
      </c>
      <c r="R159" s="20" t="n">
        <v>0.089</v>
      </c>
      <c r="S159" s="20" t="n">
        <v>0.079</v>
      </c>
    </row>
    <row r="160" customFormat="false" ht="15" hidden="false" customHeight="false" outlineLevel="0" collapsed="false">
      <c r="A160" s="48" t="s">
        <v>63</v>
      </c>
      <c r="B160" s="53" t="n">
        <v>2920</v>
      </c>
      <c r="C160" s="50" t="n">
        <v>0.177</v>
      </c>
      <c r="D160" s="50" t="n">
        <v>0.158</v>
      </c>
      <c r="E160" s="50" t="n">
        <v>0.138</v>
      </c>
      <c r="F160" s="50" t="n">
        <v>0.119</v>
      </c>
      <c r="G160" s="50" t="n">
        <v>0.109</v>
      </c>
      <c r="H160" s="51" t="n">
        <v>0.099</v>
      </c>
      <c r="I160" s="33" t="s">
        <v>63</v>
      </c>
      <c r="J160" s="34" t="n">
        <v>2920</v>
      </c>
      <c r="M160" s="71" t="n">
        <f aca="false">B159</f>
        <v>2655</v>
      </c>
      <c r="N160" s="20" t="n">
        <v>0.177</v>
      </c>
      <c r="O160" s="20" t="n">
        <v>0.158</v>
      </c>
      <c r="P160" s="20" t="n">
        <v>0.138</v>
      </c>
      <c r="Q160" s="20" t="n">
        <v>0.119</v>
      </c>
      <c r="R160" s="20" t="n">
        <v>0.109</v>
      </c>
      <c r="S160" s="20" t="n">
        <v>0.099</v>
      </c>
    </row>
    <row r="161" customFormat="false" ht="15" hidden="false" customHeight="false" outlineLevel="0" collapsed="false">
      <c r="A161" s="48" t="s">
        <v>63</v>
      </c>
      <c r="B161" s="53" t="n">
        <v>3237</v>
      </c>
      <c r="C161" s="50" t="n">
        <v>0.188</v>
      </c>
      <c r="D161" s="50" t="n">
        <v>0.173</v>
      </c>
      <c r="E161" s="50" t="n">
        <v>0.157</v>
      </c>
      <c r="F161" s="50" t="n">
        <v>0.142</v>
      </c>
      <c r="G161" s="50" t="n">
        <v>0.136</v>
      </c>
      <c r="H161" s="51" t="n">
        <v>0.13</v>
      </c>
      <c r="I161" s="33" t="s">
        <v>63</v>
      </c>
      <c r="J161" s="34" t="n">
        <v>3237</v>
      </c>
      <c r="M161" s="71" t="n">
        <f aca="false">B160</f>
        <v>2920</v>
      </c>
      <c r="N161" s="20" t="n">
        <v>0.188</v>
      </c>
      <c r="O161" s="20" t="n">
        <v>0.173</v>
      </c>
      <c r="P161" s="20" t="n">
        <v>0.157</v>
      </c>
      <c r="Q161" s="20" t="n">
        <v>0.142</v>
      </c>
      <c r="R161" s="20" t="n">
        <v>0.136</v>
      </c>
      <c r="S161" s="20" t="n">
        <v>0.13</v>
      </c>
    </row>
    <row r="162" customFormat="false" ht="15" hidden="false" customHeight="false" outlineLevel="0" collapsed="false">
      <c r="A162" s="48" t="s">
        <v>63</v>
      </c>
      <c r="B162" s="53" t="n">
        <v>3574</v>
      </c>
      <c r="C162" s="50" t="n">
        <v>0.2</v>
      </c>
      <c r="D162" s="50" t="n">
        <v>0.185</v>
      </c>
      <c r="E162" s="50" t="n">
        <v>0.169</v>
      </c>
      <c r="F162" s="50" t="n">
        <v>0.153</v>
      </c>
      <c r="G162" s="50" t="n">
        <v>0.147</v>
      </c>
      <c r="H162" s="51" t="n">
        <v>0.141</v>
      </c>
      <c r="I162" s="33" t="s">
        <v>63</v>
      </c>
      <c r="J162" s="34" t="n">
        <v>3574</v>
      </c>
      <c r="M162" s="71" t="n">
        <f aca="false">B161</f>
        <v>3237</v>
      </c>
      <c r="N162" s="20" t="n">
        <v>0.2</v>
      </c>
      <c r="O162" s="20" t="n">
        <v>0.185</v>
      </c>
      <c r="P162" s="20" t="n">
        <v>0.169</v>
      </c>
      <c r="Q162" s="20" t="n">
        <v>0.153</v>
      </c>
      <c r="R162" s="20" t="n">
        <v>0.147</v>
      </c>
      <c r="S162" s="20" t="n">
        <v>0.141</v>
      </c>
    </row>
    <row r="163" customFormat="false" ht="15" hidden="false" customHeight="false" outlineLevel="0" collapsed="false">
      <c r="A163" s="48" t="s">
        <v>63</v>
      </c>
      <c r="B163" s="53" t="n">
        <v>3706</v>
      </c>
      <c r="C163" s="50" t="n">
        <v>0.21</v>
      </c>
      <c r="D163" s="50" t="n">
        <v>0.197</v>
      </c>
      <c r="E163" s="50" t="n">
        <v>0.189</v>
      </c>
      <c r="F163" s="50" t="n">
        <v>0.163</v>
      </c>
      <c r="G163" s="50" t="n">
        <v>0.157</v>
      </c>
      <c r="H163" s="51" t="n">
        <v>0.151</v>
      </c>
      <c r="I163" s="33" t="s">
        <v>63</v>
      </c>
      <c r="J163" s="34" t="n">
        <v>3706</v>
      </c>
      <c r="M163" s="71" t="n">
        <f aca="false">B162</f>
        <v>3574</v>
      </c>
      <c r="N163" s="20" t="n">
        <v>0.21</v>
      </c>
      <c r="O163" s="20" t="n">
        <v>0.197</v>
      </c>
      <c r="P163" s="20" t="n">
        <v>0.189</v>
      </c>
      <c r="Q163" s="20" t="n">
        <v>0.163</v>
      </c>
      <c r="R163" s="20" t="n">
        <v>0.157</v>
      </c>
      <c r="S163" s="20" t="n">
        <v>0.151</v>
      </c>
    </row>
    <row r="164" customFormat="false" ht="15" hidden="false" customHeight="false" outlineLevel="0" collapsed="false">
      <c r="A164" s="48" t="s">
        <v>63</v>
      </c>
      <c r="B164" s="53" t="n">
        <v>3921</v>
      </c>
      <c r="C164" s="50" t="n">
        <v>0.22</v>
      </c>
      <c r="D164" s="50" t="n">
        <v>0.207</v>
      </c>
      <c r="E164" s="50" t="n">
        <v>0.201</v>
      </c>
      <c r="F164" s="50" t="n">
        <v>0.173</v>
      </c>
      <c r="G164" s="50" t="n">
        <v>0.167</v>
      </c>
      <c r="H164" s="51" t="n">
        <v>0.161</v>
      </c>
      <c r="I164" s="33" t="s">
        <v>63</v>
      </c>
      <c r="J164" s="34" t="n">
        <v>3921</v>
      </c>
      <c r="M164" s="71" t="n">
        <f aca="false">B163</f>
        <v>3706</v>
      </c>
      <c r="N164" s="20" t="n">
        <v>0.22</v>
      </c>
      <c r="O164" s="20" t="n">
        <v>0.207</v>
      </c>
      <c r="P164" s="20" t="n">
        <v>0.201</v>
      </c>
      <c r="Q164" s="20" t="n">
        <v>0.173</v>
      </c>
      <c r="R164" s="20" t="n">
        <v>0.167</v>
      </c>
      <c r="S164" s="20" t="n">
        <v>0.161</v>
      </c>
    </row>
    <row r="165" customFormat="false" ht="15" hidden="false" customHeight="false" outlineLevel="0" collapsed="false">
      <c r="A165" s="48" t="s">
        <v>63</v>
      </c>
      <c r="B165" s="53" t="n">
        <v>4339</v>
      </c>
      <c r="C165" s="50" t="n">
        <v>0.24</v>
      </c>
      <c r="D165" s="50" t="n">
        <v>0.227</v>
      </c>
      <c r="E165" s="50" t="n">
        <v>0.221</v>
      </c>
      <c r="F165" s="50" t="n">
        <v>0.195</v>
      </c>
      <c r="G165" s="50" t="n">
        <v>0.187</v>
      </c>
      <c r="H165" s="51" t="n">
        <v>0.181</v>
      </c>
      <c r="I165" s="33" t="s">
        <v>63</v>
      </c>
      <c r="J165" s="34" t="n">
        <v>4339</v>
      </c>
      <c r="M165" s="71" t="n">
        <f aca="false">B164</f>
        <v>3921</v>
      </c>
      <c r="N165" s="20" t="n">
        <v>0.24</v>
      </c>
      <c r="O165" s="20" t="n">
        <v>0.227</v>
      </c>
      <c r="P165" s="20" t="n">
        <v>0.221</v>
      </c>
      <c r="Q165" s="20" t="n">
        <v>0.195</v>
      </c>
      <c r="R165" s="20" t="n">
        <v>0.187</v>
      </c>
      <c r="S165" s="20" t="n">
        <v>0.181</v>
      </c>
    </row>
    <row r="166" customFormat="false" ht="15" hidden="false" customHeight="false" outlineLevel="0" collapsed="false">
      <c r="A166" s="48" t="s">
        <v>63</v>
      </c>
      <c r="B166" s="53" t="n">
        <v>4606</v>
      </c>
      <c r="C166" s="50" t="n">
        <v>0.25</v>
      </c>
      <c r="D166" s="50" t="n">
        <v>0.237</v>
      </c>
      <c r="E166" s="50" t="n">
        <v>0.231</v>
      </c>
      <c r="F166" s="50" t="n">
        <v>0.205</v>
      </c>
      <c r="G166" s="50" t="n">
        <v>0.199</v>
      </c>
      <c r="H166" s="51" t="n">
        <v>0.191</v>
      </c>
      <c r="I166" s="33" t="s">
        <v>63</v>
      </c>
      <c r="J166" s="34" t="n">
        <v>4606</v>
      </c>
      <c r="M166" s="71" t="n">
        <f aca="false">B165</f>
        <v>4339</v>
      </c>
      <c r="N166" s="20" t="n">
        <v>0.25</v>
      </c>
      <c r="O166" s="20" t="n">
        <v>0.237</v>
      </c>
      <c r="P166" s="20" t="n">
        <v>0.231</v>
      </c>
      <c r="Q166" s="20" t="n">
        <v>0.205</v>
      </c>
      <c r="R166" s="20" t="n">
        <v>0.199</v>
      </c>
      <c r="S166" s="20" t="n">
        <v>0.191</v>
      </c>
    </row>
    <row r="167" customFormat="false" ht="15" hidden="false" customHeight="false" outlineLevel="0" collapsed="false">
      <c r="A167" s="48" t="s">
        <v>63</v>
      </c>
      <c r="B167" s="53" t="n">
        <v>4901</v>
      </c>
      <c r="C167" s="50" t="n">
        <v>0.26</v>
      </c>
      <c r="D167" s="50" t="n">
        <v>0.247</v>
      </c>
      <c r="E167" s="50" t="n">
        <v>0.241</v>
      </c>
      <c r="F167" s="50" t="n">
        <v>0.215</v>
      </c>
      <c r="G167" s="50" t="n">
        <v>0.209</v>
      </c>
      <c r="H167" s="51" t="n">
        <v>0.203</v>
      </c>
      <c r="I167" s="33" t="s">
        <v>63</v>
      </c>
      <c r="J167" s="34" t="n">
        <v>4901</v>
      </c>
      <c r="M167" s="71" t="n">
        <f aca="false">B166</f>
        <v>4606</v>
      </c>
      <c r="N167" s="20" t="n">
        <v>0.26</v>
      </c>
      <c r="O167" s="20" t="n">
        <v>0.247</v>
      </c>
      <c r="P167" s="20" t="n">
        <v>0.241</v>
      </c>
      <c r="Q167" s="20" t="n">
        <v>0.215</v>
      </c>
      <c r="R167" s="20" t="n">
        <v>0.209</v>
      </c>
      <c r="S167" s="20" t="n">
        <v>0.203</v>
      </c>
    </row>
    <row r="168" customFormat="false" ht="15" hidden="false" customHeight="false" outlineLevel="0" collapsed="false">
      <c r="A168" s="48" t="s">
        <v>63</v>
      </c>
      <c r="B168" s="53" t="n">
        <v>5188</v>
      </c>
      <c r="C168" s="50" t="n">
        <v>0.27</v>
      </c>
      <c r="D168" s="50" t="n">
        <v>0.257</v>
      </c>
      <c r="E168" s="50" t="n">
        <v>0.251</v>
      </c>
      <c r="F168" s="50" t="n">
        <v>0.225</v>
      </c>
      <c r="G168" s="50" t="n">
        <v>0.219</v>
      </c>
      <c r="H168" s="51" t="n">
        <v>0.213</v>
      </c>
      <c r="I168" s="33" t="s">
        <v>63</v>
      </c>
      <c r="J168" s="34" t="n">
        <v>5188</v>
      </c>
      <c r="M168" s="71" t="n">
        <f aca="false">B167</f>
        <v>4901</v>
      </c>
      <c r="N168" s="20" t="n">
        <v>0.27</v>
      </c>
      <c r="O168" s="20" t="n">
        <v>0.257</v>
      </c>
      <c r="P168" s="20" t="n">
        <v>0.251</v>
      </c>
      <c r="Q168" s="20" t="n">
        <v>0.225</v>
      </c>
      <c r="R168" s="20" t="n">
        <v>0.219</v>
      </c>
      <c r="S168" s="20" t="n">
        <v>0.213</v>
      </c>
    </row>
    <row r="169" customFormat="false" ht="15" hidden="false" customHeight="false" outlineLevel="0" collapsed="false">
      <c r="A169" s="48" t="s">
        <v>63</v>
      </c>
      <c r="B169" s="53" t="n">
        <v>5617</v>
      </c>
      <c r="C169" s="50" t="n">
        <v>0.28</v>
      </c>
      <c r="D169" s="50" t="n">
        <v>0.267</v>
      </c>
      <c r="E169" s="50" t="n">
        <v>0.261</v>
      </c>
      <c r="F169" s="50" t="n">
        <v>0.245</v>
      </c>
      <c r="G169" s="50" t="n">
        <v>0.229</v>
      </c>
      <c r="H169" s="51" t="n">
        <v>0.223</v>
      </c>
      <c r="I169" s="33" t="s">
        <v>63</v>
      </c>
      <c r="J169" s="34" t="n">
        <v>5617</v>
      </c>
      <c r="M169" s="71" t="n">
        <f aca="false">B168</f>
        <v>5188</v>
      </c>
      <c r="N169" s="20" t="n">
        <v>0.28</v>
      </c>
      <c r="O169" s="20" t="n">
        <v>0.267</v>
      </c>
      <c r="P169" s="20" t="n">
        <v>0.261</v>
      </c>
      <c r="Q169" s="20" t="n">
        <v>0.245</v>
      </c>
      <c r="R169" s="20" t="n">
        <v>0.229</v>
      </c>
      <c r="S169" s="20" t="n">
        <v>0.223</v>
      </c>
    </row>
    <row r="170" customFormat="false" ht="15" hidden="false" customHeight="false" outlineLevel="0" collapsed="false">
      <c r="A170" s="48" t="s">
        <v>63</v>
      </c>
      <c r="B170" s="53" t="n">
        <v>6045</v>
      </c>
      <c r="C170" s="50" t="n">
        <v>0.295</v>
      </c>
      <c r="D170" s="50" t="n">
        <v>0.282</v>
      </c>
      <c r="E170" s="50" t="n">
        <v>0.276</v>
      </c>
      <c r="F170" s="50" t="n">
        <v>0.26</v>
      </c>
      <c r="G170" s="50" t="n">
        <v>0.244</v>
      </c>
      <c r="H170" s="51" t="n">
        <v>0.238</v>
      </c>
      <c r="I170" s="33" t="s">
        <v>63</v>
      </c>
      <c r="J170" s="34" t="n">
        <v>6045</v>
      </c>
      <c r="M170" s="71" t="n">
        <f aca="false">B169</f>
        <v>5617</v>
      </c>
      <c r="N170" s="20" t="n">
        <v>0.295</v>
      </c>
      <c r="O170" s="20" t="n">
        <v>0.282</v>
      </c>
      <c r="P170" s="20" t="n">
        <v>0.276</v>
      </c>
      <c r="Q170" s="20" t="n">
        <v>0.26</v>
      </c>
      <c r="R170" s="20" t="n">
        <v>0.244</v>
      </c>
      <c r="S170" s="20" t="n">
        <v>0.238</v>
      </c>
    </row>
    <row r="171" customFormat="false" ht="15" hidden="false" customHeight="false" outlineLevel="0" collapsed="false">
      <c r="A171" s="48" t="s">
        <v>63</v>
      </c>
      <c r="B171" s="53" t="n">
        <v>6747</v>
      </c>
      <c r="C171" s="50" t="n">
        <v>0.305</v>
      </c>
      <c r="D171" s="50" t="n">
        <v>0.294</v>
      </c>
      <c r="E171" s="50" t="n">
        <v>0.29</v>
      </c>
      <c r="F171" s="50" t="n">
        <v>0.276</v>
      </c>
      <c r="G171" s="50" t="n">
        <v>0.262</v>
      </c>
      <c r="H171" s="51" t="n">
        <v>0.258</v>
      </c>
      <c r="I171" s="33" t="s">
        <v>63</v>
      </c>
      <c r="J171" s="34" t="n">
        <v>6747</v>
      </c>
      <c r="M171" s="71" t="n">
        <f aca="false">B170</f>
        <v>6045</v>
      </c>
      <c r="N171" s="20" t="n">
        <v>0.305</v>
      </c>
      <c r="O171" s="20" t="n">
        <v>0.294</v>
      </c>
      <c r="P171" s="20" t="n">
        <v>0.29</v>
      </c>
      <c r="Q171" s="20" t="n">
        <v>0.276</v>
      </c>
      <c r="R171" s="20" t="n">
        <v>0.262</v>
      </c>
      <c r="S171" s="20" t="n">
        <v>0.258</v>
      </c>
    </row>
    <row r="172" customFormat="false" ht="15" hidden="false" customHeight="false" outlineLevel="0" collapsed="false">
      <c r="A172" s="48" t="s">
        <v>63</v>
      </c>
      <c r="B172" s="53" t="n">
        <v>7214</v>
      </c>
      <c r="C172" s="50" t="n">
        <v>0.315</v>
      </c>
      <c r="D172" s="50" t="n">
        <v>0.306</v>
      </c>
      <c r="E172" s="50" t="n">
        <v>0.3</v>
      </c>
      <c r="F172" s="50" t="n">
        <v>0.286</v>
      </c>
      <c r="G172" s="50" t="n">
        <v>0.272</v>
      </c>
      <c r="H172" s="51" t="n">
        <v>0.268</v>
      </c>
      <c r="I172" s="33" t="s">
        <v>63</v>
      </c>
      <c r="J172" s="34" t="n">
        <v>7214</v>
      </c>
      <c r="M172" s="71" t="n">
        <f aca="false">B171</f>
        <v>6747</v>
      </c>
      <c r="N172" s="20" t="n">
        <v>0.315</v>
      </c>
      <c r="O172" s="20" t="n">
        <v>0.306</v>
      </c>
      <c r="P172" s="20" t="n">
        <v>0.3</v>
      </c>
      <c r="Q172" s="20" t="n">
        <v>0.286</v>
      </c>
      <c r="R172" s="20" t="n">
        <v>0.272</v>
      </c>
      <c r="S172" s="20" t="n">
        <v>0.268</v>
      </c>
    </row>
    <row r="173" customFormat="false" ht="15" hidden="false" customHeight="false" outlineLevel="0" collapsed="false">
      <c r="A173" s="48" t="s">
        <v>63</v>
      </c>
      <c r="B173" s="53" t="n">
        <v>7793</v>
      </c>
      <c r="C173" s="50" t="n">
        <v>0.325</v>
      </c>
      <c r="D173" s="50" t="n">
        <v>0.316</v>
      </c>
      <c r="E173" s="50" t="n">
        <v>0.312</v>
      </c>
      <c r="F173" s="50" t="n">
        <v>0.296</v>
      </c>
      <c r="G173" s="50" t="n">
        <v>0.292</v>
      </c>
      <c r="H173" s="51" t="n">
        <v>0.278</v>
      </c>
      <c r="I173" s="33" t="s">
        <v>63</v>
      </c>
      <c r="J173" s="34" t="n">
        <v>7793</v>
      </c>
      <c r="M173" s="71" t="n">
        <f aca="false">B172</f>
        <v>7214</v>
      </c>
      <c r="N173" s="20" t="n">
        <v>0.325</v>
      </c>
      <c r="O173" s="20" t="n">
        <v>0.316</v>
      </c>
      <c r="P173" s="20" t="n">
        <v>0.312</v>
      </c>
      <c r="Q173" s="20" t="n">
        <v>0.296</v>
      </c>
      <c r="R173" s="20" t="n">
        <v>0.292</v>
      </c>
      <c r="S173" s="20" t="n">
        <v>0.278</v>
      </c>
    </row>
    <row r="174" customFormat="false" ht="15" hidden="false" customHeight="false" outlineLevel="0" collapsed="false">
      <c r="A174" s="48" t="s">
        <v>63</v>
      </c>
      <c r="B174" s="53" t="n">
        <v>8474</v>
      </c>
      <c r="C174" s="50" t="n">
        <v>0.335</v>
      </c>
      <c r="D174" s="50" t="n">
        <v>0.326</v>
      </c>
      <c r="E174" s="50" t="n">
        <v>0.322</v>
      </c>
      <c r="F174" s="50" t="n">
        <v>0.308</v>
      </c>
      <c r="G174" s="50" t="n">
        <v>0.297</v>
      </c>
      <c r="H174" s="51" t="n">
        <v>0.288</v>
      </c>
      <c r="I174" s="33" t="s">
        <v>63</v>
      </c>
      <c r="J174" s="34" t="n">
        <v>8474</v>
      </c>
      <c r="M174" s="71" t="n">
        <f aca="false">B173</f>
        <v>7793</v>
      </c>
      <c r="N174" s="20" t="n">
        <v>0.335</v>
      </c>
      <c r="O174" s="20" t="n">
        <v>0.326</v>
      </c>
      <c r="P174" s="20" t="n">
        <v>0.322</v>
      </c>
      <c r="Q174" s="20" t="n">
        <v>0.308</v>
      </c>
      <c r="R174" s="20" t="n">
        <v>0.297</v>
      </c>
      <c r="S174" s="20" t="n">
        <v>0.288</v>
      </c>
    </row>
    <row r="175" customFormat="false" ht="15" hidden="false" customHeight="false" outlineLevel="0" collapsed="false">
      <c r="A175" s="48" t="s">
        <v>63</v>
      </c>
      <c r="B175" s="53" t="n">
        <v>9256</v>
      </c>
      <c r="C175" s="50" t="n">
        <v>0.345</v>
      </c>
      <c r="D175" s="50" t="n">
        <v>0.336</v>
      </c>
      <c r="E175" s="50" t="n">
        <v>0.332</v>
      </c>
      <c r="F175" s="50" t="n">
        <v>0.318</v>
      </c>
      <c r="G175" s="50" t="n">
        <v>0.304</v>
      </c>
      <c r="H175" s="51" t="n">
        <v>0.298</v>
      </c>
      <c r="I175" s="33" t="s">
        <v>63</v>
      </c>
      <c r="J175" s="34" t="n">
        <v>9256</v>
      </c>
      <c r="M175" s="71" t="n">
        <f aca="false">B174</f>
        <v>8474</v>
      </c>
      <c r="N175" s="20" t="n">
        <v>0.345</v>
      </c>
      <c r="O175" s="20" t="n">
        <v>0.336</v>
      </c>
      <c r="P175" s="20" t="n">
        <v>0.332</v>
      </c>
      <c r="Q175" s="20" t="n">
        <v>0.318</v>
      </c>
      <c r="R175" s="20" t="n">
        <v>0.304</v>
      </c>
      <c r="S175" s="20" t="n">
        <v>0.298</v>
      </c>
    </row>
    <row r="176" customFormat="false" ht="15" hidden="false" customHeight="false" outlineLevel="0" collapsed="false">
      <c r="A176" s="48" t="s">
        <v>63</v>
      </c>
      <c r="B176" s="53" t="n">
        <v>9988</v>
      </c>
      <c r="C176" s="50" t="n">
        <v>0.36</v>
      </c>
      <c r="D176" s="50" t="n">
        <v>0.351</v>
      </c>
      <c r="E176" s="50" t="n">
        <v>0.347</v>
      </c>
      <c r="F176" s="50" t="n">
        <v>0.333</v>
      </c>
      <c r="G176" s="50" t="n">
        <v>0.329</v>
      </c>
      <c r="H176" s="51" t="n">
        <v>0.315</v>
      </c>
      <c r="I176" s="33" t="s">
        <v>63</v>
      </c>
      <c r="J176" s="34" t="n">
        <v>9988</v>
      </c>
      <c r="M176" s="71" t="n">
        <f aca="false">B175</f>
        <v>9256</v>
      </c>
      <c r="N176" s="20" t="n">
        <v>0.36</v>
      </c>
      <c r="O176" s="20" t="n">
        <v>0.351</v>
      </c>
      <c r="P176" s="20" t="n">
        <v>0.347</v>
      </c>
      <c r="Q176" s="20" t="n">
        <v>0.333</v>
      </c>
      <c r="R176" s="20" t="n">
        <v>0.329</v>
      </c>
      <c r="S176" s="20" t="n">
        <v>0.315</v>
      </c>
    </row>
    <row r="177" customFormat="false" ht="15" hidden="false" customHeight="false" outlineLevel="0" collapsed="false">
      <c r="A177" s="48" t="s">
        <v>63</v>
      </c>
      <c r="B177" s="53" t="n">
        <v>12497</v>
      </c>
      <c r="C177" s="50" t="n">
        <v>0.37</v>
      </c>
      <c r="D177" s="50" t="n">
        <v>0.361</v>
      </c>
      <c r="E177" s="50" t="n">
        <v>0.357</v>
      </c>
      <c r="F177" s="50" t="n">
        <v>0.343</v>
      </c>
      <c r="G177" s="50" t="n">
        <v>0.339</v>
      </c>
      <c r="H177" s="51" t="n">
        <v>0.325</v>
      </c>
      <c r="I177" s="33" t="s">
        <v>63</v>
      </c>
      <c r="J177" s="34" t="n">
        <v>12497</v>
      </c>
      <c r="M177" s="71" t="n">
        <f aca="false">B176</f>
        <v>9988</v>
      </c>
      <c r="N177" s="20" t="n">
        <v>0.37</v>
      </c>
      <c r="O177" s="20" t="n">
        <v>0.361</v>
      </c>
      <c r="P177" s="20" t="n">
        <v>0.357</v>
      </c>
      <c r="Q177" s="20" t="n">
        <v>0.343</v>
      </c>
      <c r="R177" s="20" t="n">
        <v>0.339</v>
      </c>
      <c r="S177" s="20" t="n">
        <v>0.325</v>
      </c>
    </row>
    <row r="178" customFormat="false" ht="15.75" hidden="false" customHeight="false" outlineLevel="0" collapsed="false">
      <c r="A178" s="54" t="s">
        <v>64</v>
      </c>
      <c r="B178" s="55" t="n">
        <v>12497</v>
      </c>
      <c r="C178" s="56" t="n">
        <v>0.38</v>
      </c>
      <c r="D178" s="56" t="n">
        <v>0.371</v>
      </c>
      <c r="E178" s="56" t="n">
        <v>0.367</v>
      </c>
      <c r="F178" s="56" t="n">
        <v>0.353</v>
      </c>
      <c r="G178" s="56" t="n">
        <v>0.349</v>
      </c>
      <c r="H178" s="57" t="n">
        <v>0.335</v>
      </c>
      <c r="I178" s="33" t="s">
        <v>64</v>
      </c>
      <c r="J178" s="34" t="n">
        <v>12497</v>
      </c>
      <c r="M178" s="71" t="n">
        <f aca="false">B177</f>
        <v>12497</v>
      </c>
      <c r="N178" s="20" t="n">
        <v>0.38</v>
      </c>
      <c r="O178" s="20" t="n">
        <v>0.371</v>
      </c>
      <c r="P178" s="20" t="n">
        <v>0.367</v>
      </c>
      <c r="Q178" s="20" t="n">
        <v>0.353</v>
      </c>
      <c r="R178" s="20" t="n">
        <v>0.349</v>
      </c>
      <c r="S178" s="20" t="n">
        <v>0.335</v>
      </c>
    </row>
    <row r="179" customFormat="false" ht="15" hidden="false" customHeight="false" outlineLevel="0" collapsed="false">
      <c r="M179" s="71" t="n">
        <f aca="false">B178</f>
        <v>12497</v>
      </c>
    </row>
    <row r="181" customFormat="false" ht="15.75" hidden="false" customHeight="false" outlineLevel="0" collapsed="false">
      <c r="A181" s="36" t="s">
        <v>74</v>
      </c>
      <c r="B181" s="36"/>
      <c r="C181" s="36"/>
      <c r="D181" s="36"/>
      <c r="E181" s="36"/>
      <c r="F181" s="36"/>
      <c r="G181" s="36"/>
      <c r="H181" s="36"/>
    </row>
    <row r="182" customFormat="false" ht="15.75" hidden="false" customHeight="false" outlineLevel="0" collapsed="false">
      <c r="A182" s="37" t="s">
        <v>75</v>
      </c>
      <c r="B182" s="37"/>
      <c r="C182" s="37"/>
      <c r="D182" s="37"/>
      <c r="E182" s="37"/>
      <c r="F182" s="37"/>
      <c r="G182" s="37"/>
      <c r="H182" s="37"/>
      <c r="M182" s="33" t="s">
        <v>74</v>
      </c>
    </row>
    <row r="183" customFormat="false" ht="15" hidden="false" customHeight="false" outlineLevel="0" collapsed="false">
      <c r="D183" s="33"/>
      <c r="M183" s="33" t="s">
        <v>75</v>
      </c>
    </row>
    <row r="184" customFormat="false" ht="15" hidden="false" customHeight="true" outlineLevel="0" collapsed="false">
      <c r="A184" s="41" t="s">
        <v>60</v>
      </c>
      <c r="B184" s="72"/>
      <c r="C184" s="73" t="s">
        <v>61</v>
      </c>
      <c r="D184" s="74"/>
      <c r="E184" s="74"/>
      <c r="F184" s="74"/>
      <c r="G184" s="74"/>
      <c r="H184" s="75"/>
      <c r="N184" s="20" t="s">
        <v>61</v>
      </c>
    </row>
    <row r="185" customFormat="false" ht="15" hidden="false" customHeight="false" outlineLevel="0" collapsed="false">
      <c r="A185" s="76"/>
      <c r="B185" s="76"/>
      <c r="C185" s="42" t="n">
        <v>0</v>
      </c>
      <c r="D185" s="42" t="n">
        <v>1</v>
      </c>
      <c r="E185" s="42" t="n">
        <v>2</v>
      </c>
      <c r="F185" s="42" t="n">
        <v>3</v>
      </c>
      <c r="G185" s="42" t="n">
        <v>4</v>
      </c>
      <c r="H185" s="42" t="s">
        <v>62</v>
      </c>
      <c r="M185" s="40" t="s">
        <v>60</v>
      </c>
      <c r="N185" s="20" t="n">
        <v>0</v>
      </c>
      <c r="O185" s="20" t="n">
        <v>1</v>
      </c>
      <c r="P185" s="20" t="n">
        <v>2</v>
      </c>
      <c r="Q185" s="20" t="n">
        <v>3</v>
      </c>
      <c r="R185" s="20" t="n">
        <v>4</v>
      </c>
      <c r="S185" s="20" t="s">
        <v>62</v>
      </c>
    </row>
    <row r="186" customFormat="false" ht="15" hidden="false" customHeight="false" outlineLevel="0" collapsed="false">
      <c r="A186" s="61" t="s">
        <v>63</v>
      </c>
      <c r="B186" s="77" t="n">
        <v>1645</v>
      </c>
      <c r="C186" s="63" t="n">
        <v>0</v>
      </c>
      <c r="D186" s="63" t="n">
        <v>0</v>
      </c>
      <c r="E186" s="63" t="n">
        <v>0</v>
      </c>
      <c r="F186" s="63" t="n">
        <v>0</v>
      </c>
      <c r="G186" s="63" t="n">
        <v>0</v>
      </c>
      <c r="H186" s="64" t="n">
        <v>0</v>
      </c>
      <c r="I186" s="33" t="s">
        <v>63</v>
      </c>
      <c r="J186" s="34" t="n">
        <v>1645</v>
      </c>
      <c r="N186" s="20" t="n">
        <v>0</v>
      </c>
      <c r="O186" s="20" t="n">
        <v>0</v>
      </c>
      <c r="P186" s="20" t="n">
        <v>0</v>
      </c>
      <c r="Q186" s="20" t="n">
        <v>0</v>
      </c>
      <c r="R186" s="20" t="n">
        <v>0</v>
      </c>
      <c r="S186" s="20" t="n">
        <v>0</v>
      </c>
    </row>
    <row r="187" customFormat="false" ht="15" hidden="false" customHeight="false" outlineLevel="0" collapsed="false">
      <c r="A187" s="48" t="s">
        <v>63</v>
      </c>
      <c r="B187" s="53" t="n">
        <v>1747</v>
      </c>
      <c r="C187" s="50" t="n">
        <v>0.01</v>
      </c>
      <c r="D187" s="50" t="n">
        <v>0.001</v>
      </c>
      <c r="E187" s="50" t="n">
        <v>0</v>
      </c>
      <c r="F187" s="50" t="n">
        <v>0</v>
      </c>
      <c r="G187" s="50" t="n">
        <v>0</v>
      </c>
      <c r="H187" s="51" t="n">
        <v>0</v>
      </c>
      <c r="I187" s="33" t="s">
        <v>63</v>
      </c>
      <c r="J187" s="34" t="n">
        <v>1747</v>
      </c>
      <c r="M187" s="71" t="n">
        <f aca="false">B186</f>
        <v>1645</v>
      </c>
      <c r="N187" s="20" t="n">
        <v>0.01</v>
      </c>
      <c r="O187" s="20" t="n">
        <v>0.001</v>
      </c>
      <c r="P187" s="20" t="n">
        <v>0</v>
      </c>
      <c r="Q187" s="20" t="n">
        <v>0</v>
      </c>
      <c r="R187" s="20" t="n">
        <v>0</v>
      </c>
      <c r="S187" s="20" t="n">
        <v>0</v>
      </c>
    </row>
    <row r="188" customFormat="false" ht="15" hidden="false" customHeight="false" outlineLevel="0" collapsed="false">
      <c r="A188" s="48" t="s">
        <v>63</v>
      </c>
      <c r="B188" s="53" t="n">
        <v>1899</v>
      </c>
      <c r="C188" s="50" t="n">
        <v>0.039</v>
      </c>
      <c r="D188" s="50" t="n">
        <v>0.012</v>
      </c>
      <c r="E188" s="50" t="n">
        <v>0.004</v>
      </c>
      <c r="F188" s="50" t="n">
        <v>0</v>
      </c>
      <c r="G188" s="50" t="n">
        <v>0</v>
      </c>
      <c r="H188" s="51" t="n">
        <v>0</v>
      </c>
      <c r="I188" s="33" t="s">
        <v>63</v>
      </c>
      <c r="J188" s="34" t="n">
        <v>1899</v>
      </c>
      <c r="M188" s="71" t="n">
        <f aca="false">B187</f>
        <v>1747</v>
      </c>
      <c r="N188" s="20" t="n">
        <v>0.039</v>
      </c>
      <c r="O188" s="20" t="n">
        <v>0.012</v>
      </c>
      <c r="P188" s="20" t="n">
        <v>0.004</v>
      </c>
      <c r="Q188" s="20" t="n">
        <v>0</v>
      </c>
      <c r="R188" s="20" t="n">
        <v>0</v>
      </c>
      <c r="S188" s="20" t="n">
        <v>0</v>
      </c>
    </row>
    <row r="189" customFormat="false" ht="15" hidden="false" customHeight="false" outlineLevel="0" collapsed="false">
      <c r="A189" s="48" t="s">
        <v>63</v>
      </c>
      <c r="B189" s="53" t="n">
        <v>1966</v>
      </c>
      <c r="C189" s="50" t="n">
        <v>0.049</v>
      </c>
      <c r="D189" s="50" t="n">
        <v>0.032</v>
      </c>
      <c r="E189" s="50" t="n">
        <v>0.024</v>
      </c>
      <c r="F189" s="50" t="n">
        <v>0.006</v>
      </c>
      <c r="G189" s="50" t="n">
        <v>0</v>
      </c>
      <c r="H189" s="51" t="n">
        <v>0</v>
      </c>
      <c r="I189" s="33" t="s">
        <v>63</v>
      </c>
      <c r="J189" s="34" t="n">
        <v>1966</v>
      </c>
      <c r="M189" s="71" t="n">
        <f aca="false">B188</f>
        <v>1899</v>
      </c>
      <c r="N189" s="20" t="n">
        <v>0.049</v>
      </c>
      <c r="O189" s="20" t="n">
        <v>0.032</v>
      </c>
      <c r="P189" s="20" t="n">
        <v>0.024</v>
      </c>
      <c r="Q189" s="20" t="n">
        <v>0.006</v>
      </c>
      <c r="R189" s="20" t="n">
        <v>0</v>
      </c>
      <c r="S189" s="20" t="n">
        <v>0</v>
      </c>
    </row>
    <row r="190" customFormat="false" ht="15" hidden="false" customHeight="false" outlineLevel="0" collapsed="false">
      <c r="A190" s="48" t="s">
        <v>63</v>
      </c>
      <c r="B190" s="53" t="n">
        <v>2334</v>
      </c>
      <c r="C190" s="50" t="n">
        <v>0.059</v>
      </c>
      <c r="D190" s="50" t="n">
        <v>0.052</v>
      </c>
      <c r="E190" s="50" t="n">
        <v>0.034</v>
      </c>
      <c r="F190" s="50" t="n">
        <v>0.016</v>
      </c>
      <c r="G190" s="50" t="n">
        <v>0</v>
      </c>
      <c r="H190" s="51" t="n">
        <v>0</v>
      </c>
      <c r="I190" s="33" t="s">
        <v>63</v>
      </c>
      <c r="J190" s="34" t="n">
        <v>2334</v>
      </c>
      <c r="M190" s="71" t="n">
        <f aca="false">B189</f>
        <v>1966</v>
      </c>
      <c r="N190" s="20" t="n">
        <v>0.059</v>
      </c>
      <c r="O190" s="20" t="n">
        <v>0.052</v>
      </c>
      <c r="P190" s="20" t="n">
        <v>0.034</v>
      </c>
      <c r="Q190" s="20" t="n">
        <v>0.016</v>
      </c>
      <c r="R190" s="20" t="n">
        <v>0</v>
      </c>
      <c r="S190" s="20" t="n">
        <v>0</v>
      </c>
    </row>
    <row r="191" customFormat="false" ht="15" hidden="false" customHeight="false" outlineLevel="0" collapsed="false">
      <c r="A191" s="48" t="s">
        <v>63</v>
      </c>
      <c r="B191" s="53" t="n">
        <v>2512</v>
      </c>
      <c r="C191" s="50" t="n">
        <v>0.068</v>
      </c>
      <c r="D191" s="50" t="n">
        <v>0.062</v>
      </c>
      <c r="E191" s="50" t="n">
        <v>0.044</v>
      </c>
      <c r="F191" s="50" t="n">
        <v>0.026</v>
      </c>
      <c r="G191" s="50" t="n">
        <v>0.008</v>
      </c>
      <c r="H191" s="51" t="n">
        <v>0</v>
      </c>
      <c r="I191" s="33" t="s">
        <v>63</v>
      </c>
      <c r="J191" s="34" t="n">
        <v>2512</v>
      </c>
      <c r="M191" s="71" t="n">
        <f aca="false">B190</f>
        <v>2334</v>
      </c>
      <c r="N191" s="20" t="n">
        <v>0.068</v>
      </c>
      <c r="O191" s="20" t="n">
        <v>0.062</v>
      </c>
      <c r="P191" s="20" t="n">
        <v>0.044</v>
      </c>
      <c r="Q191" s="20" t="n">
        <v>0.026</v>
      </c>
      <c r="R191" s="20" t="n">
        <v>0.008</v>
      </c>
      <c r="S191" s="20" t="n">
        <v>0</v>
      </c>
    </row>
    <row r="192" customFormat="false" ht="15" hidden="false" customHeight="false" outlineLevel="0" collapsed="false">
      <c r="A192" s="48" t="s">
        <v>63</v>
      </c>
      <c r="B192" s="53" t="n">
        <v>2758</v>
      </c>
      <c r="C192" s="50" t="n">
        <v>0.088</v>
      </c>
      <c r="D192" s="50" t="n">
        <v>0.081</v>
      </c>
      <c r="E192" s="50" t="n">
        <v>0.064</v>
      </c>
      <c r="F192" s="50" t="n">
        <v>0.046</v>
      </c>
      <c r="G192" s="50" t="n">
        <v>0.038</v>
      </c>
      <c r="H192" s="51" t="n">
        <v>0.02</v>
      </c>
      <c r="I192" s="33" t="s">
        <v>63</v>
      </c>
      <c r="J192" s="34" t="n">
        <v>2758</v>
      </c>
      <c r="M192" s="71" t="n">
        <f aca="false">B191</f>
        <v>2512</v>
      </c>
      <c r="N192" s="20" t="n">
        <v>0.088</v>
      </c>
      <c r="O192" s="20" t="n">
        <v>0.081</v>
      </c>
      <c r="P192" s="20" t="n">
        <v>0.064</v>
      </c>
      <c r="Q192" s="20" t="n">
        <v>0.046</v>
      </c>
      <c r="R192" s="20" t="n">
        <v>0.038</v>
      </c>
      <c r="S192" s="20" t="n">
        <v>0.02</v>
      </c>
    </row>
    <row r="193" customFormat="false" ht="15" hidden="false" customHeight="false" outlineLevel="0" collapsed="false">
      <c r="A193" s="48" t="s">
        <v>63</v>
      </c>
      <c r="B193" s="53" t="n">
        <v>2962</v>
      </c>
      <c r="C193" s="50" t="n">
        <v>0.098</v>
      </c>
      <c r="D193" s="50" t="n">
        <v>0.091</v>
      </c>
      <c r="E193" s="50" t="n">
        <v>0.074</v>
      </c>
      <c r="F193" s="50" t="n">
        <v>0.056</v>
      </c>
      <c r="G193" s="50" t="n">
        <v>0.048</v>
      </c>
      <c r="H193" s="51" t="n">
        <v>0.03</v>
      </c>
      <c r="I193" s="33" t="s">
        <v>63</v>
      </c>
      <c r="J193" s="34" t="n">
        <v>2962</v>
      </c>
      <c r="M193" s="71" t="n">
        <f aca="false">B192</f>
        <v>2758</v>
      </c>
      <c r="N193" s="20" t="n">
        <v>0.098</v>
      </c>
      <c r="O193" s="20" t="n">
        <v>0.091</v>
      </c>
      <c r="P193" s="20" t="n">
        <v>0.074</v>
      </c>
      <c r="Q193" s="20" t="n">
        <v>0.056</v>
      </c>
      <c r="R193" s="20" t="n">
        <v>0.048</v>
      </c>
      <c r="S193" s="20" t="n">
        <v>0.03</v>
      </c>
    </row>
    <row r="194" customFormat="false" ht="15" hidden="false" customHeight="false" outlineLevel="0" collapsed="false">
      <c r="A194" s="48" t="s">
        <v>63</v>
      </c>
      <c r="B194" s="53" t="n">
        <v>3176</v>
      </c>
      <c r="C194" s="50" t="n">
        <v>0.113</v>
      </c>
      <c r="D194" s="50" t="n">
        <v>0.106</v>
      </c>
      <c r="E194" s="50" t="n">
        <v>0.089</v>
      </c>
      <c r="F194" s="50" t="n">
        <v>0.071</v>
      </c>
      <c r="G194" s="50" t="n">
        <v>0.063</v>
      </c>
      <c r="H194" s="51" t="n">
        <v>0.045</v>
      </c>
      <c r="I194" s="33" t="s">
        <v>63</v>
      </c>
      <c r="J194" s="34" t="n">
        <v>3176</v>
      </c>
      <c r="M194" s="71" t="n">
        <f aca="false">B193</f>
        <v>2962</v>
      </c>
      <c r="N194" s="20" t="n">
        <v>0.113</v>
      </c>
      <c r="O194" s="20" t="n">
        <v>0.106</v>
      </c>
      <c r="P194" s="20" t="n">
        <v>0.089</v>
      </c>
      <c r="Q194" s="20" t="n">
        <v>0.071</v>
      </c>
      <c r="R194" s="20" t="n">
        <v>0.063</v>
      </c>
      <c r="S194" s="20" t="n">
        <v>0.045</v>
      </c>
    </row>
    <row r="195" customFormat="false" ht="15" hidden="false" customHeight="false" outlineLevel="0" collapsed="false">
      <c r="A195" s="48" t="s">
        <v>63</v>
      </c>
      <c r="B195" s="53" t="n">
        <v>3345</v>
      </c>
      <c r="C195" s="50" t="n">
        <v>0.125</v>
      </c>
      <c r="D195" s="50" t="n">
        <v>0.122</v>
      </c>
      <c r="E195" s="50" t="n">
        <v>0.108</v>
      </c>
      <c r="F195" s="50" t="n">
        <v>0.094</v>
      </c>
      <c r="G195" s="50" t="n">
        <v>0.09</v>
      </c>
      <c r="H195" s="51" t="n">
        <v>0.086</v>
      </c>
      <c r="I195" s="33" t="s">
        <v>63</v>
      </c>
      <c r="J195" s="34" t="n">
        <v>3345</v>
      </c>
      <c r="M195" s="71" t="n">
        <f aca="false">B194</f>
        <v>3176</v>
      </c>
      <c r="N195" s="20" t="n">
        <v>0.125</v>
      </c>
      <c r="O195" s="20" t="n">
        <v>0.122</v>
      </c>
      <c r="P195" s="20" t="n">
        <v>0.108</v>
      </c>
      <c r="Q195" s="20" t="n">
        <v>0.094</v>
      </c>
      <c r="R195" s="20" t="n">
        <v>0.09</v>
      </c>
      <c r="S195" s="20" t="n">
        <v>0.086</v>
      </c>
    </row>
    <row r="196" customFormat="false" ht="15" hidden="false" customHeight="false" outlineLevel="0" collapsed="false">
      <c r="A196" s="48" t="s">
        <v>63</v>
      </c>
      <c r="B196" s="53" t="n">
        <v>3502</v>
      </c>
      <c r="C196" s="50" t="n">
        <v>0.14</v>
      </c>
      <c r="D196" s="50" t="n">
        <v>0.139</v>
      </c>
      <c r="E196" s="50" t="n">
        <v>0.123</v>
      </c>
      <c r="F196" s="50" t="n">
        <v>0.109</v>
      </c>
      <c r="G196" s="50" t="n">
        <v>0.105</v>
      </c>
      <c r="H196" s="51" t="n">
        <v>0.101</v>
      </c>
      <c r="I196" s="33" t="s">
        <v>63</v>
      </c>
      <c r="J196" s="34" t="n">
        <v>3502</v>
      </c>
      <c r="M196" s="71" t="n">
        <f aca="false">B195</f>
        <v>3345</v>
      </c>
      <c r="N196" s="20" t="n">
        <v>0.14</v>
      </c>
      <c r="O196" s="20" t="n">
        <v>0.139</v>
      </c>
      <c r="P196" s="20" t="n">
        <v>0.123</v>
      </c>
      <c r="Q196" s="20" t="n">
        <v>0.109</v>
      </c>
      <c r="R196" s="20" t="n">
        <v>0.105</v>
      </c>
      <c r="S196" s="20" t="n">
        <v>0.101</v>
      </c>
    </row>
    <row r="197" customFormat="false" ht="15" hidden="false" customHeight="false" outlineLevel="0" collapsed="false">
      <c r="A197" s="48" t="s">
        <v>63</v>
      </c>
      <c r="B197" s="53" t="n">
        <v>3605</v>
      </c>
      <c r="C197" s="50" t="n">
        <v>0.15</v>
      </c>
      <c r="D197" s="50" t="n">
        <v>0.149</v>
      </c>
      <c r="E197" s="50" t="n">
        <v>0.145</v>
      </c>
      <c r="F197" s="50" t="n">
        <v>0.119</v>
      </c>
      <c r="G197" s="50" t="n">
        <v>0.115</v>
      </c>
      <c r="H197" s="51" t="n">
        <v>0.111</v>
      </c>
      <c r="I197" s="33" t="s">
        <v>63</v>
      </c>
      <c r="J197" s="34" t="n">
        <v>3605</v>
      </c>
      <c r="M197" s="71" t="n">
        <f aca="false">B196</f>
        <v>3502</v>
      </c>
      <c r="N197" s="20" t="n">
        <v>0.15</v>
      </c>
      <c r="O197" s="20" t="n">
        <v>0.149</v>
      </c>
      <c r="P197" s="20" t="n">
        <v>0.145</v>
      </c>
      <c r="Q197" s="20" t="n">
        <v>0.119</v>
      </c>
      <c r="R197" s="20" t="n">
        <v>0.115</v>
      </c>
      <c r="S197" s="20" t="n">
        <v>0.111</v>
      </c>
    </row>
    <row r="198" customFormat="false" ht="15" hidden="false" customHeight="false" outlineLevel="0" collapsed="false">
      <c r="A198" s="48" t="s">
        <v>63</v>
      </c>
      <c r="B198" s="53" t="n">
        <v>3814</v>
      </c>
      <c r="C198" s="50" t="n">
        <v>0.16</v>
      </c>
      <c r="D198" s="50" t="n">
        <v>0.159</v>
      </c>
      <c r="E198" s="50" t="n">
        <v>0.155</v>
      </c>
      <c r="F198" s="50" t="n">
        <v>0.131</v>
      </c>
      <c r="G198" s="50" t="n">
        <v>0.125</v>
      </c>
      <c r="H198" s="51" t="n">
        <v>0.121</v>
      </c>
      <c r="I198" s="33" t="s">
        <v>63</v>
      </c>
      <c r="J198" s="34" t="n">
        <v>3814</v>
      </c>
      <c r="M198" s="71" t="n">
        <f aca="false">B197</f>
        <v>3605</v>
      </c>
      <c r="N198" s="20" t="n">
        <v>0.16</v>
      </c>
      <c r="O198" s="20" t="n">
        <v>0.159</v>
      </c>
      <c r="P198" s="20" t="n">
        <v>0.155</v>
      </c>
      <c r="Q198" s="20" t="n">
        <v>0.131</v>
      </c>
      <c r="R198" s="20" t="n">
        <v>0.125</v>
      </c>
      <c r="S198" s="20" t="n">
        <v>0.121</v>
      </c>
    </row>
    <row r="199" customFormat="false" ht="15" hidden="false" customHeight="false" outlineLevel="0" collapsed="false">
      <c r="A199" s="48" t="s">
        <v>63</v>
      </c>
      <c r="B199" s="53" t="n">
        <v>3921</v>
      </c>
      <c r="C199" s="50" t="n">
        <v>0.17</v>
      </c>
      <c r="D199" s="50" t="n">
        <v>0.169</v>
      </c>
      <c r="E199" s="50" t="n">
        <v>0.165</v>
      </c>
      <c r="F199" s="50" t="n">
        <v>0.141</v>
      </c>
      <c r="G199" s="50" t="n">
        <v>0.137</v>
      </c>
      <c r="H199" s="51" t="n">
        <v>0.131</v>
      </c>
      <c r="I199" s="33" t="s">
        <v>63</v>
      </c>
      <c r="J199" s="34" t="n">
        <v>3921</v>
      </c>
      <c r="M199" s="71" t="n">
        <f aca="false">B198</f>
        <v>3814</v>
      </c>
      <c r="N199" s="20" t="n">
        <v>0.17</v>
      </c>
      <c r="O199" s="20" t="n">
        <v>0.169</v>
      </c>
      <c r="P199" s="20" t="n">
        <v>0.165</v>
      </c>
      <c r="Q199" s="20" t="n">
        <v>0.141</v>
      </c>
      <c r="R199" s="20" t="n">
        <v>0.137</v>
      </c>
      <c r="S199" s="20" t="n">
        <v>0.131</v>
      </c>
    </row>
    <row r="200" customFormat="false" ht="15" hidden="false" customHeight="false" outlineLevel="0" collapsed="false">
      <c r="A200" s="48" t="s">
        <v>63</v>
      </c>
      <c r="B200" s="53" t="n">
        <v>4238</v>
      </c>
      <c r="C200" s="50" t="n">
        <v>0.18</v>
      </c>
      <c r="D200" s="50" t="n">
        <v>0.179</v>
      </c>
      <c r="E200" s="50" t="n">
        <v>0.175</v>
      </c>
      <c r="F200" s="50" t="n">
        <v>0.151</v>
      </c>
      <c r="G200" s="50" t="n">
        <v>0.147</v>
      </c>
      <c r="H200" s="51" t="n">
        <v>0.143</v>
      </c>
      <c r="I200" s="33" t="s">
        <v>63</v>
      </c>
      <c r="J200" s="34" t="n">
        <v>4238</v>
      </c>
      <c r="M200" s="71" t="n">
        <f aca="false">B199</f>
        <v>3921</v>
      </c>
      <c r="N200" s="20" t="n">
        <v>0.18</v>
      </c>
      <c r="O200" s="20" t="n">
        <v>0.179</v>
      </c>
      <c r="P200" s="20" t="n">
        <v>0.175</v>
      </c>
      <c r="Q200" s="20" t="n">
        <v>0.151</v>
      </c>
      <c r="R200" s="20" t="n">
        <v>0.147</v>
      </c>
      <c r="S200" s="20" t="n">
        <v>0.143</v>
      </c>
    </row>
    <row r="201" customFormat="false" ht="15" hidden="false" customHeight="false" outlineLevel="0" collapsed="false">
      <c r="A201" s="48" t="s">
        <v>63</v>
      </c>
      <c r="B201" s="53" t="n">
        <v>4442</v>
      </c>
      <c r="C201" s="50" t="n">
        <v>0.19</v>
      </c>
      <c r="D201" s="50" t="n">
        <v>0.189</v>
      </c>
      <c r="E201" s="50" t="n">
        <v>0.185</v>
      </c>
      <c r="F201" s="50" t="n">
        <v>0.161</v>
      </c>
      <c r="G201" s="50" t="n">
        <v>0.157</v>
      </c>
      <c r="H201" s="51" t="n">
        <v>0.153</v>
      </c>
      <c r="I201" s="33" t="s">
        <v>63</v>
      </c>
      <c r="J201" s="34" t="n">
        <v>4442</v>
      </c>
      <c r="M201" s="71" t="n">
        <f aca="false">B200</f>
        <v>4238</v>
      </c>
      <c r="N201" s="20" t="n">
        <v>0.19</v>
      </c>
      <c r="O201" s="20" t="n">
        <v>0.189</v>
      </c>
      <c r="P201" s="20" t="n">
        <v>0.185</v>
      </c>
      <c r="Q201" s="20" t="n">
        <v>0.161</v>
      </c>
      <c r="R201" s="20" t="n">
        <v>0.157</v>
      </c>
      <c r="S201" s="20" t="n">
        <v>0.153</v>
      </c>
    </row>
    <row r="202" customFormat="false" ht="15" hidden="false" customHeight="false" outlineLevel="0" collapsed="false">
      <c r="A202" s="48" t="s">
        <v>63</v>
      </c>
      <c r="B202" s="53" t="n">
        <v>4876</v>
      </c>
      <c r="C202" s="50" t="n">
        <v>0.2</v>
      </c>
      <c r="D202" s="50" t="n">
        <v>0.199</v>
      </c>
      <c r="E202" s="50" t="n">
        <v>0.195</v>
      </c>
      <c r="F202" s="50" t="n">
        <v>0.171</v>
      </c>
      <c r="G202" s="50" t="n">
        <v>0.167</v>
      </c>
      <c r="H202" s="51" t="n">
        <v>0.163</v>
      </c>
      <c r="I202" s="33" t="s">
        <v>63</v>
      </c>
      <c r="J202" s="34" t="n">
        <v>4876</v>
      </c>
      <c r="M202" s="71" t="n">
        <f aca="false">B201</f>
        <v>4442</v>
      </c>
      <c r="N202" s="20" t="n">
        <v>0.2</v>
      </c>
      <c r="O202" s="20" t="n">
        <v>0.199</v>
      </c>
      <c r="P202" s="20" t="n">
        <v>0.195</v>
      </c>
      <c r="Q202" s="20" t="n">
        <v>0.171</v>
      </c>
      <c r="R202" s="20" t="n">
        <v>0.167</v>
      </c>
      <c r="S202" s="20" t="n">
        <v>0.163</v>
      </c>
    </row>
    <row r="203" customFormat="false" ht="15" hidden="false" customHeight="false" outlineLevel="0" collapsed="false">
      <c r="A203" s="48" t="s">
        <v>63</v>
      </c>
      <c r="B203" s="53" t="n">
        <v>5300</v>
      </c>
      <c r="C203" s="50" t="n">
        <v>0.21</v>
      </c>
      <c r="D203" s="50" t="n">
        <v>0.209</v>
      </c>
      <c r="E203" s="50" t="n">
        <v>0.205</v>
      </c>
      <c r="F203" s="50" t="n">
        <v>0.181</v>
      </c>
      <c r="G203" s="50" t="n">
        <v>0.177</v>
      </c>
      <c r="H203" s="51" t="n">
        <v>0.173</v>
      </c>
      <c r="I203" s="33" t="s">
        <v>63</v>
      </c>
      <c r="J203" s="34" t="n">
        <v>5300</v>
      </c>
      <c r="M203" s="71" t="n">
        <f aca="false">B202</f>
        <v>4876</v>
      </c>
      <c r="N203" s="20" t="n">
        <v>0.21</v>
      </c>
      <c r="O203" s="20" t="n">
        <v>0.209</v>
      </c>
      <c r="P203" s="20" t="n">
        <v>0.205</v>
      </c>
      <c r="Q203" s="20" t="n">
        <v>0.181</v>
      </c>
      <c r="R203" s="20" t="n">
        <v>0.177</v>
      </c>
      <c r="S203" s="20" t="n">
        <v>0.173</v>
      </c>
    </row>
    <row r="204" customFormat="false" ht="15" hidden="false" customHeight="false" outlineLevel="0" collapsed="false">
      <c r="A204" s="48" t="s">
        <v>63</v>
      </c>
      <c r="B204" s="53" t="n">
        <v>5509</v>
      </c>
      <c r="C204" s="50" t="n">
        <v>0.22</v>
      </c>
      <c r="D204" s="50" t="n">
        <v>0.219</v>
      </c>
      <c r="E204" s="50" t="n">
        <v>0.215</v>
      </c>
      <c r="F204" s="50" t="n">
        <v>0.201</v>
      </c>
      <c r="G204" s="50" t="n">
        <v>0.187</v>
      </c>
      <c r="H204" s="51" t="n">
        <v>0.183</v>
      </c>
      <c r="I204" s="33" t="s">
        <v>63</v>
      </c>
      <c r="J204" s="34" t="n">
        <v>5509</v>
      </c>
      <c r="M204" s="71" t="n">
        <f aca="false">B203</f>
        <v>5300</v>
      </c>
      <c r="N204" s="20" t="n">
        <v>0.22</v>
      </c>
      <c r="O204" s="20" t="n">
        <v>0.219</v>
      </c>
      <c r="P204" s="20" t="n">
        <v>0.215</v>
      </c>
      <c r="Q204" s="20" t="n">
        <v>0.201</v>
      </c>
      <c r="R204" s="20" t="n">
        <v>0.187</v>
      </c>
      <c r="S204" s="20" t="n">
        <v>0.183</v>
      </c>
    </row>
    <row r="205" customFormat="false" ht="15" hidden="false" customHeight="false" outlineLevel="0" collapsed="false">
      <c r="A205" s="48" t="s">
        <v>63</v>
      </c>
      <c r="B205" s="53" t="n">
        <v>5943</v>
      </c>
      <c r="C205" s="50" t="n">
        <v>0.23</v>
      </c>
      <c r="D205" s="50" t="n">
        <v>0.229</v>
      </c>
      <c r="E205" s="50" t="n">
        <v>0.225</v>
      </c>
      <c r="F205" s="50" t="n">
        <v>0.211</v>
      </c>
      <c r="G205" s="50" t="n">
        <v>0.197</v>
      </c>
      <c r="H205" s="51" t="n">
        <v>0.193</v>
      </c>
      <c r="I205" s="33" t="s">
        <v>63</v>
      </c>
      <c r="J205" s="34" t="n">
        <v>5943</v>
      </c>
      <c r="M205" s="71" t="n">
        <f aca="false">B204</f>
        <v>5509</v>
      </c>
      <c r="N205" s="20" t="n">
        <v>0.23</v>
      </c>
      <c r="O205" s="20" t="n">
        <v>0.229</v>
      </c>
      <c r="P205" s="20" t="n">
        <v>0.225</v>
      </c>
      <c r="Q205" s="20" t="n">
        <v>0.211</v>
      </c>
      <c r="R205" s="20" t="n">
        <v>0.197</v>
      </c>
      <c r="S205" s="20" t="n">
        <v>0.193</v>
      </c>
    </row>
    <row r="206" customFormat="false" ht="15" hidden="false" customHeight="false" outlineLevel="0" collapsed="false">
      <c r="A206" s="48" t="s">
        <v>63</v>
      </c>
      <c r="B206" s="53" t="n">
        <v>6255</v>
      </c>
      <c r="C206" s="50" t="n">
        <v>0.24</v>
      </c>
      <c r="D206" s="50" t="n">
        <v>0.239</v>
      </c>
      <c r="E206" s="50" t="n">
        <v>0.235</v>
      </c>
      <c r="F206" s="50" t="n">
        <v>0.221</v>
      </c>
      <c r="G206" s="50" t="n">
        <v>0.207</v>
      </c>
      <c r="H206" s="51" t="n">
        <v>0.203</v>
      </c>
      <c r="I206" s="33" t="s">
        <v>63</v>
      </c>
      <c r="J206" s="34" t="n">
        <v>6255</v>
      </c>
      <c r="M206" s="71" t="n">
        <f aca="false">B205</f>
        <v>5943</v>
      </c>
      <c r="N206" s="20" t="n">
        <v>0.24</v>
      </c>
      <c r="O206" s="20" t="n">
        <v>0.239</v>
      </c>
      <c r="P206" s="20" t="n">
        <v>0.235</v>
      </c>
      <c r="Q206" s="20" t="n">
        <v>0.221</v>
      </c>
      <c r="R206" s="20" t="n">
        <v>0.207</v>
      </c>
      <c r="S206" s="20" t="n">
        <v>0.203</v>
      </c>
    </row>
    <row r="207" customFormat="false" ht="15" hidden="false" customHeight="false" outlineLevel="0" collapsed="false">
      <c r="A207" s="48" t="s">
        <v>63</v>
      </c>
      <c r="B207" s="53" t="n">
        <v>6837</v>
      </c>
      <c r="C207" s="50" t="n">
        <v>0.253</v>
      </c>
      <c r="D207" s="50" t="n">
        <v>0.253</v>
      </c>
      <c r="E207" s="50" t="n">
        <v>0.251</v>
      </c>
      <c r="F207" s="50" t="n">
        <v>0.237</v>
      </c>
      <c r="G207" s="50" t="n">
        <v>0.225</v>
      </c>
      <c r="H207" s="51" t="n">
        <v>0.223</v>
      </c>
      <c r="I207" s="33" t="s">
        <v>63</v>
      </c>
      <c r="J207" s="34" t="n">
        <v>6837</v>
      </c>
      <c r="M207" s="71" t="n">
        <f aca="false">B206</f>
        <v>6255</v>
      </c>
      <c r="N207" s="20" t="n">
        <v>0.253</v>
      </c>
      <c r="O207" s="20" t="n">
        <v>0.253</v>
      </c>
      <c r="P207" s="20" t="n">
        <v>0.251</v>
      </c>
      <c r="Q207" s="20" t="n">
        <v>0.237</v>
      </c>
      <c r="R207" s="20" t="n">
        <v>0.225</v>
      </c>
      <c r="S207" s="20" t="n">
        <v>0.223</v>
      </c>
    </row>
    <row r="208" customFormat="false" ht="15" hidden="false" customHeight="false" outlineLevel="0" collapsed="false">
      <c r="A208" s="48" t="s">
        <v>63</v>
      </c>
      <c r="B208" s="53" t="n">
        <v>7362</v>
      </c>
      <c r="C208" s="50" t="n">
        <v>0.263</v>
      </c>
      <c r="D208" s="50" t="n">
        <v>0.263</v>
      </c>
      <c r="E208" s="50" t="n">
        <v>0.261</v>
      </c>
      <c r="F208" s="50" t="n">
        <v>0.249</v>
      </c>
      <c r="G208" s="50" t="n">
        <v>0.245</v>
      </c>
      <c r="H208" s="51" t="n">
        <v>0.233</v>
      </c>
      <c r="I208" s="33" t="s">
        <v>63</v>
      </c>
      <c r="J208" s="34" t="n">
        <v>7362</v>
      </c>
      <c r="M208" s="71" t="n">
        <f aca="false">B207</f>
        <v>6837</v>
      </c>
      <c r="N208" s="20" t="n">
        <v>0.263</v>
      </c>
      <c r="O208" s="20" t="n">
        <v>0.263</v>
      </c>
      <c r="P208" s="20" t="n">
        <v>0.261</v>
      </c>
      <c r="Q208" s="20" t="n">
        <v>0.249</v>
      </c>
      <c r="R208" s="20" t="n">
        <v>0.245</v>
      </c>
      <c r="S208" s="20" t="n">
        <v>0.233</v>
      </c>
    </row>
    <row r="209" customFormat="false" ht="15" hidden="false" customHeight="false" outlineLevel="0" collapsed="false">
      <c r="A209" s="48" t="s">
        <v>63</v>
      </c>
      <c r="B209" s="53" t="n">
        <v>8199</v>
      </c>
      <c r="C209" s="50" t="n">
        <v>0.273</v>
      </c>
      <c r="D209" s="50" t="n">
        <v>0.273</v>
      </c>
      <c r="E209" s="50" t="n">
        <v>0.271</v>
      </c>
      <c r="F209" s="50" t="n">
        <v>0.259</v>
      </c>
      <c r="G209" s="50" t="n">
        <v>0.257</v>
      </c>
      <c r="H209" s="51" t="n">
        <v>0.243</v>
      </c>
      <c r="I209" s="33" t="s">
        <v>63</v>
      </c>
      <c r="J209" s="34" t="n">
        <v>8199</v>
      </c>
      <c r="M209" s="71" t="n">
        <f aca="false">B208</f>
        <v>7362</v>
      </c>
      <c r="N209" s="20" t="n">
        <v>0.273</v>
      </c>
      <c r="O209" s="20" t="n">
        <v>0.273</v>
      </c>
      <c r="P209" s="20" t="n">
        <v>0.271</v>
      </c>
      <c r="Q209" s="20" t="n">
        <v>0.259</v>
      </c>
      <c r="R209" s="20" t="n">
        <v>0.257</v>
      </c>
      <c r="S209" s="20" t="n">
        <v>0.243</v>
      </c>
    </row>
    <row r="210" customFormat="false" ht="15" hidden="false" customHeight="false" outlineLevel="0" collapsed="false">
      <c r="A210" s="48" t="s">
        <v>63</v>
      </c>
      <c r="B210" s="53" t="n">
        <v>9150</v>
      </c>
      <c r="C210" s="50" t="n">
        <v>0.283</v>
      </c>
      <c r="D210" s="50" t="n">
        <v>0.283</v>
      </c>
      <c r="E210" s="50" t="n">
        <v>0.281</v>
      </c>
      <c r="F210" s="50" t="n">
        <v>0.269</v>
      </c>
      <c r="G210" s="50" t="n">
        <v>0.267</v>
      </c>
      <c r="H210" s="51" t="n">
        <v>0.255</v>
      </c>
      <c r="I210" s="33" t="s">
        <v>63</v>
      </c>
      <c r="J210" s="34" t="n">
        <v>9150</v>
      </c>
      <c r="M210" s="71" t="n">
        <f aca="false">B209</f>
        <v>8199</v>
      </c>
      <c r="N210" s="20" t="n">
        <v>0.283</v>
      </c>
      <c r="O210" s="20" t="n">
        <v>0.283</v>
      </c>
      <c r="P210" s="20" t="n">
        <v>0.281</v>
      </c>
      <c r="Q210" s="20" t="n">
        <v>0.269</v>
      </c>
      <c r="R210" s="20" t="n">
        <v>0.267</v>
      </c>
      <c r="S210" s="20" t="n">
        <v>0.255</v>
      </c>
    </row>
    <row r="211" customFormat="false" ht="15" hidden="false" customHeight="false" outlineLevel="0" collapsed="false">
      <c r="A211" s="48" t="s">
        <v>63</v>
      </c>
      <c r="B211" s="53" t="n">
        <v>10201</v>
      </c>
      <c r="C211" s="50" t="n">
        <v>0.298</v>
      </c>
      <c r="D211" s="50" t="n">
        <v>0.298</v>
      </c>
      <c r="E211" s="50" t="n">
        <v>0.296</v>
      </c>
      <c r="F211" s="50" t="n">
        <v>0.284</v>
      </c>
      <c r="G211" s="50" t="n">
        <v>0.282</v>
      </c>
      <c r="H211" s="51" t="n">
        <v>0.27</v>
      </c>
      <c r="I211" s="33" t="s">
        <v>63</v>
      </c>
      <c r="J211" s="34" t="n">
        <v>10201</v>
      </c>
      <c r="M211" s="71" t="n">
        <f aca="false">B210</f>
        <v>9150</v>
      </c>
      <c r="N211" s="20" t="n">
        <v>0.298</v>
      </c>
      <c r="O211" s="20" t="n">
        <v>0.298</v>
      </c>
      <c r="P211" s="20" t="n">
        <v>0.296</v>
      </c>
      <c r="Q211" s="20" t="n">
        <v>0.284</v>
      </c>
      <c r="R211" s="20" t="n">
        <v>0.282</v>
      </c>
      <c r="S211" s="20" t="n">
        <v>0.27</v>
      </c>
    </row>
    <row r="212" customFormat="false" ht="15" hidden="false" customHeight="false" outlineLevel="0" collapsed="false">
      <c r="A212" s="48" t="s">
        <v>63</v>
      </c>
      <c r="B212" s="53" t="n">
        <v>11253</v>
      </c>
      <c r="C212" s="50" t="n">
        <v>0.308</v>
      </c>
      <c r="D212" s="50" t="n">
        <v>0.308</v>
      </c>
      <c r="E212" s="50" t="n">
        <v>0.306</v>
      </c>
      <c r="F212" s="50" t="n">
        <v>0.294</v>
      </c>
      <c r="G212" s="50" t="n">
        <v>0.292</v>
      </c>
      <c r="H212" s="51" t="n">
        <v>0.28</v>
      </c>
      <c r="I212" s="33" t="s">
        <v>63</v>
      </c>
      <c r="J212" s="34" t="n">
        <v>11253</v>
      </c>
      <c r="M212" s="71" t="n">
        <f aca="false">B211</f>
        <v>10201</v>
      </c>
      <c r="N212" s="20" t="n">
        <v>0.308</v>
      </c>
      <c r="O212" s="20" t="n">
        <v>0.308</v>
      </c>
      <c r="P212" s="20" t="n">
        <v>0.306</v>
      </c>
      <c r="Q212" s="20" t="n">
        <v>0.294</v>
      </c>
      <c r="R212" s="20" t="n">
        <v>0.292</v>
      </c>
      <c r="S212" s="20" t="n">
        <v>0.28</v>
      </c>
    </row>
    <row r="213" customFormat="false" ht="15" hidden="false" customHeight="false" outlineLevel="0" collapsed="false">
      <c r="A213" s="48" t="s">
        <v>63</v>
      </c>
      <c r="B213" s="53" t="n">
        <v>12969</v>
      </c>
      <c r="C213" s="50" t="n">
        <v>0.323</v>
      </c>
      <c r="D213" s="50" t="n">
        <v>0.323</v>
      </c>
      <c r="E213" s="50" t="n">
        <v>0.321</v>
      </c>
      <c r="F213" s="50" t="n">
        <v>0.309</v>
      </c>
      <c r="G213" s="50" t="n">
        <v>0.307</v>
      </c>
      <c r="H213" s="51" t="n">
        <v>0.295</v>
      </c>
      <c r="I213" s="33" t="s">
        <v>63</v>
      </c>
      <c r="J213" s="34" t="n">
        <v>12969</v>
      </c>
      <c r="M213" s="71" t="n">
        <f aca="false">B212</f>
        <v>11253</v>
      </c>
      <c r="N213" s="20" t="n">
        <v>0.323</v>
      </c>
      <c r="O213" s="20" t="n">
        <v>0.323</v>
      </c>
      <c r="P213" s="20" t="n">
        <v>0.321</v>
      </c>
      <c r="Q213" s="20" t="n">
        <v>0.309</v>
      </c>
      <c r="R213" s="20" t="n">
        <v>0.307</v>
      </c>
      <c r="S213" s="20" t="n">
        <v>0.295</v>
      </c>
    </row>
    <row r="214" customFormat="false" ht="15.75" hidden="false" customHeight="false" outlineLevel="0" collapsed="false">
      <c r="A214" s="54" t="s">
        <v>64</v>
      </c>
      <c r="B214" s="55" t="n">
        <v>12969</v>
      </c>
      <c r="C214" s="56" t="n">
        <v>0.333</v>
      </c>
      <c r="D214" s="56" t="n">
        <v>0.333</v>
      </c>
      <c r="E214" s="56" t="n">
        <v>0.331</v>
      </c>
      <c r="F214" s="56" t="n">
        <v>0.319</v>
      </c>
      <c r="G214" s="56" t="n">
        <v>0.317</v>
      </c>
      <c r="H214" s="57" t="n">
        <v>0.305</v>
      </c>
      <c r="I214" s="33" t="s">
        <v>64</v>
      </c>
      <c r="J214" s="34" t="n">
        <v>12969</v>
      </c>
      <c r="M214" s="71" t="n">
        <f aca="false">B213</f>
        <v>12969</v>
      </c>
      <c r="N214" s="20" t="n">
        <v>0.333</v>
      </c>
      <c r="O214" s="20" t="n">
        <v>0.333</v>
      </c>
      <c r="P214" s="20" t="n">
        <v>0.331</v>
      </c>
      <c r="Q214" s="20" t="n">
        <v>0.319</v>
      </c>
      <c r="R214" s="20" t="n">
        <v>0.317</v>
      </c>
      <c r="S214" s="20" t="n">
        <v>0.305</v>
      </c>
    </row>
    <row r="215" customFormat="false" ht="15" hidden="false" customHeight="false" outlineLevel="0" collapsed="false">
      <c r="M215" s="71" t="n">
        <f aca="false">B214</f>
        <v>12969</v>
      </c>
    </row>
    <row r="217" customFormat="false" ht="15.75" hidden="false" customHeight="false" outlineLevel="0" collapsed="false">
      <c r="A217" s="36" t="s">
        <v>76</v>
      </c>
      <c r="B217" s="36"/>
      <c r="C217" s="36"/>
      <c r="D217" s="36"/>
      <c r="E217" s="36"/>
      <c r="F217" s="36"/>
      <c r="G217" s="36"/>
      <c r="H217" s="36"/>
    </row>
    <row r="218" customFormat="false" ht="15.75" hidden="false" customHeight="false" outlineLevel="0" collapsed="false">
      <c r="A218" s="37" t="s">
        <v>77</v>
      </c>
      <c r="B218" s="37"/>
      <c r="C218" s="37"/>
      <c r="D218" s="37"/>
      <c r="E218" s="37"/>
      <c r="F218" s="37"/>
      <c r="G218" s="37"/>
      <c r="H218" s="37"/>
      <c r="M218" s="33" t="s">
        <v>76</v>
      </c>
    </row>
    <row r="219" customFormat="false" ht="15" hidden="false" customHeight="false" outlineLevel="0" collapsed="false">
      <c r="D219" s="33"/>
      <c r="M219" s="33" t="s">
        <v>77</v>
      </c>
    </row>
    <row r="220" customFormat="false" ht="15" hidden="false" customHeight="true" outlineLevel="0" collapsed="false">
      <c r="A220" s="38" t="s">
        <v>60</v>
      </c>
      <c r="B220" s="38"/>
      <c r="C220" s="39" t="s">
        <v>61</v>
      </c>
      <c r="D220" s="39"/>
      <c r="E220" s="39"/>
      <c r="F220" s="39"/>
      <c r="G220" s="39"/>
      <c r="H220" s="39"/>
      <c r="N220" s="20" t="s">
        <v>61</v>
      </c>
    </row>
    <row r="221" customFormat="false" ht="15" hidden="false" customHeight="false" outlineLevel="0" collapsed="false">
      <c r="A221" s="41"/>
      <c r="B221" s="41"/>
      <c r="C221" s="42" t="n">
        <v>0</v>
      </c>
      <c r="D221" s="42" t="n">
        <v>1</v>
      </c>
      <c r="E221" s="42" t="n">
        <v>2</v>
      </c>
      <c r="F221" s="42" t="n">
        <v>3</v>
      </c>
      <c r="G221" s="42" t="n">
        <v>4</v>
      </c>
      <c r="H221" s="42" t="s">
        <v>62</v>
      </c>
      <c r="M221" s="40" t="s">
        <v>60</v>
      </c>
      <c r="N221" s="20" t="n">
        <v>0</v>
      </c>
      <c r="O221" s="20" t="n">
        <v>1</v>
      </c>
      <c r="P221" s="20" t="n">
        <v>2</v>
      </c>
      <c r="Q221" s="20" t="n">
        <v>3</v>
      </c>
      <c r="R221" s="20" t="n">
        <v>4</v>
      </c>
      <c r="S221" s="20" t="s">
        <v>62</v>
      </c>
    </row>
    <row r="222" customFormat="false" ht="15" hidden="false" customHeight="false" outlineLevel="0" collapsed="false">
      <c r="A222" s="61" t="s">
        <v>63</v>
      </c>
      <c r="B222" s="77" t="n">
        <v>1306</v>
      </c>
      <c r="C222" s="63" t="n">
        <v>0</v>
      </c>
      <c r="D222" s="63" t="n">
        <v>0</v>
      </c>
      <c r="E222" s="63" t="n">
        <v>0</v>
      </c>
      <c r="F222" s="63" t="n">
        <v>0</v>
      </c>
      <c r="G222" s="63" t="n">
        <v>0</v>
      </c>
      <c r="H222" s="64" t="n">
        <v>0</v>
      </c>
      <c r="I222" s="33" t="s">
        <v>63</v>
      </c>
      <c r="J222" s="34" t="n">
        <v>1306</v>
      </c>
      <c r="N222" s="20" t="n">
        <v>0</v>
      </c>
      <c r="O222" s="20" t="n">
        <v>0</v>
      </c>
      <c r="P222" s="20" t="n">
        <v>0</v>
      </c>
      <c r="Q222" s="20" t="n">
        <v>0</v>
      </c>
      <c r="R222" s="20" t="n">
        <v>0</v>
      </c>
      <c r="S222" s="20" t="n">
        <v>0</v>
      </c>
    </row>
    <row r="223" customFormat="false" ht="15" hidden="false" customHeight="false" outlineLevel="0" collapsed="false">
      <c r="A223" s="48" t="s">
        <v>63</v>
      </c>
      <c r="B223" s="53" t="n">
        <v>1409</v>
      </c>
      <c r="C223" s="50" t="n">
        <v>0.014</v>
      </c>
      <c r="D223" s="50" t="n">
        <v>0</v>
      </c>
      <c r="E223" s="50" t="n">
        <v>0</v>
      </c>
      <c r="F223" s="50" t="n">
        <v>0</v>
      </c>
      <c r="G223" s="50" t="n">
        <v>0</v>
      </c>
      <c r="H223" s="51" t="n">
        <v>0</v>
      </c>
      <c r="I223" s="33" t="s">
        <v>63</v>
      </c>
      <c r="J223" s="34" t="n">
        <v>1409</v>
      </c>
      <c r="M223" s="71" t="n">
        <f aca="false">B222</f>
        <v>1306</v>
      </c>
      <c r="N223" s="20" t="n">
        <v>0.014</v>
      </c>
      <c r="O223" s="20" t="n">
        <v>0</v>
      </c>
      <c r="P223" s="20" t="n">
        <v>0</v>
      </c>
      <c r="Q223" s="20" t="n">
        <v>0</v>
      </c>
      <c r="R223" s="20" t="n">
        <v>0</v>
      </c>
      <c r="S223" s="20" t="n">
        <v>0</v>
      </c>
    </row>
    <row r="224" customFormat="false" ht="15" hidden="false" customHeight="false" outlineLevel="0" collapsed="false">
      <c r="A224" s="48" t="s">
        <v>63</v>
      </c>
      <c r="B224" s="53" t="n">
        <v>1450</v>
      </c>
      <c r="C224" s="50" t="n">
        <v>0.038</v>
      </c>
      <c r="D224" s="50" t="n">
        <v>0.03</v>
      </c>
      <c r="E224" s="50" t="n">
        <v>0</v>
      </c>
      <c r="F224" s="50" t="n">
        <v>0</v>
      </c>
      <c r="G224" s="50" t="n">
        <v>0</v>
      </c>
      <c r="H224" s="51" t="n">
        <v>0</v>
      </c>
      <c r="I224" s="33" t="s">
        <v>63</v>
      </c>
      <c r="J224" s="34" t="n">
        <v>1450</v>
      </c>
      <c r="M224" s="71" t="n">
        <f aca="false">B223</f>
        <v>1409</v>
      </c>
      <c r="N224" s="20" t="n">
        <v>0.038</v>
      </c>
      <c r="O224" s="20" t="n">
        <v>0.03</v>
      </c>
      <c r="P224" s="20" t="n">
        <v>0</v>
      </c>
      <c r="Q224" s="20" t="n">
        <v>0</v>
      </c>
      <c r="R224" s="20" t="n">
        <v>0</v>
      </c>
      <c r="S224" s="20" t="n">
        <v>0</v>
      </c>
    </row>
    <row r="225" customFormat="false" ht="15" hidden="false" customHeight="false" outlineLevel="0" collapsed="false">
      <c r="A225" s="48" t="s">
        <v>63</v>
      </c>
      <c r="B225" s="53" t="n">
        <v>1634</v>
      </c>
      <c r="C225" s="50" t="n">
        <v>0.048</v>
      </c>
      <c r="D225" s="50" t="n">
        <v>0.04</v>
      </c>
      <c r="E225" s="50" t="n">
        <v>0.021</v>
      </c>
      <c r="F225" s="50" t="n">
        <v>0</v>
      </c>
      <c r="G225" s="50" t="n">
        <v>0</v>
      </c>
      <c r="H225" s="51" t="n">
        <v>0</v>
      </c>
      <c r="I225" s="33" t="s">
        <v>63</v>
      </c>
      <c r="J225" s="34" t="n">
        <v>1634</v>
      </c>
      <c r="M225" s="71" t="n">
        <f aca="false">B224</f>
        <v>1450</v>
      </c>
      <c r="N225" s="20" t="n">
        <v>0.048</v>
      </c>
      <c r="O225" s="20" t="n">
        <v>0.04</v>
      </c>
      <c r="P225" s="20" t="n">
        <v>0.021</v>
      </c>
      <c r="Q225" s="20" t="n">
        <v>0</v>
      </c>
      <c r="R225" s="20" t="n">
        <v>0</v>
      </c>
      <c r="S225" s="20" t="n">
        <v>0</v>
      </c>
    </row>
    <row r="226" customFormat="false" ht="15" hidden="false" customHeight="false" outlineLevel="0" collapsed="false">
      <c r="A226" s="48" t="s">
        <v>63</v>
      </c>
      <c r="B226" s="53" t="n">
        <v>1950</v>
      </c>
      <c r="C226" s="50" t="n">
        <v>0.068</v>
      </c>
      <c r="D226" s="50" t="n">
        <v>0.06</v>
      </c>
      <c r="E226" s="50" t="n">
        <v>0.043</v>
      </c>
      <c r="F226" s="50" t="n">
        <v>0.025</v>
      </c>
      <c r="G226" s="50" t="n">
        <v>0.017</v>
      </c>
      <c r="H226" s="51" t="n">
        <v>0</v>
      </c>
      <c r="I226" s="33" t="s">
        <v>63</v>
      </c>
      <c r="J226" s="34" t="n">
        <v>1950</v>
      </c>
      <c r="M226" s="71" t="n">
        <f aca="false">B225</f>
        <v>1634</v>
      </c>
      <c r="N226" s="20" t="n">
        <v>0.068</v>
      </c>
      <c r="O226" s="20" t="n">
        <v>0.06</v>
      </c>
      <c r="P226" s="20" t="n">
        <v>0.043</v>
      </c>
      <c r="Q226" s="20" t="n">
        <v>0.025</v>
      </c>
      <c r="R226" s="20" t="n">
        <v>0.017</v>
      </c>
      <c r="S226" s="20" t="n">
        <v>0</v>
      </c>
    </row>
    <row r="227" customFormat="false" ht="15" hidden="false" customHeight="false" outlineLevel="0" collapsed="false">
      <c r="A227" s="48" t="s">
        <v>63</v>
      </c>
      <c r="B227" s="53" t="n">
        <v>2072</v>
      </c>
      <c r="C227" s="50" t="n">
        <v>0.083</v>
      </c>
      <c r="D227" s="50" t="n">
        <v>0.076</v>
      </c>
      <c r="E227" s="50" t="n">
        <v>0.057</v>
      </c>
      <c r="F227" s="50" t="n">
        <v>0.04</v>
      </c>
      <c r="G227" s="50" t="n">
        <v>0.032</v>
      </c>
      <c r="H227" s="51" t="n">
        <v>0.024</v>
      </c>
      <c r="I227" s="33" t="s">
        <v>63</v>
      </c>
      <c r="J227" s="34" t="n">
        <v>2072</v>
      </c>
      <c r="M227" s="71" t="n">
        <f aca="false">B226</f>
        <v>1950</v>
      </c>
      <c r="N227" s="20" t="n">
        <v>0.083</v>
      </c>
      <c r="O227" s="20" t="n">
        <v>0.076</v>
      </c>
      <c r="P227" s="20" t="n">
        <v>0.057</v>
      </c>
      <c r="Q227" s="20" t="n">
        <v>0.04</v>
      </c>
      <c r="R227" s="20" t="n">
        <v>0.032</v>
      </c>
      <c r="S227" s="20" t="n">
        <v>0.024</v>
      </c>
    </row>
    <row r="228" customFormat="false" ht="15" hidden="false" customHeight="false" outlineLevel="0" collapsed="false">
      <c r="A228" s="48" t="s">
        <v>63</v>
      </c>
      <c r="B228" s="53" t="n">
        <v>2206</v>
      </c>
      <c r="C228" s="50" t="n">
        <v>0.102</v>
      </c>
      <c r="D228" s="50" t="n">
        <v>0.086</v>
      </c>
      <c r="E228" s="50" t="n">
        <v>0.078</v>
      </c>
      <c r="F228" s="50" t="n">
        <v>0.059</v>
      </c>
      <c r="G228" s="50" t="n">
        <v>0.042</v>
      </c>
      <c r="H228" s="51" t="n">
        <v>0.034</v>
      </c>
      <c r="I228" s="33" t="s">
        <v>63</v>
      </c>
      <c r="J228" s="34" t="n">
        <v>2206</v>
      </c>
      <c r="M228" s="71" t="n">
        <f aca="false">B227</f>
        <v>2072</v>
      </c>
      <c r="N228" s="20" t="n">
        <v>0.102</v>
      </c>
      <c r="O228" s="20" t="n">
        <v>0.086</v>
      </c>
      <c r="P228" s="20" t="n">
        <v>0.078</v>
      </c>
      <c r="Q228" s="20" t="n">
        <v>0.059</v>
      </c>
      <c r="R228" s="20" t="n">
        <v>0.042</v>
      </c>
      <c r="S228" s="20" t="n">
        <v>0.034</v>
      </c>
    </row>
    <row r="229" customFormat="false" ht="15" hidden="false" customHeight="false" outlineLevel="0" collapsed="false">
      <c r="A229" s="48" t="s">
        <v>63</v>
      </c>
      <c r="B229" s="53" t="n">
        <v>2307</v>
      </c>
      <c r="C229" s="50" t="n">
        <v>0.127</v>
      </c>
      <c r="D229" s="50" t="n">
        <v>0.11</v>
      </c>
      <c r="E229" s="50" t="n">
        <v>0.093</v>
      </c>
      <c r="F229" s="50" t="n">
        <v>0.075</v>
      </c>
      <c r="G229" s="50" t="n">
        <v>0.066</v>
      </c>
      <c r="H229" s="51" t="n">
        <v>0.058</v>
      </c>
      <c r="I229" s="33" t="s">
        <v>63</v>
      </c>
      <c r="J229" s="34" t="n">
        <v>2307</v>
      </c>
      <c r="M229" s="71" t="n">
        <f aca="false">B228</f>
        <v>2206</v>
      </c>
      <c r="N229" s="20" t="n">
        <v>0.127</v>
      </c>
      <c r="O229" s="20" t="n">
        <v>0.11</v>
      </c>
      <c r="P229" s="20" t="n">
        <v>0.093</v>
      </c>
      <c r="Q229" s="20" t="n">
        <v>0.075</v>
      </c>
      <c r="R229" s="20" t="n">
        <v>0.066</v>
      </c>
      <c r="S229" s="20" t="n">
        <v>0.058</v>
      </c>
    </row>
    <row r="230" customFormat="false" ht="15" hidden="false" customHeight="false" outlineLevel="0" collapsed="false">
      <c r="A230" s="48" t="s">
        <v>63</v>
      </c>
      <c r="B230" s="53" t="n">
        <v>2471</v>
      </c>
      <c r="C230" s="50" t="n">
        <v>0.147</v>
      </c>
      <c r="D230" s="50" t="n">
        <v>0.13</v>
      </c>
      <c r="E230" s="50" t="n">
        <v>0.112</v>
      </c>
      <c r="F230" s="50" t="n">
        <v>0.095</v>
      </c>
      <c r="G230" s="50" t="n">
        <v>0.077</v>
      </c>
      <c r="H230" s="51" t="n">
        <v>0.068</v>
      </c>
      <c r="I230" s="33" t="s">
        <v>63</v>
      </c>
      <c r="J230" s="34" t="n">
        <v>2471</v>
      </c>
      <c r="M230" s="71" t="n">
        <f aca="false">B229</f>
        <v>2307</v>
      </c>
      <c r="N230" s="20" t="n">
        <v>0.147</v>
      </c>
      <c r="O230" s="20" t="n">
        <v>0.13</v>
      </c>
      <c r="P230" s="20" t="n">
        <v>0.112</v>
      </c>
      <c r="Q230" s="20" t="n">
        <v>0.095</v>
      </c>
      <c r="R230" s="20" t="n">
        <v>0.077</v>
      </c>
      <c r="S230" s="20" t="n">
        <v>0.068</v>
      </c>
    </row>
    <row r="231" customFormat="false" ht="15" hidden="false" customHeight="false" outlineLevel="0" collapsed="false">
      <c r="A231" s="48" t="s">
        <v>63</v>
      </c>
      <c r="B231" s="53" t="n">
        <v>2553</v>
      </c>
      <c r="C231" s="50" t="n">
        <v>0.156</v>
      </c>
      <c r="D231" s="50" t="n">
        <v>0.14</v>
      </c>
      <c r="E231" s="50" t="n">
        <v>0.132</v>
      </c>
      <c r="F231" s="50" t="n">
        <v>0.114</v>
      </c>
      <c r="G231" s="50" t="n">
        <v>0.097</v>
      </c>
      <c r="H231" s="51" t="n">
        <v>0.089</v>
      </c>
      <c r="I231" s="33" t="s">
        <v>63</v>
      </c>
      <c r="J231" s="34" t="n">
        <v>2553</v>
      </c>
      <c r="M231" s="71" t="n">
        <f aca="false">B230</f>
        <v>2471</v>
      </c>
      <c r="N231" s="20" t="n">
        <v>0.156</v>
      </c>
      <c r="O231" s="20" t="n">
        <v>0.14</v>
      </c>
      <c r="P231" s="20" t="n">
        <v>0.132</v>
      </c>
      <c r="Q231" s="20" t="n">
        <v>0.114</v>
      </c>
      <c r="R231" s="20" t="n">
        <v>0.097</v>
      </c>
      <c r="S231" s="20" t="n">
        <v>0.089</v>
      </c>
    </row>
    <row r="232" customFormat="false" ht="15" hidden="false" customHeight="false" outlineLevel="0" collapsed="false">
      <c r="A232" s="48" t="s">
        <v>63</v>
      </c>
      <c r="B232" s="53" t="n">
        <v>2655</v>
      </c>
      <c r="C232" s="50" t="n">
        <v>0.167</v>
      </c>
      <c r="D232" s="50" t="n">
        <v>0.15</v>
      </c>
      <c r="E232" s="50" t="n">
        <v>0.142</v>
      </c>
      <c r="F232" s="50" t="n">
        <v>0.124</v>
      </c>
      <c r="G232" s="50" t="n">
        <v>0.107</v>
      </c>
      <c r="H232" s="51" t="n">
        <v>0.099</v>
      </c>
      <c r="I232" s="33" t="s">
        <v>63</v>
      </c>
      <c r="J232" s="34" t="n">
        <v>2655</v>
      </c>
      <c r="M232" s="71" t="n">
        <f aca="false">B231</f>
        <v>2553</v>
      </c>
      <c r="N232" s="20" t="n">
        <v>0.167</v>
      </c>
      <c r="O232" s="20" t="n">
        <v>0.15</v>
      </c>
      <c r="P232" s="20" t="n">
        <v>0.142</v>
      </c>
      <c r="Q232" s="20" t="n">
        <v>0.124</v>
      </c>
      <c r="R232" s="20" t="n">
        <v>0.107</v>
      </c>
      <c r="S232" s="20" t="n">
        <v>0.099</v>
      </c>
    </row>
    <row r="233" customFormat="false" ht="15" hidden="false" customHeight="false" outlineLevel="0" collapsed="false">
      <c r="A233" s="48" t="s">
        <v>63</v>
      </c>
      <c r="B233" s="53" t="n">
        <v>2920</v>
      </c>
      <c r="C233" s="50" t="n">
        <v>0.177</v>
      </c>
      <c r="D233" s="50" t="n">
        <v>0.16</v>
      </c>
      <c r="E233" s="50" t="n">
        <v>0.152</v>
      </c>
      <c r="F233" s="50" t="n">
        <v>0.135</v>
      </c>
      <c r="G233" s="50" t="n">
        <v>0.117</v>
      </c>
      <c r="H233" s="51" t="n">
        <v>0.109</v>
      </c>
      <c r="I233" s="33" t="s">
        <v>63</v>
      </c>
      <c r="J233" s="34" t="n">
        <v>2920</v>
      </c>
      <c r="M233" s="71" t="n">
        <f aca="false">B232</f>
        <v>2655</v>
      </c>
      <c r="N233" s="20" t="n">
        <v>0.177</v>
      </c>
      <c r="O233" s="20" t="n">
        <v>0.16</v>
      </c>
      <c r="P233" s="20" t="n">
        <v>0.152</v>
      </c>
      <c r="Q233" s="20" t="n">
        <v>0.135</v>
      </c>
      <c r="R233" s="20" t="n">
        <v>0.117</v>
      </c>
      <c r="S233" s="20" t="n">
        <v>0.109</v>
      </c>
    </row>
    <row r="234" customFormat="false" ht="15" hidden="false" customHeight="false" outlineLevel="0" collapsed="false">
      <c r="A234" s="48" t="s">
        <v>63</v>
      </c>
      <c r="B234" s="53" t="n">
        <v>3237</v>
      </c>
      <c r="C234" s="50" t="n">
        <v>0.188</v>
      </c>
      <c r="D234" s="50" t="n">
        <v>0.175</v>
      </c>
      <c r="E234" s="50" t="n">
        <v>0.171</v>
      </c>
      <c r="F234" s="50" t="n">
        <v>0.157</v>
      </c>
      <c r="G234" s="50" t="n">
        <v>0.144</v>
      </c>
      <c r="H234" s="51" t="n">
        <v>0.14</v>
      </c>
      <c r="I234" s="33" t="s">
        <v>63</v>
      </c>
      <c r="J234" s="34" t="n">
        <v>3237</v>
      </c>
      <c r="M234" s="71" t="n">
        <f aca="false">B233</f>
        <v>2920</v>
      </c>
      <c r="N234" s="20" t="n">
        <v>0.188</v>
      </c>
      <c r="O234" s="20" t="n">
        <v>0.175</v>
      </c>
      <c r="P234" s="20" t="n">
        <v>0.171</v>
      </c>
      <c r="Q234" s="20" t="n">
        <v>0.157</v>
      </c>
      <c r="R234" s="20" t="n">
        <v>0.144</v>
      </c>
      <c r="S234" s="20" t="n">
        <v>0.14</v>
      </c>
    </row>
    <row r="235" customFormat="false" ht="15" hidden="false" customHeight="false" outlineLevel="0" collapsed="false">
      <c r="A235" s="48" t="s">
        <v>63</v>
      </c>
      <c r="B235" s="53" t="n">
        <v>3574</v>
      </c>
      <c r="C235" s="50" t="n">
        <v>0.2</v>
      </c>
      <c r="D235" s="50" t="n">
        <v>0.187</v>
      </c>
      <c r="E235" s="50" t="n">
        <v>0.183</v>
      </c>
      <c r="F235" s="50" t="n">
        <v>0.169</v>
      </c>
      <c r="G235" s="50" t="n">
        <v>0.155</v>
      </c>
      <c r="H235" s="51" t="n">
        <v>0.151</v>
      </c>
      <c r="I235" s="33" t="s">
        <v>63</v>
      </c>
      <c r="J235" s="34" t="n">
        <v>3574</v>
      </c>
      <c r="M235" s="71" t="n">
        <f aca="false">B234</f>
        <v>3237</v>
      </c>
      <c r="N235" s="20" t="n">
        <v>0.2</v>
      </c>
      <c r="O235" s="20" t="n">
        <v>0.187</v>
      </c>
      <c r="P235" s="20" t="n">
        <v>0.183</v>
      </c>
      <c r="Q235" s="20" t="n">
        <v>0.169</v>
      </c>
      <c r="R235" s="20" t="n">
        <v>0.155</v>
      </c>
      <c r="S235" s="20" t="n">
        <v>0.151</v>
      </c>
    </row>
    <row r="236" customFormat="false" ht="15" hidden="false" customHeight="false" outlineLevel="0" collapsed="false">
      <c r="A236" s="48" t="s">
        <v>63</v>
      </c>
      <c r="B236" s="53" t="n">
        <v>3706</v>
      </c>
      <c r="C236" s="50" t="n">
        <v>0.21</v>
      </c>
      <c r="D236" s="50" t="n">
        <v>0.199</v>
      </c>
      <c r="E236" s="50" t="n">
        <v>0.193</v>
      </c>
      <c r="F236" s="50" t="n">
        <v>0.179</v>
      </c>
      <c r="G236" s="50" t="n">
        <v>0.175</v>
      </c>
      <c r="H236" s="51" t="n">
        <v>0.161</v>
      </c>
      <c r="I236" s="33" t="s">
        <v>63</v>
      </c>
      <c r="J236" s="34" t="n">
        <v>3706</v>
      </c>
      <c r="M236" s="71" t="n">
        <f aca="false">B235</f>
        <v>3574</v>
      </c>
      <c r="N236" s="20" t="n">
        <v>0.21</v>
      </c>
      <c r="O236" s="20" t="n">
        <v>0.199</v>
      </c>
      <c r="P236" s="20" t="n">
        <v>0.193</v>
      </c>
      <c r="Q236" s="20" t="n">
        <v>0.179</v>
      </c>
      <c r="R236" s="20" t="n">
        <v>0.175</v>
      </c>
      <c r="S236" s="20" t="n">
        <v>0.161</v>
      </c>
    </row>
    <row r="237" customFormat="false" ht="15" hidden="false" customHeight="false" outlineLevel="0" collapsed="false">
      <c r="A237" s="48" t="s">
        <v>63</v>
      </c>
      <c r="B237" s="53" t="n">
        <v>3921</v>
      </c>
      <c r="C237" s="50" t="n">
        <v>0.22</v>
      </c>
      <c r="D237" s="50" t="n">
        <v>0.209</v>
      </c>
      <c r="E237" s="50" t="n">
        <v>0.205</v>
      </c>
      <c r="F237" s="50" t="n">
        <v>0.189</v>
      </c>
      <c r="G237" s="50" t="n">
        <v>0.185</v>
      </c>
      <c r="H237" s="51" t="n">
        <v>0.171</v>
      </c>
      <c r="I237" s="33" t="s">
        <v>63</v>
      </c>
      <c r="J237" s="34" t="n">
        <v>3921</v>
      </c>
      <c r="M237" s="71" t="n">
        <f aca="false">B236</f>
        <v>3706</v>
      </c>
      <c r="N237" s="20" t="n">
        <v>0.22</v>
      </c>
      <c r="O237" s="20" t="n">
        <v>0.209</v>
      </c>
      <c r="P237" s="20" t="n">
        <v>0.205</v>
      </c>
      <c r="Q237" s="20" t="n">
        <v>0.189</v>
      </c>
      <c r="R237" s="20" t="n">
        <v>0.185</v>
      </c>
      <c r="S237" s="20" t="n">
        <v>0.171</v>
      </c>
    </row>
    <row r="238" customFormat="false" ht="15" hidden="false" customHeight="false" outlineLevel="0" collapsed="false">
      <c r="A238" s="48" t="s">
        <v>63</v>
      </c>
      <c r="B238" s="53" t="n">
        <v>4339</v>
      </c>
      <c r="C238" s="50" t="n">
        <v>0.235</v>
      </c>
      <c r="D238" s="50" t="n">
        <v>0.224</v>
      </c>
      <c r="E238" s="50" t="n">
        <v>0.22</v>
      </c>
      <c r="F238" s="50" t="n">
        <v>0.206</v>
      </c>
      <c r="G238" s="50" t="n">
        <v>0.2</v>
      </c>
      <c r="H238" s="51" t="n">
        <v>0.186</v>
      </c>
      <c r="I238" s="33" t="s">
        <v>63</v>
      </c>
      <c r="J238" s="34" t="n">
        <v>4339</v>
      </c>
      <c r="M238" s="71" t="n">
        <f aca="false">B237</f>
        <v>3921</v>
      </c>
      <c r="N238" s="20" t="n">
        <v>0.235</v>
      </c>
      <c r="O238" s="20" t="n">
        <v>0.224</v>
      </c>
      <c r="P238" s="20" t="n">
        <v>0.22</v>
      </c>
      <c r="Q238" s="20" t="n">
        <v>0.206</v>
      </c>
      <c r="R238" s="20" t="n">
        <v>0.2</v>
      </c>
      <c r="S238" s="20" t="n">
        <v>0.186</v>
      </c>
    </row>
    <row r="239" customFormat="false" ht="15" hidden="false" customHeight="false" outlineLevel="0" collapsed="false">
      <c r="A239" s="48" t="s">
        <v>63</v>
      </c>
      <c r="B239" s="53" t="n">
        <v>4606</v>
      </c>
      <c r="C239" s="50" t="n">
        <v>0.245</v>
      </c>
      <c r="D239" s="50" t="n">
        <v>0.234</v>
      </c>
      <c r="E239" s="50" t="n">
        <v>0.23</v>
      </c>
      <c r="F239" s="50" t="n">
        <v>0.216</v>
      </c>
      <c r="G239" s="50" t="n">
        <v>0.212</v>
      </c>
      <c r="H239" s="51" t="n">
        <v>0.206</v>
      </c>
      <c r="I239" s="33" t="s">
        <v>63</v>
      </c>
      <c r="J239" s="34" t="n">
        <v>4606</v>
      </c>
      <c r="M239" s="71" t="n">
        <f aca="false">B238</f>
        <v>4339</v>
      </c>
      <c r="N239" s="20" t="n">
        <v>0.245</v>
      </c>
      <c r="O239" s="20" t="n">
        <v>0.234</v>
      </c>
      <c r="P239" s="20" t="n">
        <v>0.23</v>
      </c>
      <c r="Q239" s="20" t="n">
        <v>0.216</v>
      </c>
      <c r="R239" s="20" t="n">
        <v>0.212</v>
      </c>
      <c r="S239" s="20" t="n">
        <v>0.206</v>
      </c>
    </row>
    <row r="240" customFormat="false" ht="15" hidden="false" customHeight="false" outlineLevel="0" collapsed="false">
      <c r="A240" s="48" t="s">
        <v>63</v>
      </c>
      <c r="B240" s="53" t="n">
        <v>4901</v>
      </c>
      <c r="C240" s="50" t="n">
        <v>0.255</v>
      </c>
      <c r="D240" s="50" t="n">
        <v>0.244</v>
      </c>
      <c r="E240" s="50" t="n">
        <v>0.24</v>
      </c>
      <c r="F240" s="50" t="n">
        <v>0.226</v>
      </c>
      <c r="G240" s="50" t="n">
        <v>0.222</v>
      </c>
      <c r="H240" s="51" t="n">
        <v>0.218</v>
      </c>
      <c r="I240" s="33" t="s">
        <v>63</v>
      </c>
      <c r="J240" s="34" t="n">
        <v>4901</v>
      </c>
      <c r="M240" s="71" t="n">
        <f aca="false">B239</f>
        <v>4606</v>
      </c>
      <c r="N240" s="20" t="n">
        <v>0.255</v>
      </c>
      <c r="O240" s="20" t="n">
        <v>0.244</v>
      </c>
      <c r="P240" s="20" t="n">
        <v>0.24</v>
      </c>
      <c r="Q240" s="20" t="n">
        <v>0.226</v>
      </c>
      <c r="R240" s="20" t="n">
        <v>0.222</v>
      </c>
      <c r="S240" s="20" t="n">
        <v>0.218</v>
      </c>
    </row>
    <row r="241" customFormat="false" ht="15" hidden="false" customHeight="false" outlineLevel="0" collapsed="false">
      <c r="A241" s="48" t="s">
        <v>63</v>
      </c>
      <c r="B241" s="53" t="n">
        <v>5188</v>
      </c>
      <c r="C241" s="50" t="n">
        <v>0.265</v>
      </c>
      <c r="D241" s="50" t="n">
        <v>0.254</v>
      </c>
      <c r="E241" s="50" t="n">
        <v>0.25</v>
      </c>
      <c r="F241" s="50" t="n">
        <v>0.236</v>
      </c>
      <c r="G241" s="50" t="n">
        <v>0.232</v>
      </c>
      <c r="H241" s="51" t="n">
        <v>0.228</v>
      </c>
      <c r="I241" s="33" t="s">
        <v>63</v>
      </c>
      <c r="J241" s="34" t="n">
        <v>5188</v>
      </c>
      <c r="M241" s="71" t="n">
        <f aca="false">B240</f>
        <v>4901</v>
      </c>
      <c r="N241" s="20" t="n">
        <v>0.265</v>
      </c>
      <c r="O241" s="20" t="n">
        <v>0.254</v>
      </c>
      <c r="P241" s="20" t="n">
        <v>0.25</v>
      </c>
      <c r="Q241" s="20" t="n">
        <v>0.236</v>
      </c>
      <c r="R241" s="20" t="n">
        <v>0.232</v>
      </c>
      <c r="S241" s="20" t="n">
        <v>0.228</v>
      </c>
    </row>
    <row r="242" customFormat="false" ht="15" hidden="false" customHeight="false" outlineLevel="0" collapsed="false">
      <c r="A242" s="48" t="s">
        <v>63</v>
      </c>
      <c r="B242" s="53" t="n">
        <v>5617</v>
      </c>
      <c r="C242" s="50" t="n">
        <v>0.275</v>
      </c>
      <c r="D242" s="50" t="n">
        <v>0.264</v>
      </c>
      <c r="E242" s="50" t="n">
        <v>0.26</v>
      </c>
      <c r="F242" s="50" t="n">
        <v>0.246</v>
      </c>
      <c r="G242" s="50" t="n">
        <v>0.242</v>
      </c>
      <c r="H242" s="51" t="n">
        <v>0.238</v>
      </c>
      <c r="I242" s="33" t="s">
        <v>63</v>
      </c>
      <c r="J242" s="34" t="n">
        <v>5617</v>
      </c>
      <c r="M242" s="71" t="n">
        <f aca="false">B241</f>
        <v>5188</v>
      </c>
      <c r="N242" s="20" t="n">
        <v>0.275</v>
      </c>
      <c r="O242" s="20" t="n">
        <v>0.264</v>
      </c>
      <c r="P242" s="20" t="n">
        <v>0.26</v>
      </c>
      <c r="Q242" s="20" t="n">
        <v>0.246</v>
      </c>
      <c r="R242" s="20" t="n">
        <v>0.242</v>
      </c>
      <c r="S242" s="20" t="n">
        <v>0.238</v>
      </c>
    </row>
    <row r="243" customFormat="false" ht="15" hidden="false" customHeight="false" outlineLevel="0" collapsed="false">
      <c r="A243" s="48" t="s">
        <v>63</v>
      </c>
      <c r="B243" s="53" t="n">
        <v>6045</v>
      </c>
      <c r="C243" s="50" t="n">
        <v>0.29</v>
      </c>
      <c r="D243" s="50" t="n">
        <v>0.279</v>
      </c>
      <c r="E243" s="50" t="n">
        <v>0.275</v>
      </c>
      <c r="F243" s="50" t="n">
        <v>0.261</v>
      </c>
      <c r="G243" s="50" t="n">
        <v>0.257</v>
      </c>
      <c r="H243" s="51" t="n">
        <v>0.253</v>
      </c>
      <c r="I243" s="33" t="s">
        <v>63</v>
      </c>
      <c r="J243" s="34" t="n">
        <v>6045</v>
      </c>
      <c r="M243" s="71" t="n">
        <f aca="false">B242</f>
        <v>5617</v>
      </c>
      <c r="N243" s="20" t="n">
        <v>0.29</v>
      </c>
      <c r="O243" s="20" t="n">
        <v>0.279</v>
      </c>
      <c r="P243" s="20" t="n">
        <v>0.275</v>
      </c>
      <c r="Q243" s="20" t="n">
        <v>0.261</v>
      </c>
      <c r="R243" s="20" t="n">
        <v>0.257</v>
      </c>
      <c r="S243" s="20" t="n">
        <v>0.253</v>
      </c>
    </row>
    <row r="244" customFormat="false" ht="15" hidden="false" customHeight="false" outlineLevel="0" collapsed="false">
      <c r="A244" s="48" t="s">
        <v>63</v>
      </c>
      <c r="B244" s="53" t="n">
        <v>6747</v>
      </c>
      <c r="C244" s="50" t="n">
        <v>0.305</v>
      </c>
      <c r="D244" s="50" t="n">
        <v>0.296</v>
      </c>
      <c r="E244" s="50" t="n">
        <v>0.294</v>
      </c>
      <c r="F244" s="50" t="n">
        <v>0.282</v>
      </c>
      <c r="G244" s="50" t="n">
        <v>0.28</v>
      </c>
      <c r="H244" s="51" t="n">
        <v>0.278</v>
      </c>
      <c r="I244" s="33" t="s">
        <v>63</v>
      </c>
      <c r="J244" s="34" t="n">
        <v>6747</v>
      </c>
      <c r="M244" s="71" t="n">
        <f aca="false">B243</f>
        <v>6045</v>
      </c>
      <c r="N244" s="20" t="n">
        <v>0.305</v>
      </c>
      <c r="O244" s="20" t="n">
        <v>0.296</v>
      </c>
      <c r="P244" s="20" t="n">
        <v>0.294</v>
      </c>
      <c r="Q244" s="20" t="n">
        <v>0.282</v>
      </c>
      <c r="R244" s="20" t="n">
        <v>0.28</v>
      </c>
      <c r="S244" s="20" t="n">
        <v>0.278</v>
      </c>
    </row>
    <row r="245" customFormat="false" ht="15" hidden="false" customHeight="false" outlineLevel="0" collapsed="false">
      <c r="A245" s="48" t="s">
        <v>63</v>
      </c>
      <c r="B245" s="53" t="n">
        <v>7214</v>
      </c>
      <c r="C245" s="50" t="n">
        <v>0.315</v>
      </c>
      <c r="D245" s="50" t="n">
        <v>0.308</v>
      </c>
      <c r="E245" s="50" t="n">
        <v>0.304</v>
      </c>
      <c r="F245" s="50" t="n">
        <v>0.292</v>
      </c>
      <c r="G245" s="50" t="n">
        <v>0.29</v>
      </c>
      <c r="H245" s="51" t="n">
        <v>0.288</v>
      </c>
      <c r="I245" s="33" t="s">
        <v>63</v>
      </c>
      <c r="J245" s="34" t="n">
        <v>7214</v>
      </c>
      <c r="M245" s="71" t="n">
        <f aca="false">B244</f>
        <v>6747</v>
      </c>
      <c r="N245" s="20" t="n">
        <v>0.315</v>
      </c>
      <c r="O245" s="20" t="n">
        <v>0.308</v>
      </c>
      <c r="P245" s="20" t="n">
        <v>0.304</v>
      </c>
      <c r="Q245" s="20" t="n">
        <v>0.292</v>
      </c>
      <c r="R245" s="20" t="n">
        <v>0.29</v>
      </c>
      <c r="S245" s="20" t="n">
        <v>0.288</v>
      </c>
    </row>
    <row r="246" customFormat="false" ht="15" hidden="false" customHeight="false" outlineLevel="0" collapsed="false">
      <c r="A246" s="48" t="s">
        <v>63</v>
      </c>
      <c r="B246" s="53" t="n">
        <v>7793</v>
      </c>
      <c r="C246" s="50" t="n">
        <v>0.325</v>
      </c>
      <c r="D246" s="50" t="n">
        <v>0.318</v>
      </c>
      <c r="E246" s="50" t="n">
        <v>0.316</v>
      </c>
      <c r="F246" s="50" t="n">
        <v>0.302</v>
      </c>
      <c r="G246" s="50" t="n">
        <v>0.3</v>
      </c>
      <c r="H246" s="51" t="n">
        <v>0.298</v>
      </c>
      <c r="I246" s="33" t="s">
        <v>63</v>
      </c>
      <c r="J246" s="34" t="n">
        <v>7793</v>
      </c>
      <c r="M246" s="71" t="n">
        <f aca="false">B245</f>
        <v>7214</v>
      </c>
      <c r="N246" s="20" t="n">
        <v>0.325</v>
      </c>
      <c r="O246" s="20" t="n">
        <v>0.318</v>
      </c>
      <c r="P246" s="20" t="n">
        <v>0.316</v>
      </c>
      <c r="Q246" s="20" t="n">
        <v>0.302</v>
      </c>
      <c r="R246" s="20" t="n">
        <v>0.3</v>
      </c>
      <c r="S246" s="20" t="n">
        <v>0.298</v>
      </c>
    </row>
    <row r="247" customFormat="false" ht="15" hidden="false" customHeight="false" outlineLevel="0" collapsed="false">
      <c r="A247" s="48" t="s">
        <v>63</v>
      </c>
      <c r="B247" s="53" t="n">
        <v>8474</v>
      </c>
      <c r="C247" s="50" t="n">
        <v>0.335</v>
      </c>
      <c r="D247" s="50" t="n">
        <v>0.328</v>
      </c>
      <c r="E247" s="50" t="n">
        <v>0.326</v>
      </c>
      <c r="F247" s="50" t="n">
        <v>0.314</v>
      </c>
      <c r="G247" s="50" t="n">
        <v>0.31</v>
      </c>
      <c r="H247" s="51" t="n">
        <v>0.308</v>
      </c>
      <c r="I247" s="33" t="s">
        <v>63</v>
      </c>
      <c r="J247" s="34" t="n">
        <v>8474</v>
      </c>
      <c r="M247" s="71" t="n">
        <f aca="false">B246</f>
        <v>7793</v>
      </c>
      <c r="N247" s="20" t="n">
        <v>0.335</v>
      </c>
      <c r="O247" s="20" t="n">
        <v>0.328</v>
      </c>
      <c r="P247" s="20" t="n">
        <v>0.326</v>
      </c>
      <c r="Q247" s="20" t="n">
        <v>0.314</v>
      </c>
      <c r="R247" s="20" t="n">
        <v>0.31</v>
      </c>
      <c r="S247" s="20" t="n">
        <v>0.308</v>
      </c>
    </row>
    <row r="248" customFormat="false" ht="15" hidden="false" customHeight="false" outlineLevel="0" collapsed="false">
      <c r="A248" s="48" t="s">
        <v>63</v>
      </c>
      <c r="B248" s="53" t="n">
        <v>9256</v>
      </c>
      <c r="C248" s="50" t="n">
        <v>0.345</v>
      </c>
      <c r="D248" s="50" t="n">
        <v>0.338</v>
      </c>
      <c r="E248" s="50" t="n">
        <v>0.336</v>
      </c>
      <c r="F248" s="50" t="n">
        <v>0.324</v>
      </c>
      <c r="G248" s="50" t="n">
        <v>0.322</v>
      </c>
      <c r="H248" s="51" t="n">
        <v>0.318</v>
      </c>
      <c r="I248" s="33" t="s">
        <v>63</v>
      </c>
      <c r="J248" s="34" t="n">
        <v>9256</v>
      </c>
      <c r="M248" s="71" t="n">
        <f aca="false">B247</f>
        <v>8474</v>
      </c>
      <c r="N248" s="20" t="n">
        <v>0.345</v>
      </c>
      <c r="O248" s="20" t="n">
        <v>0.338</v>
      </c>
      <c r="P248" s="20" t="n">
        <v>0.336</v>
      </c>
      <c r="Q248" s="20" t="n">
        <v>0.324</v>
      </c>
      <c r="R248" s="20" t="n">
        <v>0.322</v>
      </c>
      <c r="S248" s="20" t="n">
        <v>0.318</v>
      </c>
    </row>
    <row r="249" customFormat="false" ht="15" hidden="false" customHeight="false" outlineLevel="0" collapsed="false">
      <c r="A249" s="48" t="s">
        <v>63</v>
      </c>
      <c r="B249" s="53" t="n">
        <v>9988</v>
      </c>
      <c r="C249" s="50" t="n">
        <v>0.36</v>
      </c>
      <c r="D249" s="50" t="n">
        <v>0.353</v>
      </c>
      <c r="E249" s="50" t="n">
        <v>0.351</v>
      </c>
      <c r="F249" s="50" t="n">
        <v>0.339</v>
      </c>
      <c r="G249" s="50" t="n">
        <v>0.337</v>
      </c>
      <c r="H249" s="51" t="n">
        <v>0.335</v>
      </c>
      <c r="I249" s="33" t="s">
        <v>63</v>
      </c>
      <c r="J249" s="34" t="n">
        <v>9988</v>
      </c>
      <c r="M249" s="71" t="n">
        <f aca="false">B248</f>
        <v>9256</v>
      </c>
      <c r="N249" s="20" t="n">
        <v>0.36</v>
      </c>
      <c r="O249" s="20" t="n">
        <v>0.353</v>
      </c>
      <c r="P249" s="20" t="n">
        <v>0.351</v>
      </c>
      <c r="Q249" s="20" t="n">
        <v>0.339</v>
      </c>
      <c r="R249" s="20" t="n">
        <v>0.337</v>
      </c>
      <c r="S249" s="20" t="n">
        <v>0.335</v>
      </c>
    </row>
    <row r="250" customFormat="false" ht="15" hidden="false" customHeight="false" outlineLevel="0" collapsed="false">
      <c r="A250" s="67" t="s">
        <v>63</v>
      </c>
      <c r="B250" s="53" t="n">
        <v>12497</v>
      </c>
      <c r="C250" s="66" t="n">
        <v>0.37</v>
      </c>
      <c r="D250" s="50" t="n">
        <v>0.363</v>
      </c>
      <c r="E250" s="66" t="n">
        <v>0.361</v>
      </c>
      <c r="F250" s="50" t="n">
        <v>0.349</v>
      </c>
      <c r="G250" s="66" t="n">
        <v>0.347</v>
      </c>
      <c r="H250" s="51" t="n">
        <v>0.345</v>
      </c>
      <c r="I250" s="33" t="s">
        <v>63</v>
      </c>
      <c r="J250" s="34" t="n">
        <v>12497</v>
      </c>
      <c r="M250" s="71" t="n">
        <f aca="false">B249</f>
        <v>9988</v>
      </c>
      <c r="N250" s="20" t="n">
        <v>0.37</v>
      </c>
      <c r="O250" s="20" t="n">
        <v>0.363</v>
      </c>
      <c r="P250" s="20" t="n">
        <v>0.361</v>
      </c>
      <c r="Q250" s="20" t="n">
        <v>0.349</v>
      </c>
      <c r="R250" s="20" t="n">
        <v>0.347</v>
      </c>
      <c r="S250" s="20" t="n">
        <v>0.345</v>
      </c>
    </row>
    <row r="251" customFormat="false" ht="15.75" hidden="false" customHeight="false" outlineLevel="0" collapsed="false">
      <c r="A251" s="68" t="s">
        <v>64</v>
      </c>
      <c r="B251" s="55" t="n">
        <v>12497</v>
      </c>
      <c r="C251" s="69" t="n">
        <v>0.38</v>
      </c>
      <c r="D251" s="56" t="n">
        <v>0.373</v>
      </c>
      <c r="E251" s="69" t="n">
        <v>0.371</v>
      </c>
      <c r="F251" s="56" t="n">
        <v>0.359</v>
      </c>
      <c r="G251" s="69" t="n">
        <v>0.357</v>
      </c>
      <c r="H251" s="57" t="n">
        <v>0.355</v>
      </c>
      <c r="I251" s="33" t="s">
        <v>64</v>
      </c>
      <c r="J251" s="34" t="n">
        <v>12497</v>
      </c>
      <c r="M251" s="71" t="n">
        <f aca="false">B250</f>
        <v>12497</v>
      </c>
      <c r="N251" s="20" t="n">
        <v>0.38</v>
      </c>
      <c r="O251" s="20" t="n">
        <v>0.373</v>
      </c>
      <c r="P251" s="20" t="n">
        <v>0.371</v>
      </c>
      <c r="Q251" s="20" t="n">
        <v>0.359</v>
      </c>
      <c r="R251" s="20" t="n">
        <v>0.357</v>
      </c>
      <c r="S251" s="20" t="n">
        <v>0.355</v>
      </c>
    </row>
    <row r="252" customFormat="false" ht="15" hidden="false" customHeight="false" outlineLevel="0" collapsed="false">
      <c r="M252" s="71" t="n">
        <f aca="false">B251</f>
        <v>12497</v>
      </c>
    </row>
    <row r="253" customFormat="false" ht="15" hidden="false" customHeight="false" outlineLevel="0" collapsed="false">
      <c r="A253" s="78"/>
      <c r="B253" s="78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5" manualBreakCount="5">
    <brk id="56" man="true" max="16383" min="0"/>
    <brk id="100" man="true" max="16383" min="0"/>
    <brk id="143" man="true" max="16383" min="0"/>
    <brk id="180" man="true" max="16383" min="0"/>
    <brk id="21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2018-10-22T20:34:49Z</dcterms:created>
  <dc:creator>Utilizador</dc:creator>
  <dc:description/>
  <dc:language>en-GB</dc:language>
  <cp:lastModifiedBy/>
  <cp:lastPrinted>2018-11-20T22:56:44Z</cp:lastPrinted>
  <dcterms:modified xsi:type="dcterms:W3CDTF">2019-07-23T12:09:54Z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