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af\Desktop\SEM3\sem3pi2022_23_g063\"/>
    </mc:Choice>
  </mc:AlternateContent>
  <xr:revisionPtr revIDLastSave="0" documentId="13_ncr:1_{3C21A175-917C-4F0F-A3FA-FE6C2522961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<sst xmlns="http://schemas.openxmlformats.org/spreadsheetml/2006/main" count="278" uniqueCount="137">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</sst>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9" workbookViewId="0">
      <selection activeCell="J15" sqref="J15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136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/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6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1190326</v>
      </c>
      <c r="E9" s="43">
        <f>C11</f>
        <v>1190624</v>
      </c>
      <c r="F9" s="43">
        <f>C12</f>
        <v>1211572</v>
      </c>
      <c r="G9" s="43">
        <f>C13</f>
        <v>1221692</v>
      </c>
      <c r="H9" s="43">
        <f>C14</f>
        <v>1211681</v>
      </c>
      <c r="I9" s="43">
        <f>C15</f>
        <v>1211184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2" t="s">
        <v>6</v>
      </c>
      <c r="C10" s="37">
        <v>1190326</v>
      </c>
      <c r="D10" s="36"/>
      <c r="E10" s="38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 t="e">
        <f>AVERAGE(D10:R10)</f>
        <v>#DIV/0!</v>
      </c>
    </row>
    <row r="11" spans="1:20" ht="16.2" thickBot="1" x14ac:dyDescent="0.35">
      <c r="B11" s="63"/>
      <c r="C11" s="8">
        <v>1190624</v>
      </c>
      <c r="D11" s="9"/>
      <c r="E11" s="36"/>
      <c r="F11" s="3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 t="e">
        <f t="shared" ref="S11:S24" si="0">AVERAGE(D11:R11)</f>
        <v>#DIV/0!</v>
      </c>
    </row>
    <row r="12" spans="1:20" ht="16.2" thickBot="1" x14ac:dyDescent="0.35">
      <c r="B12" s="63"/>
      <c r="C12" s="8">
        <v>1211572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2" thickBot="1" x14ac:dyDescent="0.35">
      <c r="B13" s="63"/>
      <c r="C13" s="8">
        <v>1221692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2" thickBot="1" x14ac:dyDescent="0.35">
      <c r="B14" s="63"/>
      <c r="C14" s="8">
        <v>1211681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2" thickBot="1" x14ac:dyDescent="0.35">
      <c r="B15" s="63"/>
      <c r="C15" s="8">
        <v>1211184</v>
      </c>
      <c r="D15" s="8">
        <v>4</v>
      </c>
      <c r="E15" s="8">
        <v>3</v>
      </c>
      <c r="F15" s="8">
        <v>4</v>
      </c>
      <c r="G15" s="8">
        <v>4</v>
      </c>
      <c r="H15" s="9">
        <v>4</v>
      </c>
      <c r="I15" s="36">
        <v>5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.2" thickBot="1" x14ac:dyDescent="0.35">
      <c r="B16" s="63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4</v>
      </c>
      <c r="E25" s="46">
        <f t="shared" ref="E25:R25" si="1">AVERAGE(E10:E24)</f>
        <v>3.75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4.25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16</v>
      </c>
    </row>
    <row r="28" spans="1:19" x14ac:dyDescent="0.3">
      <c r="A28" t="s">
        <v>17</v>
      </c>
    </row>
    <row r="29" spans="1:19" x14ac:dyDescent="0.3">
      <c r="A29" s="3" t="s">
        <v>18</v>
      </c>
    </row>
    <row r="30" spans="1:19" x14ac:dyDescent="0.3">
      <c r="A30" t="s">
        <v>19</v>
      </c>
    </row>
    <row r="31" spans="1:19" x14ac:dyDescent="0.3">
      <c r="A31">
        <v>0</v>
      </c>
      <c r="B31" t="s">
        <v>20</v>
      </c>
    </row>
    <row r="32" spans="1:19" x14ac:dyDescent="0.3">
      <c r="A32">
        <v>1</v>
      </c>
      <c r="B32" t="s">
        <v>21</v>
      </c>
    </row>
    <row r="33" spans="1:2" x14ac:dyDescent="0.3">
      <c r="A33">
        <v>2</v>
      </c>
      <c r="B33" t="s">
        <v>22</v>
      </c>
    </row>
    <row r="34" spans="1:2" x14ac:dyDescent="0.3">
      <c r="A34">
        <v>3</v>
      </c>
      <c r="B34" t="s">
        <v>23</v>
      </c>
    </row>
    <row r="35" spans="1:2" x14ac:dyDescent="0.3">
      <c r="A35">
        <v>4</v>
      </c>
      <c r="B35" t="s">
        <v>24</v>
      </c>
    </row>
    <row r="36" spans="1:2" x14ac:dyDescent="0.3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4"/>
  <sheetViews>
    <sheetView tabSelected="1" topLeftCell="A10" zoomScaleNormal="100" workbookViewId="0">
      <selection activeCell="C23" sqref="C23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26</v>
      </c>
    </row>
    <row r="2" spans="1:10" ht="16.2" thickBot="1" x14ac:dyDescent="0.35"/>
    <row r="3" spans="1:10" x14ac:dyDescent="0.3">
      <c r="A3" s="62" t="s">
        <v>27</v>
      </c>
      <c r="B3" s="70" t="s">
        <v>28</v>
      </c>
      <c r="C3" s="70" t="s">
        <v>29</v>
      </c>
      <c r="D3" s="68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7.4" thickBot="1" x14ac:dyDescent="0.35">
      <c r="A5" s="63"/>
      <c r="B5" s="71"/>
      <c r="C5" s="71"/>
      <c r="D5" s="69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6.8" x14ac:dyDescent="0.3">
      <c r="A6" s="14">
        <v>110</v>
      </c>
      <c r="B6" s="29">
        <v>1211681</v>
      </c>
      <c r="C6" s="29">
        <v>4</v>
      </c>
      <c r="D6" s="59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6.8" x14ac:dyDescent="0.3">
      <c r="A7" s="14">
        <v>111</v>
      </c>
      <c r="B7" s="29">
        <v>1211572</v>
      </c>
      <c r="C7" s="29"/>
      <c r="D7" s="59"/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6.8" x14ac:dyDescent="0.3">
      <c r="A8" s="14">
        <v>112</v>
      </c>
      <c r="B8" s="29">
        <v>1211572</v>
      </c>
      <c r="C8" s="29"/>
      <c r="D8" s="59"/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6.8" x14ac:dyDescent="0.3">
      <c r="A9" s="14">
        <v>210</v>
      </c>
      <c r="B9" s="29"/>
      <c r="C9" s="29"/>
      <c r="D9" s="59"/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6.8" x14ac:dyDescent="0.3">
      <c r="A10" s="14">
        <v>211</v>
      </c>
      <c r="B10" s="29"/>
      <c r="C10" s="29"/>
      <c r="D10" s="59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6.8" x14ac:dyDescent="0.3">
      <c r="A11" s="14">
        <v>212</v>
      </c>
      <c r="B11" s="29">
        <v>1221692</v>
      </c>
      <c r="C11" s="29"/>
      <c r="D11" s="59"/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6.8" x14ac:dyDescent="0.3">
      <c r="A12" s="14">
        <v>213</v>
      </c>
      <c r="B12" s="29">
        <v>1211681</v>
      </c>
      <c r="C12" s="29">
        <v>3</v>
      </c>
      <c r="D12" s="59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6.8" x14ac:dyDescent="0.3">
      <c r="A13" s="14">
        <v>214</v>
      </c>
      <c r="B13" s="29">
        <v>1211184</v>
      </c>
      <c r="C13" s="29">
        <v>5</v>
      </c>
      <c r="D13" s="60"/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6.8" x14ac:dyDescent="0.3">
      <c r="A14" s="14">
        <v>215</v>
      </c>
      <c r="B14" s="29">
        <v>1211184</v>
      </c>
      <c r="C14" s="29">
        <v>4</v>
      </c>
      <c r="D14" s="59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6.8" x14ac:dyDescent="0.3">
      <c r="A15" s="14">
        <v>216</v>
      </c>
      <c r="B15" s="29">
        <v>1211184</v>
      </c>
      <c r="C15" s="29">
        <v>5</v>
      </c>
      <c r="D15" s="59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6.8" x14ac:dyDescent="0.3">
      <c r="A16" s="14">
        <v>307</v>
      </c>
      <c r="B16" s="29">
        <v>1211184</v>
      </c>
      <c r="C16" s="29">
        <v>5</v>
      </c>
      <c r="D16" s="59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6.8" x14ac:dyDescent="0.3">
      <c r="A17" s="14">
        <v>308</v>
      </c>
      <c r="B17" s="29">
        <v>1211184</v>
      </c>
      <c r="C17" s="29">
        <v>4</v>
      </c>
      <c r="D17" s="59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6.8" x14ac:dyDescent="0.3">
      <c r="A18" s="14">
        <v>309</v>
      </c>
      <c r="B18" s="29"/>
      <c r="C18" s="29"/>
      <c r="D18" s="59"/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6.8" x14ac:dyDescent="0.3">
      <c r="A19" s="14">
        <v>310</v>
      </c>
      <c r="B19" s="29"/>
      <c r="C19" s="29"/>
      <c r="D19" s="59"/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6.8" x14ac:dyDescent="0.3">
      <c r="A20" s="14">
        <v>311</v>
      </c>
      <c r="B20" s="29"/>
      <c r="C20" s="29"/>
      <c r="D20" s="59"/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6.8" x14ac:dyDescent="0.3">
      <c r="A21" s="14">
        <v>406</v>
      </c>
      <c r="B21" s="29">
        <v>1211572</v>
      </c>
      <c r="C21" s="29"/>
      <c r="D21" s="59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6.8" x14ac:dyDescent="0.3">
      <c r="A22" s="14">
        <v>407</v>
      </c>
      <c r="B22" s="29">
        <v>1211572</v>
      </c>
      <c r="C22" s="29"/>
      <c r="D22" s="59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6.8" x14ac:dyDescent="0.3">
      <c r="A23" s="14">
        <v>408</v>
      </c>
      <c r="B23" s="29">
        <v>1211681</v>
      </c>
      <c r="C23" s="29">
        <v>4</v>
      </c>
      <c r="D23" s="59"/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6.8" x14ac:dyDescent="0.3">
      <c r="A24" s="14">
        <v>409</v>
      </c>
      <c r="B24" s="29">
        <v>1221692</v>
      </c>
      <c r="C24" s="29"/>
      <c r="D24" s="59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</sheetData>
  <mergeCells count="4">
    <mergeCell ref="D3:D5"/>
    <mergeCell ref="C3:C5"/>
    <mergeCell ref="B3:B5"/>
    <mergeCell ref="A3:A5"/>
  </mergeCells>
  <conditionalFormatting sqref="E6 E18:I24 J7:J24">
    <cfRule type="expression" dxfId="10" priority="14" stopIfTrue="1">
      <formula>$C6=E$3</formula>
    </cfRule>
  </conditionalFormatting>
  <conditionalFormatting sqref="F6">
    <cfRule type="expression" dxfId="9" priority="15" stopIfTrue="1">
      <formula>$C6=F$3</formula>
    </cfRule>
  </conditionalFormatting>
  <conditionalFormatting sqref="G6">
    <cfRule type="expression" dxfId="8" priority="16" stopIfTrue="1">
      <formula>$C6=G$3</formula>
    </cfRule>
  </conditionalFormatting>
  <conditionalFormatting sqref="H6">
    <cfRule type="expression" dxfId="7" priority="17" stopIfTrue="1">
      <formula>$C6=H$3</formula>
    </cfRule>
  </conditionalFormatting>
  <conditionalFormatting sqref="I6">
    <cfRule type="expression" dxfId="6" priority="21" stopIfTrue="1">
      <formula>$C6=I$3</formula>
    </cfRule>
  </conditionalFormatting>
  <conditionalFormatting sqref="J6">
    <cfRule type="expression" dxfId="5" priority="22" stopIfTrue="1">
      <formula>$C6=J$3</formula>
    </cfRule>
  </conditionalFormatting>
  <conditionalFormatting sqref="E7:E17">
    <cfRule type="expression" dxfId="4" priority="8" stopIfTrue="1">
      <formula>$C7=E$3</formula>
    </cfRule>
  </conditionalFormatting>
  <conditionalFormatting sqref="F7:F17">
    <cfRule type="expression" dxfId="3" priority="9" stopIfTrue="1">
      <formula>$C7=F$3</formula>
    </cfRule>
  </conditionalFormatting>
  <conditionalFormatting sqref="G7:G17">
    <cfRule type="expression" dxfId="2" priority="10" stopIfTrue="1">
      <formula>$C7=G$3</formula>
    </cfRule>
  </conditionalFormatting>
  <conditionalFormatting sqref="H7:H17">
    <cfRule type="expression" dxfId="1" priority="11" stopIfTrue="1">
      <formula>$C7=H$3</formula>
    </cfRule>
  </conditionalFormatting>
  <conditionalFormatting sqref="I7:I17">
    <cfRule type="expression" dxfId="0" priority="12" stopIfTrue="1">
      <formula>$C7=I$3</formula>
    </cfRule>
  </conditionalFormatting>
  <dataValidations count="1"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4" workbookViewId="0">
      <selection activeCell="G8" sqref="G8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2.4" x14ac:dyDescent="0.3">
      <c r="A4" s="14" t="s">
        <v>49</v>
      </c>
      <c r="B4" s="17">
        <v>0.1</v>
      </c>
      <c r="C4" s="25"/>
      <c r="D4" s="25"/>
      <c r="E4" s="25"/>
      <c r="F4" s="25"/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5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24.8" x14ac:dyDescent="0.3">
      <c r="A5" s="14" t="s">
        <v>56</v>
      </c>
      <c r="B5" s="17">
        <v>0.2</v>
      </c>
      <c r="C5" s="25"/>
      <c r="D5" s="25"/>
      <c r="E5" s="25"/>
      <c r="F5" s="25"/>
      <c r="G5" s="25">
        <v>3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3.5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8" x14ac:dyDescent="0.3">
      <c r="A6" s="14" t="s">
        <v>63</v>
      </c>
      <c r="B6" s="17">
        <v>0.5</v>
      </c>
      <c r="C6" s="25"/>
      <c r="D6" s="25"/>
      <c r="E6" s="25"/>
      <c r="F6" s="25"/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93.6" x14ac:dyDescent="0.3">
      <c r="A7" s="14" t="s">
        <v>69</v>
      </c>
      <c r="B7" s="17">
        <v>0.2</v>
      </c>
      <c r="C7" s="25"/>
      <c r="D7" s="25"/>
      <c r="E7" s="25"/>
      <c r="F7" s="25"/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4.5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3">
      <c r="A8" s="14" t="s">
        <v>45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3.9000000000000004</v>
      </c>
      <c r="H8" s="7">
        <f t="shared" si="1"/>
        <v>4.3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75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15.600000000000001</v>
      </c>
      <c r="H9" s="23">
        <f t="shared" si="2"/>
        <v>17.2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14" workbookViewId="0">
      <selection activeCell="H38" sqref="H38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47</v>
      </c>
      <c r="B3" s="20" t="s">
        <v>44</v>
      </c>
      <c r="C3" s="20">
        <f>'Group and Self Assessment'!C10</f>
        <v>1190326</v>
      </c>
      <c r="D3" s="20">
        <f>'Group and Self Assessment'!C11</f>
        <v>1190624</v>
      </c>
      <c r="E3" s="20">
        <f>'Group and Self Assessment'!C12</f>
        <v>1211572</v>
      </c>
      <c r="F3" s="20">
        <f>'Group and Self Assessment'!C13</f>
        <v>1221692</v>
      </c>
      <c r="G3" s="20">
        <f>'Group and Self Assessment'!C14</f>
        <v>1211681</v>
      </c>
      <c r="H3" s="20">
        <f>'Group and Self Assessment'!C15</f>
        <v>1211184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6">
        <f>0</f>
        <v>0</v>
      </c>
      <c r="T3" s="57">
        <f>1</f>
        <v>1</v>
      </c>
      <c r="U3" s="57">
        <f>2</f>
        <v>2</v>
      </c>
      <c r="V3" s="56">
        <f>3</f>
        <v>3</v>
      </c>
      <c r="W3" s="56">
        <f>4</f>
        <v>4</v>
      </c>
      <c r="X3" s="56">
        <f>5</f>
        <v>5</v>
      </c>
      <c r="Y3" s="21" t="s">
        <v>48</v>
      </c>
      <c r="Z3" s="12" t="s">
        <v>30</v>
      </c>
    </row>
    <row r="4" spans="1:26" ht="144.75" customHeight="1" x14ac:dyDescent="0.3">
      <c r="A4" s="14" t="s">
        <v>77</v>
      </c>
      <c r="B4" s="17">
        <v>0.1</v>
      </c>
      <c r="C4" s="25"/>
      <c r="D4" s="25"/>
      <c r="E4" s="25"/>
      <c r="F4" s="25"/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4">
        <f t="shared" ref="R4:R7" si="0">AVERAGE(C4:Q4)</f>
        <v>5</v>
      </c>
      <c r="S4" s="58" t="s">
        <v>78</v>
      </c>
      <c r="T4" s="58" t="s">
        <v>79</v>
      </c>
      <c r="U4" s="58" t="s">
        <v>80</v>
      </c>
      <c r="V4" s="58" t="s">
        <v>81</v>
      </c>
      <c r="W4" s="58" t="s">
        <v>82</v>
      </c>
      <c r="X4" s="58" t="s">
        <v>83</v>
      </c>
      <c r="Y4" s="55"/>
      <c r="Z4" s="15"/>
    </row>
    <row r="5" spans="1:26" ht="101.25" customHeight="1" x14ac:dyDescent="0.3">
      <c r="A5" s="14" t="s">
        <v>84</v>
      </c>
      <c r="B5" s="17">
        <v>0.1</v>
      </c>
      <c r="C5" s="25"/>
      <c r="D5" s="25"/>
      <c r="E5" s="25"/>
      <c r="F5" s="25"/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4">
        <f t="shared" si="0"/>
        <v>4</v>
      </c>
      <c r="S5" s="58" t="s">
        <v>85</v>
      </c>
      <c r="T5" s="58" t="s">
        <v>86</v>
      </c>
      <c r="U5" s="58" t="s">
        <v>87</v>
      </c>
      <c r="V5" s="58" t="s">
        <v>88</v>
      </c>
      <c r="W5" s="58" t="s">
        <v>89</v>
      </c>
      <c r="X5" s="58" t="s">
        <v>90</v>
      </c>
      <c r="Y5" s="55"/>
      <c r="Z5" s="15"/>
    </row>
    <row r="6" spans="1:26" ht="46.8" x14ac:dyDescent="0.3">
      <c r="A6" s="14" t="s">
        <v>91</v>
      </c>
      <c r="B6" s="17">
        <v>0.05</v>
      </c>
      <c r="C6" s="25"/>
      <c r="D6" s="25"/>
      <c r="E6" s="25"/>
      <c r="F6" s="25"/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4">
        <f t="shared" si="0"/>
        <v>4</v>
      </c>
      <c r="S6" s="58" t="s">
        <v>92</v>
      </c>
      <c r="T6" s="58" t="s">
        <v>93</v>
      </c>
      <c r="U6" s="58" t="s">
        <v>94</v>
      </c>
      <c r="V6" s="58" t="s">
        <v>95</v>
      </c>
      <c r="W6" s="58" t="s">
        <v>96</v>
      </c>
      <c r="X6" s="58" t="s">
        <v>97</v>
      </c>
      <c r="Y6" s="55"/>
      <c r="Z6" s="15"/>
    </row>
    <row r="7" spans="1:26" ht="46.8" x14ac:dyDescent="0.3">
      <c r="A7" s="14" t="s">
        <v>98</v>
      </c>
      <c r="B7" s="17">
        <v>0.05</v>
      </c>
      <c r="C7" s="25"/>
      <c r="D7" s="25"/>
      <c r="E7" s="25"/>
      <c r="F7" s="25"/>
      <c r="G7" s="25">
        <v>4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4">
        <f t="shared" si="0"/>
        <v>4.5</v>
      </c>
      <c r="S7" s="58" t="s">
        <v>92</v>
      </c>
      <c r="T7" s="58" t="s">
        <v>99</v>
      </c>
      <c r="U7" s="58" t="s">
        <v>100</v>
      </c>
      <c r="V7" s="58" t="s">
        <v>101</v>
      </c>
      <c r="W7" s="58" t="s">
        <v>102</v>
      </c>
      <c r="X7" s="58" t="s">
        <v>103</v>
      </c>
      <c r="Y7" s="55"/>
      <c r="Z7" s="15"/>
    </row>
    <row r="8" spans="1:26" ht="62.4" x14ac:dyDescent="0.3">
      <c r="A8" s="14" t="s">
        <v>104</v>
      </c>
      <c r="B8" s="17">
        <v>0.1</v>
      </c>
      <c r="C8" s="25"/>
      <c r="D8" s="25"/>
      <c r="E8" s="25"/>
      <c r="F8" s="25"/>
      <c r="G8" s="25">
        <v>4</v>
      </c>
      <c r="H8" s="25">
        <v>4</v>
      </c>
      <c r="I8" s="25"/>
      <c r="J8" s="25"/>
      <c r="K8" s="25"/>
      <c r="L8" s="25"/>
      <c r="M8" s="25"/>
      <c r="N8" s="25"/>
      <c r="O8" s="25"/>
      <c r="P8" s="25"/>
      <c r="Q8" s="25"/>
      <c r="R8" s="54">
        <f t="shared" ref="R8:R12" si="1">AVERAGE(C8:Q8)</f>
        <v>4</v>
      </c>
      <c r="S8" s="58" t="s">
        <v>92</v>
      </c>
      <c r="T8" s="58" t="s">
        <v>105</v>
      </c>
      <c r="U8" s="58" t="s">
        <v>106</v>
      </c>
      <c r="V8" s="58" t="s">
        <v>107</v>
      </c>
      <c r="W8" s="58" t="s">
        <v>108</v>
      </c>
      <c r="X8" s="58" t="s">
        <v>109</v>
      </c>
      <c r="Y8" s="55"/>
      <c r="Z8" s="15"/>
    </row>
    <row r="9" spans="1:26" ht="62.4" x14ac:dyDescent="0.3">
      <c r="A9" s="14" t="s">
        <v>110</v>
      </c>
      <c r="B9" s="17">
        <v>0.05</v>
      </c>
      <c r="C9" s="25"/>
      <c r="D9" s="25"/>
      <c r="E9" s="25"/>
      <c r="F9" s="25"/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4">
        <f t="shared" ref="R9:R11" si="2">AVERAGE(C9:Q9)</f>
        <v>5</v>
      </c>
      <c r="S9" s="58" t="s">
        <v>111</v>
      </c>
      <c r="T9" s="58" t="s">
        <v>112</v>
      </c>
      <c r="U9" s="58"/>
      <c r="V9" s="58" t="s">
        <v>113</v>
      </c>
      <c r="W9" s="58"/>
      <c r="X9" s="58" t="s">
        <v>114</v>
      </c>
      <c r="Y9" s="55"/>
      <c r="Z9" s="15"/>
    </row>
    <row r="10" spans="1:26" ht="93.6" x14ac:dyDescent="0.3">
      <c r="A10" s="14" t="s">
        <v>115</v>
      </c>
      <c r="B10" s="17">
        <v>0.1</v>
      </c>
      <c r="C10" s="25"/>
      <c r="D10" s="25"/>
      <c r="E10" s="25"/>
      <c r="F10" s="25"/>
      <c r="G10" s="25">
        <v>4</v>
      </c>
      <c r="H10" s="25">
        <v>5</v>
      </c>
      <c r="I10" s="25"/>
      <c r="J10" s="25"/>
      <c r="K10" s="25"/>
      <c r="L10" s="25"/>
      <c r="M10" s="25"/>
      <c r="N10" s="25"/>
      <c r="O10" s="25"/>
      <c r="P10" s="25"/>
      <c r="Q10" s="25"/>
      <c r="R10" s="54">
        <f t="shared" si="2"/>
        <v>4.5</v>
      </c>
      <c r="S10" s="58" t="s">
        <v>111</v>
      </c>
      <c r="T10" s="58" t="s">
        <v>116</v>
      </c>
      <c r="U10" s="58" t="s">
        <v>117</v>
      </c>
      <c r="V10" s="58" t="s">
        <v>118</v>
      </c>
      <c r="W10" s="58" t="s">
        <v>119</v>
      </c>
      <c r="X10" s="58" t="s">
        <v>120</v>
      </c>
      <c r="Y10" s="55"/>
      <c r="Z10" s="15"/>
    </row>
    <row r="11" spans="1:26" ht="31.2" x14ac:dyDescent="0.3">
      <c r="A11" s="14" t="s">
        <v>121</v>
      </c>
      <c r="B11" s="17">
        <v>0.1</v>
      </c>
      <c r="C11" s="25"/>
      <c r="D11" s="25"/>
      <c r="E11" s="25"/>
      <c r="F11" s="25"/>
      <c r="G11" s="25">
        <v>4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4">
        <f t="shared" si="2"/>
        <v>4.5</v>
      </c>
      <c r="S11" s="58" t="s">
        <v>111</v>
      </c>
      <c r="T11" s="58" t="s">
        <v>122</v>
      </c>
      <c r="U11" s="58" t="s">
        <v>123</v>
      </c>
      <c r="V11" s="58" t="s">
        <v>124</v>
      </c>
      <c r="W11" s="58" t="s">
        <v>125</v>
      </c>
      <c r="X11" s="58" t="s">
        <v>126</v>
      </c>
      <c r="Y11" s="55"/>
      <c r="Z11" s="15"/>
    </row>
    <row r="12" spans="1:26" ht="31.2" x14ac:dyDescent="0.3">
      <c r="A12" s="14" t="s">
        <v>127</v>
      </c>
      <c r="B12" s="17">
        <v>0.1</v>
      </c>
      <c r="C12" s="25"/>
      <c r="D12" s="25"/>
      <c r="E12" s="25"/>
      <c r="F12" s="25"/>
      <c r="G12" s="25">
        <v>4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4">
        <f t="shared" si="1"/>
        <v>4.5</v>
      </c>
      <c r="S12" s="58" t="s">
        <v>111</v>
      </c>
      <c r="T12" s="58" t="s">
        <v>122</v>
      </c>
      <c r="U12" s="58" t="s">
        <v>123</v>
      </c>
      <c r="V12" s="58" t="s">
        <v>124</v>
      </c>
      <c r="W12" s="58" t="s">
        <v>125</v>
      </c>
      <c r="X12" s="58" t="s">
        <v>126</v>
      </c>
      <c r="Y12" s="55"/>
      <c r="Z12" s="15"/>
    </row>
    <row r="13" spans="1:26" ht="46.8" x14ac:dyDescent="0.3">
      <c r="A13" s="14" t="s">
        <v>128</v>
      </c>
      <c r="B13" s="17">
        <v>0.1</v>
      </c>
      <c r="C13" s="25"/>
      <c r="D13" s="25"/>
      <c r="E13" s="25"/>
      <c r="F13" s="25"/>
      <c r="G13" s="25">
        <v>5</v>
      </c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4">
        <f t="shared" ref="R13" si="3">AVERAGE(C13:Q13)</f>
        <v>5</v>
      </c>
      <c r="S13" s="58" t="s">
        <v>129</v>
      </c>
      <c r="T13" s="58" t="s">
        <v>130</v>
      </c>
      <c r="U13" s="58" t="s">
        <v>131</v>
      </c>
      <c r="V13" s="58" t="s">
        <v>132</v>
      </c>
      <c r="W13" s="58" t="s">
        <v>133</v>
      </c>
      <c r="X13" s="58" t="s">
        <v>134</v>
      </c>
      <c r="Y13" s="55"/>
      <c r="Z13" s="15"/>
    </row>
    <row r="14" spans="1:26" ht="31.2" x14ac:dyDescent="0.3">
      <c r="A14" s="14" t="s">
        <v>135</v>
      </c>
      <c r="B14" s="17">
        <v>0.15</v>
      </c>
      <c r="C14" s="25"/>
      <c r="D14" s="25"/>
      <c r="E14" s="25"/>
      <c r="F14" s="25"/>
      <c r="G14" s="25">
        <v>4</v>
      </c>
      <c r="H14" s="25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54">
        <f>AVERAGE(C14:Q14)</f>
        <v>4.5</v>
      </c>
      <c r="S14" s="58" t="s">
        <v>111</v>
      </c>
      <c r="T14" s="58" t="s">
        <v>122</v>
      </c>
      <c r="U14" s="58" t="s">
        <v>123</v>
      </c>
      <c r="V14" s="58" t="s">
        <v>124</v>
      </c>
      <c r="W14" s="58" t="s">
        <v>125</v>
      </c>
      <c r="X14" s="58" t="s">
        <v>126</v>
      </c>
      <c r="Y14" s="55"/>
      <c r="Z14" s="15"/>
    </row>
    <row r="15" spans="1:26" x14ac:dyDescent="0.3">
      <c r="A15" s="14" t="s">
        <v>45</v>
      </c>
      <c r="B15" s="18">
        <f>SUM(B4:B14)</f>
        <v>1</v>
      </c>
      <c r="C15" s="7">
        <f>SUMPRODUCT(C4:C14,$B$4:$B$14)</f>
        <v>0</v>
      </c>
      <c r="D15" s="7">
        <f>SUMPRODUCT(D4:D14,$B$4:$B$14)</f>
        <v>0</v>
      </c>
      <c r="E15" s="7">
        <f t="shared" ref="E15:Q15" si="4">SUMPRODUCT(E4:E14,$B$4:$B$14)</f>
        <v>0</v>
      </c>
      <c r="F15" s="7">
        <f t="shared" si="4"/>
        <v>0</v>
      </c>
      <c r="G15" s="7">
        <f t="shared" si="4"/>
        <v>4.25</v>
      </c>
      <c r="H15" s="7">
        <f t="shared" si="4"/>
        <v>4.75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75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17</v>
      </c>
      <c r="H16" s="23">
        <f t="shared" si="5"/>
        <v>19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Pedro Sá Fernandes</cp:lastModifiedBy>
  <cp:revision/>
  <dcterms:created xsi:type="dcterms:W3CDTF">2021-10-23T17:18:59Z</dcterms:created>
  <dcterms:modified xsi:type="dcterms:W3CDTF">2023-01-08T21:18:41Z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