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jcmendoza/Desktop/Apps/j4data/kratia/4jback/src/public/"/>
    </mc:Choice>
  </mc:AlternateContent>
  <xr:revisionPtr revIDLastSave="0" documentId="13_ncr:1_{29E2BB48-C534-954C-9308-BB3F6971A021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Gráfico Valores Generales" sheetId="7" r:id="rId1"/>
    <sheet name="tbl_master_cuenta" sheetId="8" r:id="rId2"/>
    <sheet name="tbl_sgto_cuentasinversion" sheetId="9" r:id="rId3"/>
    <sheet name="Valores Generales" sheetId="1" r:id="rId4"/>
    <sheet name="Hoja3" sheetId="3" r:id="rId5"/>
    <sheet name="Ejecución dependencias con PP" sheetId="2" r:id="rId6"/>
    <sheet name="Ejecución dependencias PP apart" sheetId="4" r:id="rId7"/>
    <sheet name="Presupuesto Inicial PP apart" sheetId="5" r:id="rId8"/>
    <sheet name="Hoja6" sheetId="6" r:id="rId9"/>
  </sheets>
  <externalReferences>
    <externalReference r:id="rId10"/>
  </externalReferences>
  <definedNames>
    <definedName name="SegmentaciónDeDatos_Detalle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7" l="1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3" i="6"/>
  <c r="F24" i="6"/>
  <c r="F25" i="6"/>
  <c r="F26" i="6"/>
  <c r="F27" i="6"/>
  <c r="F28" i="6"/>
  <c r="F30" i="6"/>
  <c r="F31" i="6"/>
  <c r="F33" i="6"/>
  <c r="F34" i="6"/>
  <c r="F35" i="6"/>
  <c r="F36" i="6"/>
  <c r="F37" i="6"/>
  <c r="F39" i="6"/>
  <c r="F40" i="6"/>
  <c r="F41" i="6"/>
  <c r="F42" i="6"/>
  <c r="F43" i="6"/>
  <c r="F44" i="6"/>
  <c r="F45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3" i="6"/>
  <c r="G46" i="6"/>
  <c r="F46" i="6" s="1"/>
  <c r="E46" i="6"/>
  <c r="D46" i="6" s="1"/>
  <c r="C46" i="6"/>
  <c r="O45" i="5"/>
  <c r="N4" i="5"/>
  <c r="O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3" i="5"/>
  <c r="O3" i="5" s="1"/>
  <c r="C46" i="5"/>
  <c r="D46" i="5"/>
  <c r="E46" i="5"/>
  <c r="F46" i="5"/>
  <c r="G46" i="5"/>
  <c r="H46" i="5"/>
  <c r="I46" i="5"/>
  <c r="J46" i="5"/>
  <c r="K46" i="5"/>
  <c r="L46" i="5"/>
  <c r="M46" i="5"/>
  <c r="N46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3" i="2"/>
  <c r="F23" i="1"/>
  <c r="G23" i="1"/>
  <c r="H23" i="1"/>
  <c r="I23" i="1"/>
  <c r="J23" i="1"/>
  <c r="K23" i="1"/>
  <c r="L23" i="1"/>
  <c r="M23" i="1"/>
  <c r="N23" i="1"/>
  <c r="O23" i="1"/>
  <c r="E23" i="1"/>
  <c r="P23" i="1"/>
  <c r="O46" i="5" l="1"/>
  <c r="N46" i="5"/>
  <c r="O45" i="2"/>
  <c r="N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Mauricio Marin Monroy</author>
  </authors>
  <commentList>
    <comment ref="N1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Año en que permitieron el límite en 100% Es importante aclarar que el límite máximo del indicador de sostenibilidad, acorde
con lo establecido por la Ley 358 de 1997 era del 80%, pero la Ley 2155 de 2021
en su Artículo 30 modificó los límites de este indicador pasando de 80% a 100%
el límite de Sostenibilidad.</t>
        </r>
      </text>
    </comment>
    <comment ref="P2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Corte 31 de marzo
</t>
        </r>
      </text>
    </comment>
    <comment ref="P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Marzo 31 2023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<sst xmlns="http://schemas.openxmlformats.org/spreadsheetml/2006/main" count="1122" uniqueCount="162">
  <si>
    <t>POAI</t>
  </si>
  <si>
    <t>Presupuesto definitivo</t>
  </si>
  <si>
    <t>Presupuesto Ordenado</t>
  </si>
  <si>
    <t>Ejecución</t>
  </si>
  <si>
    <t>Ejecución %</t>
  </si>
  <si>
    <t>Interna</t>
  </si>
  <si>
    <t>Externa</t>
  </si>
  <si>
    <t>Indicador ley 617 (gastos de funcionamiento límite 50%)</t>
  </si>
  <si>
    <t>Solvencia (límite 40%)</t>
  </si>
  <si>
    <t>Sostenibilidad (límite 80%)</t>
  </si>
  <si>
    <t xml:space="preserve">Capacidad de Endeudamiento (ley 358 de 1997) </t>
  </si>
  <si>
    <t>Superávit primario</t>
  </si>
  <si>
    <t>Corrientes (Tributarios y no tributarios)</t>
  </si>
  <si>
    <t>Fondo local de salud</t>
  </si>
  <si>
    <t>Recursos de capital</t>
  </si>
  <si>
    <t>Ejecución de Ingresos</t>
  </si>
  <si>
    <t>Gastos de Funcionamiento</t>
  </si>
  <si>
    <t>Deuda Total</t>
  </si>
  <si>
    <t>Vigencias futuras Inversión</t>
  </si>
  <si>
    <t>Información obtenida de la gaceta presupuestal para la vigencia, datos del Marco Fiscal de Mediano plazo no se tienen a nivel de ejecución</t>
  </si>
  <si>
    <t>Información extraida de los MFMP</t>
  </si>
  <si>
    <t>Aún no se tiene el dato extraído del MFMP</t>
  </si>
  <si>
    <t>ND</t>
  </si>
  <si>
    <t>Presupuesto General de Rentas y Recursos (Pres Inicial. Inversión, Funcionamiento, Deuda)</t>
  </si>
  <si>
    <t>POAI Institucionales</t>
  </si>
  <si>
    <t>PP</t>
  </si>
  <si>
    <t>Suma de Ejecución</t>
  </si>
  <si>
    <t>Año</t>
  </si>
  <si>
    <t>Centro Gestor Homologado</t>
  </si>
  <si>
    <t>Dependencia Homologada actual</t>
  </si>
  <si>
    <t>Total general</t>
  </si>
  <si>
    <t>25000000</t>
  </si>
  <si>
    <t>CONCEJO</t>
  </si>
  <si>
    <t>26000000</t>
  </si>
  <si>
    <t>PERSONERÍA</t>
  </si>
  <si>
    <t>27000000</t>
  </si>
  <si>
    <t>CONTRALORÍA</t>
  </si>
  <si>
    <t>70100000</t>
  </si>
  <si>
    <t>Secretaría Privada</t>
  </si>
  <si>
    <t>70200000</t>
  </si>
  <si>
    <t>Secretaría de Comunicaciones</t>
  </si>
  <si>
    <t>70300000</t>
  </si>
  <si>
    <t>Secretaría de Evaluación y Control</t>
  </si>
  <si>
    <t>70400000</t>
  </si>
  <si>
    <t>Secretaría Hacienda</t>
  </si>
  <si>
    <t>70500000</t>
  </si>
  <si>
    <t>Secretaría General</t>
  </si>
  <si>
    <t>70600000</t>
  </si>
  <si>
    <t>Secretaría de Gestión Humana y Servicio a la Ciudadanía</t>
  </si>
  <si>
    <t>70700000</t>
  </si>
  <si>
    <t>Secretaría de Suministros y Servicios</t>
  </si>
  <si>
    <t>71100000</t>
  </si>
  <si>
    <t>Secretaría de Educación</t>
  </si>
  <si>
    <t>71200000</t>
  </si>
  <si>
    <t>Secretaría de Participación Ciudadana</t>
  </si>
  <si>
    <t>71300000</t>
  </si>
  <si>
    <t>Secretaría de Cultura Ciudadana</t>
  </si>
  <si>
    <t>71400000</t>
  </si>
  <si>
    <t>Unidad Administrativa Buen Comienzo</t>
  </si>
  <si>
    <t>72100000</t>
  </si>
  <si>
    <t>Secretaría de Salud</t>
  </si>
  <si>
    <t>72200000</t>
  </si>
  <si>
    <t>Secretaría de Inclusión Social y Familia</t>
  </si>
  <si>
    <t>72300000</t>
  </si>
  <si>
    <t>Secretaría de Las Mujeres</t>
  </si>
  <si>
    <t>72400000</t>
  </si>
  <si>
    <t>Secretaría de La Juventud</t>
  </si>
  <si>
    <t>72500000</t>
  </si>
  <si>
    <t>Secretaría de No Violencia</t>
  </si>
  <si>
    <t>73100000</t>
  </si>
  <si>
    <t>Secretaría de Gobierno</t>
  </si>
  <si>
    <t>73200000</t>
  </si>
  <si>
    <t>Secretaría de Seguridad</t>
  </si>
  <si>
    <t>73300000</t>
  </si>
  <si>
    <t>Departamento Administrativo de Gestión de Riesgos y Emergencias</t>
  </si>
  <si>
    <t>74100000</t>
  </si>
  <si>
    <t>Secretaría de Infraestructura Física</t>
  </si>
  <si>
    <t>74200000</t>
  </si>
  <si>
    <t>Secretaría de Medio Ambiente</t>
  </si>
  <si>
    <t>74300000</t>
  </si>
  <si>
    <t>Secretaría de Movilidad</t>
  </si>
  <si>
    <t>75100000</t>
  </si>
  <si>
    <t>Secretaría de Desarrollo Económico</t>
  </si>
  <si>
    <t>75200000</t>
  </si>
  <si>
    <t>Secretaría de Innovación Digital</t>
  </si>
  <si>
    <t>76100000</t>
  </si>
  <si>
    <t>Departamento Administrativo de Planeación Municipal</t>
  </si>
  <si>
    <t>76200000</t>
  </si>
  <si>
    <t>Secretaría de Gestión y Control Territorial</t>
  </si>
  <si>
    <t>77100000</t>
  </si>
  <si>
    <t>Gerencia del Centro</t>
  </si>
  <si>
    <t>90200000</t>
  </si>
  <si>
    <t>Biblioteca Pública Piloto</t>
  </si>
  <si>
    <t>90300000</t>
  </si>
  <si>
    <t>Colegio Mayor de Antioquia</t>
  </si>
  <si>
    <t>90500000</t>
  </si>
  <si>
    <t>INDER</t>
  </si>
  <si>
    <t>90600000</t>
  </si>
  <si>
    <t>ITM</t>
  </si>
  <si>
    <t>90700000</t>
  </si>
  <si>
    <t>TELEMEDELLÍN</t>
  </si>
  <si>
    <t>90900000</t>
  </si>
  <si>
    <t>EMVARIAS</t>
  </si>
  <si>
    <t>91100000</t>
  </si>
  <si>
    <t>PASCUAL BRAVO</t>
  </si>
  <si>
    <t>91200000</t>
  </si>
  <si>
    <t>Fondo De Valorización de Medellín - FONVALMED</t>
  </si>
  <si>
    <t>91400000</t>
  </si>
  <si>
    <t>ISVIMED</t>
  </si>
  <si>
    <t>91500000</t>
  </si>
  <si>
    <t>Agencia de Educación Superior de Medellín - SAPIENCIA</t>
  </si>
  <si>
    <t>91700000</t>
  </si>
  <si>
    <t>Museo Casa de la Memoria</t>
  </si>
  <si>
    <t>91800000</t>
  </si>
  <si>
    <t>Agencia para Gestión del Paisaje, Patrimonio y APP</t>
  </si>
  <si>
    <t>2023 presupuesto actual marzo 31</t>
  </si>
  <si>
    <t>Presupuesto Participativo</t>
  </si>
  <si>
    <t>Ppto Inicial</t>
  </si>
  <si>
    <t>2012-2015</t>
  </si>
  <si>
    <t>2016-2019</t>
  </si>
  <si>
    <t>2020-2023</t>
  </si>
  <si>
    <t>Variación con respecto a la siguiente administración</t>
  </si>
  <si>
    <t>Valores</t>
  </si>
  <si>
    <t>Suma de 2022</t>
  </si>
  <si>
    <t>Suma de 2021</t>
  </si>
  <si>
    <t>Suma de 2020</t>
  </si>
  <si>
    <t>Suma de 2019</t>
  </si>
  <si>
    <t>Suma de 2018</t>
  </si>
  <si>
    <t>Suma de 2017</t>
  </si>
  <si>
    <t>Suma de 2016</t>
  </si>
  <si>
    <t>Detalle</t>
  </si>
  <si>
    <t>Suma de 2012</t>
  </si>
  <si>
    <t>Suma de 2013</t>
  </si>
  <si>
    <t>Suma de 2014</t>
  </si>
  <si>
    <t>Suma de 2015</t>
  </si>
  <si>
    <t>Suma de 2023</t>
  </si>
  <si>
    <t>cod_cuenta</t>
  </si>
  <si>
    <t>vigencia</t>
  </si>
  <si>
    <t>descripcion_cuenta</t>
  </si>
  <si>
    <t>1.0</t>
  </si>
  <si>
    <t>1.1</t>
  </si>
  <si>
    <t>1.3</t>
  </si>
  <si>
    <t>1.2</t>
  </si>
  <si>
    <t>2.0</t>
  </si>
  <si>
    <t>3.0</t>
  </si>
  <si>
    <t>3.1</t>
  </si>
  <si>
    <t>5.0</t>
  </si>
  <si>
    <t>5.1</t>
  </si>
  <si>
    <t>5.2</t>
  </si>
  <si>
    <t>4.1</t>
  </si>
  <si>
    <t>4.2</t>
  </si>
  <si>
    <t>4.0</t>
  </si>
  <si>
    <t>5.3</t>
  </si>
  <si>
    <t>5.4</t>
  </si>
  <si>
    <t>5.5</t>
  </si>
  <si>
    <t>5.7</t>
  </si>
  <si>
    <t>6.0</t>
  </si>
  <si>
    <t>6.1</t>
  </si>
  <si>
    <t>6.2</t>
  </si>
  <si>
    <t>5.6</t>
  </si>
  <si>
    <t>cuenta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</si>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</sst>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1" formatCode="_-* #,##0_-;\-* #,##0_-;_-* &quot;-&quot;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60">
    <xf numFmtId="0" fontId="0" fillId="0" borderId="0" xfId="0"/>
    <xf numFmtId="42" fontId="0" fillId="0" borderId="0" xfId="1" applyFont="1"/>
    <xf numFmtId="3" fontId="0" fillId="0" borderId="0" xfId="0" applyNumberFormat="1"/>
    <xf numFmtId="42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3" borderId="0" xfId="0" applyFont="1" applyFill="1"/>
    <xf numFmtId="0" fontId="2" fillId="3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2" xfId="0" applyFont="1" applyFill="1" applyBorder="1"/>
    <xf numFmtId="42" fontId="2" fillId="3" borderId="2" xfId="0" applyNumberFormat="1" applyFont="1" applyFill="1" applyBorder="1"/>
    <xf numFmtId="0" fontId="0" fillId="0" borderId="0" xfId="0" pivotButton="1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0" xfId="1" applyFont="1" applyBorder="1"/>
    <xf numFmtId="0" fontId="0" fillId="0" borderId="3" xfId="0" applyBorder="1"/>
    <xf numFmtId="42" fontId="0" fillId="0" borderId="4" xfId="0" applyNumberFormat="1" applyBorder="1"/>
    <xf numFmtId="42" fontId="0" fillId="0" borderId="5" xfId="0" applyNumberFormat="1" applyBorder="1"/>
    <xf numFmtId="0" fontId="0" fillId="0" borderId="6" xfId="0" applyBorder="1"/>
    <xf numFmtId="42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2" borderId="9" xfId="0" applyNumberFormat="1" applyFill="1" applyBorder="1"/>
    <xf numFmtId="9" fontId="0" fillId="0" borderId="10" xfId="2" applyFont="1" applyBorder="1"/>
    <xf numFmtId="0" fontId="0" fillId="0" borderId="11" xfId="0" applyBorder="1"/>
    <xf numFmtId="164" fontId="0" fillId="0" borderId="12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14" xfId="0" applyBorder="1"/>
    <xf numFmtId="164" fontId="0" fillId="0" borderId="0" xfId="0" applyNumberFormat="1"/>
    <xf numFmtId="10" fontId="0" fillId="0" borderId="0" xfId="0" applyNumberFormat="1"/>
    <xf numFmtId="10" fontId="0" fillId="0" borderId="15" xfId="0" applyNumberFormat="1" applyBorder="1"/>
    <xf numFmtId="0" fontId="0" fillId="0" borderId="16" xfId="0" applyBorder="1"/>
    <xf numFmtId="42" fontId="0" fillId="0" borderId="17" xfId="1" applyFont="1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42" fontId="0" fillId="0" borderId="20" xfId="1" applyFont="1" applyBorder="1"/>
    <xf numFmtId="42" fontId="0" fillId="0" borderId="21" xfId="1" applyFont="1" applyBorder="1"/>
    <xf numFmtId="0" fontId="0" fillId="0" borderId="22" xfId="0" applyBorder="1"/>
    <xf numFmtId="42" fontId="0" fillId="0" borderId="23" xfId="1" applyFont="1" applyBorder="1"/>
    <xf numFmtId="42" fontId="0" fillId="0" borderId="23" xfId="0" applyNumberFormat="1" applyBorder="1"/>
    <xf numFmtId="0" fontId="0" fillId="0" borderId="24" xfId="0" applyBorder="1"/>
    <xf numFmtId="9" fontId="0" fillId="0" borderId="25" xfId="2" applyFont="1" applyBorder="1"/>
    <xf numFmtId="9" fontId="0" fillId="0" borderId="26" xfId="2" applyFont="1" applyBorder="1"/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7" borderId="0" xfId="0" applyFont="1" applyFill="1"/>
    <xf numFmtId="41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/>
    <xf numFmtId="0" fontId="8" fillId="8" borderId="0" xfId="3"/>
    <xf numFmtId="0" fontId="11" fillId="9" borderId="0" xfId="4" applyFont="1" applyAlignment="1">
      <alignment horizontal="center"/>
    </xf>
  </cellXfs>
  <cellStyles count="5">
    <cellStyle name="Bueno" xfId="3" builtinId="26"/>
    <cellStyle name="Moneda [0]" xfId="1" builtinId="7"/>
    <cellStyle name="Neutral" xfId="4" builtinId="28"/>
    <cellStyle name="Normal" xfId="0" builtinId="0"/>
    <cellStyle name="Porcentaje" xfId="2" builtinId="5"/>
  </cellStyles>
  <dxfs count="221"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1" formatCode="0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3" formatCode="_-* #,##0_-;\-* #,##0_-;_-* &quot;-&quot;_-;_-@_-"/>
    </dxf>
    <dxf>
      <numFmt numFmtId="13" formatCode="0%"/>
    </dxf>
    <dxf>
      <numFmt numFmtId="33" formatCode="_-* #,##0_-;\-* #,##0_-;_-* &quot;-&quot;_-;_-@_-"/>
    </dxf>
    <dxf>
      <numFmt numFmtId="13" formatCode="0%"/>
    </dxf>
    <dxf>
      <numFmt numFmtId="13" formatCode="0%"/>
    </dxf>
    <dxf>
      <numFmt numFmtId="33" formatCode="_-* #,##0_-;\-* #,##0_-;_-* &quot;-&quot;_-;_-@_-"/>
    </dxf>
    <dxf>
      <numFmt numFmtId="1" formatCode="0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  <dxf>
      <numFmt numFmtId="32" formatCode="_-&quot;$&quot;* #,##0_-;\-&quot;$&quot;* #,##0_-;_-&quot;$&quot;* &quot;-&quot;_-;_-@_-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[DatosFinancieros3.xlsx]Gráfico Valores Generales!Tabla dinámica12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Valores Generales'!$B$1:$B$2</c:f>
              <c:strCache>
                <c:ptCount val="1"/>
                <c:pt idx="0">
                  <c:v>Suma de 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Generales'!$B$3:$B$4</c:f>
              <c:numCache>
                <c:formatCode>_(* #,##0_);_(* \(#,##0\);_(* "-"_);_(@_)</c:formatCode>
                <c:ptCount val="1"/>
                <c:pt idx="0">
                  <c:v>350126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5-3447-93AE-C3CD2929150A}"/>
            </c:ext>
          </c:extLst>
        </c:ser>
        <c:ser>
          <c:idx val="1"/>
          <c:order val="1"/>
          <c:tx>
            <c:strRef>
              <c:f>'Gráfico Valores Generales'!$C$1:$C$2</c:f>
              <c:strCache>
                <c:ptCount val="1"/>
                <c:pt idx="0">
                  <c:v>Suma de 2013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Generales'!$C$3:$C$4</c:f>
              <c:numCache>
                <c:formatCode>_(* #,##0_);_(* \(#,##0\);_(* "-"_);_(@_)</c:formatCode>
                <c:ptCount val="1"/>
                <c:pt idx="0">
                  <c:v>141778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D5-3447-93AE-C3CD2929150A}"/>
            </c:ext>
          </c:extLst>
        </c:ser>
        <c:ser>
          <c:idx val="2"/>
          <c:order val="2"/>
          <c:tx>
            <c:strRef>
              <c:f>'Gráfico Valores Generales'!$D$1:$D$2</c:f>
              <c:strCache>
                <c:ptCount val="1"/>
                <c:pt idx="0">
                  <c:v>Suma de 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Generales'!$D$3:$D$4</c:f>
              <c:numCache>
                <c:formatCode>_(* #,##0_);_(* \(#,##0\);_(* "-"_);_(@_)</c:formatCode>
                <c:ptCount val="1"/>
                <c:pt idx="0">
                  <c:v>511233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D5-3447-93AE-C3CD2929150A}"/>
            </c:ext>
          </c:extLst>
        </c:ser>
        <c:ser>
          <c:idx val="3"/>
          <c:order val="3"/>
          <c:tx>
            <c:strRef>
              <c:f>'Gráfico Valores Generales'!$E$1:$E$2</c:f>
              <c:strCache>
                <c:ptCount val="1"/>
                <c:pt idx="0">
                  <c:v>Suma de 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Generales'!$E$3:$E$4</c:f>
              <c:numCache>
                <c:formatCode>_(* #,##0_);_(* \(#,##0\);_(* "-"_);_(@_)</c:formatCode>
                <c:ptCount val="1"/>
                <c:pt idx="0">
                  <c:v>528809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D5-3447-93AE-C3CD2929150A}"/>
            </c:ext>
          </c:extLst>
        </c:ser>
        <c:ser>
          <c:idx val="4"/>
          <c:order val="4"/>
          <c:tx>
            <c:strRef>
              <c:f>'Gráfico Valores Generales'!$F$1:$F$2</c:f>
              <c:strCache>
                <c:ptCount val="1"/>
                <c:pt idx="0">
                  <c:v>Suma de 2016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Generales'!$F$3:$F$4</c:f>
              <c:numCache>
                <c:formatCode>_(* #,##0_);_(* \(#,##0\);_(* "-"_);_(@_)</c:formatCode>
                <c:ptCount val="1"/>
                <c:pt idx="0">
                  <c:v>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D5-3447-93AE-C3CD2929150A}"/>
            </c:ext>
          </c:extLst>
        </c:ser>
        <c:ser>
          <c:idx val="5"/>
          <c:order val="5"/>
          <c:tx>
            <c:strRef>
              <c:f>'Gráfico Valores Generales'!$G$1:$G$2</c:f>
              <c:strCache>
                <c:ptCount val="1"/>
                <c:pt idx="0">
                  <c:v>Suma de 2017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Generales'!$G$3:$G$4</c:f>
              <c:numCache>
                <c:formatCode>_(* #,##0_);_(* \(#,##0\);_(* "-"_);_(@_)</c:formatCode>
                <c:ptCount val="1"/>
                <c:pt idx="0">
                  <c:v>607600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D5-3447-93AE-C3CD2929150A}"/>
            </c:ext>
          </c:extLst>
        </c:ser>
        <c:ser>
          <c:idx val="6"/>
          <c:order val="6"/>
          <c:tx>
            <c:strRef>
              <c:f>'Gráfico Valores Generales'!$H$1:$H$2</c:f>
              <c:strCache>
                <c:ptCount val="1"/>
                <c:pt idx="0">
                  <c:v>Suma de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Generales'!$H$3:$H$4</c:f>
              <c:numCache>
                <c:formatCode>_(* #,##0_);_(* \(#,##0\);_(* "-"_);_(@_)</c:formatCode>
                <c:ptCount val="1"/>
                <c:pt idx="0">
                  <c:v>391380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D5-3447-93AE-C3CD2929150A}"/>
            </c:ext>
          </c:extLst>
        </c:ser>
        <c:ser>
          <c:idx val="7"/>
          <c:order val="7"/>
          <c:tx>
            <c:strRef>
              <c:f>'Gráfico Valores Generales'!$I$1:$I$2</c:f>
              <c:strCache>
                <c:ptCount val="1"/>
                <c:pt idx="0">
                  <c:v>Suma de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Generales'!$I$3:$I$4</c:f>
              <c:numCache>
                <c:formatCode>_(* #,##0_);_(* \(#,##0\);_(* "-"_);_(@_)</c:formatCode>
                <c:ptCount val="1"/>
                <c:pt idx="0">
                  <c:v>796436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D5-3447-93AE-C3CD2929150A}"/>
            </c:ext>
          </c:extLst>
        </c:ser>
        <c:ser>
          <c:idx val="8"/>
          <c:order val="8"/>
          <c:tx>
            <c:strRef>
              <c:f>'Gráfico Valores Generales'!$J$1:$J$2</c:f>
              <c:strCache>
                <c:ptCount val="1"/>
                <c:pt idx="0">
                  <c:v>Suma de 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Generales'!$J$3:$J$4</c:f>
              <c:numCache>
                <c:formatCode>_(* #,##0_);_(* \(#,##0\);_(* "-"_);_(@_)</c:formatCode>
                <c:ptCount val="1"/>
                <c:pt idx="0">
                  <c:v>802906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D5-3447-93AE-C3CD2929150A}"/>
            </c:ext>
          </c:extLst>
        </c:ser>
        <c:ser>
          <c:idx val="9"/>
          <c:order val="9"/>
          <c:tx>
            <c:strRef>
              <c:f>'Gráfico Valores Generales'!$K$1:$K$2</c:f>
              <c:strCache>
                <c:ptCount val="1"/>
                <c:pt idx="0">
                  <c:v>Suma de 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Generales'!$K$3:$K$4</c:f>
              <c:numCache>
                <c:formatCode>_(* #,##0_);_(* \(#,##0\);_(* "-"_);_(@_)</c:formatCode>
                <c:ptCount val="1"/>
                <c:pt idx="0">
                  <c:v>589141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D5-3447-93AE-C3CD2929150A}"/>
            </c:ext>
          </c:extLst>
        </c:ser>
        <c:ser>
          <c:idx val="10"/>
          <c:order val="10"/>
          <c:tx>
            <c:strRef>
              <c:f>'Gráfico Valores Generales'!$L$1:$L$2</c:f>
              <c:strCache>
                <c:ptCount val="1"/>
                <c:pt idx="0">
                  <c:v>Suma de 2022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Generales'!$L$3:$L$4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D5-3447-93AE-C3CD2929150A}"/>
            </c:ext>
          </c:extLst>
        </c:ser>
        <c:ser>
          <c:idx val="11"/>
          <c:order val="11"/>
          <c:tx>
            <c:strRef>
              <c:f>'Gráfico Valores Generales'!$M$1:$M$2</c:f>
              <c:strCache>
                <c:ptCount val="1"/>
                <c:pt idx="0">
                  <c:v>Suma de 2023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Valores Generales'!$A$3:$A$4</c:f>
              <c:strCache>
                <c:ptCount val="1"/>
                <c:pt idx="0">
                  <c:v>Superávit primario</c:v>
                </c:pt>
              </c:strCache>
            </c:strRef>
          </c:cat>
          <c:val>
            <c:numRef>
              <c:f>'Gráfico Valores Generales'!$M$3:$M$4</c:f>
              <c:numCache>
                <c:formatCode>_("$"* #,##0_);_("$"* \(#,##0\);_("$"*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D5-3447-93AE-C3CD2929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3857440"/>
        <c:axId val="1913861792"/>
      </c:barChart>
      <c:catAx>
        <c:axId val="19138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3861792"/>
        <c:crosses val="autoZero"/>
        <c:auto val="1"/>
        <c:lblAlgn val="ctr"/>
        <c:lblOffset val="100"/>
        <c:noMultiLvlLbl val="0"/>
      </c:catAx>
      <c:valAx>
        <c:axId val="1913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38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61238</xdr:colOff>
      <xdr:row>9</xdr:row>
      <xdr:rowOff>86992</xdr:rowOff>
    </xdr:from>
    <xdr:to>
      <xdr:col>24</xdr:col>
      <xdr:colOff>591975</xdr:colOff>
      <xdr:row>42</xdr:row>
      <xdr:rowOff>30564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81775</xdr:colOff>
      <xdr:row>7</xdr:row>
      <xdr:rowOff>39018</xdr:rowOff>
    </xdr:from>
    <xdr:to>
      <xdr:col>7</xdr:col>
      <xdr:colOff>713797</xdr:colOff>
      <xdr:row>27</xdr:row>
      <xdr:rowOff>138440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etalle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tal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75" y="1401719"/>
              <a:ext cx="7278664" cy="3992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2023/4.%20Ejecuci&#243;n%20presupuestal/MARZO%2031%20DE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InversiónMarzo 2023"/>
      <sheetName val="001 (2)"/>
    </sheetNames>
    <sheetDataSet>
      <sheetData sheetId="0">
        <row r="5">
          <cell r="A5" t="str">
            <v>040320</v>
          </cell>
          <cell r="B5" t="str">
            <v>Acuerdo  Metro 2006</v>
          </cell>
          <cell r="C5" t="str">
            <v>4. Ecociudad</v>
          </cell>
          <cell r="D5" t="str">
            <v>4.1. Movilidad sostenible e inteligente</v>
          </cell>
        </row>
        <row r="6">
          <cell r="A6" t="str">
            <v>130349</v>
          </cell>
          <cell r="B6" t="str">
            <v>MCV-Sistema de protección a la vida</v>
          </cell>
          <cell r="C6" t="str">
            <v>3. Medellín me Cuida</v>
          </cell>
          <cell r="D6" t="str">
            <v>3.4. Recuperemos lo Social</v>
          </cell>
        </row>
        <row r="7">
          <cell r="A7" t="str">
            <v>130359</v>
          </cell>
          <cell r="B7" t="str">
            <v>Autopistas para la Prosperida</v>
          </cell>
          <cell r="C7" t="str">
            <v>5. Gobernanza y Gobernabilidad</v>
          </cell>
          <cell r="D7" t="str">
            <v>5.5. Planeación, articulación y fortalecimiento territorial</v>
          </cell>
        </row>
        <row r="8">
          <cell r="A8" t="str">
            <v>130392</v>
          </cell>
          <cell r="B8" t="str">
            <v>MCV-Hospital Nororiental</v>
          </cell>
          <cell r="C8" t="str">
            <v>3. Medellín me Cuida</v>
          </cell>
          <cell r="D8" t="str">
            <v>3.1. Comunidades, cuerpos y mentes saludables</v>
          </cell>
        </row>
        <row r="9">
          <cell r="A9" t="str">
            <v>130421</v>
          </cell>
          <cell r="B9" t="str">
            <v>MCV-Escuelas Medellín vive la música</v>
          </cell>
          <cell r="C9" t="str">
            <v>2. Transformación Educativa y Cultural</v>
          </cell>
          <cell r="D9" t="str">
            <v>2.7. Cultura, arte y memoria</v>
          </cell>
        </row>
        <row r="10">
          <cell r="A10" t="str">
            <v>130495</v>
          </cell>
          <cell r="B10" t="str">
            <v>MCV-Plan 500 Fondo Medellín ciudad para la vida</v>
          </cell>
          <cell r="C10" t="str">
            <v>5. Gobernanza y Gobernabilidad</v>
          </cell>
          <cell r="D10" t="str">
            <v>5.3. Seguridades</v>
          </cell>
        </row>
        <row r="11">
          <cell r="A11" t="str">
            <v>130503</v>
          </cell>
          <cell r="B11" t="str">
            <v>MCV-Intervención integral del Centro</v>
          </cell>
          <cell r="C11" t="str">
            <v>4. Ecociudad</v>
          </cell>
          <cell r="D11" t="str">
            <v>4.4. Urbanismo ecológico</v>
          </cell>
        </row>
        <row r="12">
          <cell r="A12" t="str">
            <v>130533</v>
          </cell>
          <cell r="B12" t="str">
            <v>MCV-Corredores de transporte limpio, público y masivo</v>
          </cell>
          <cell r="C12" t="str">
            <v>4. Ecociudad</v>
          </cell>
          <cell r="D12" t="str">
            <v>4.1. Movilidad sostenible e inteligente</v>
          </cell>
        </row>
        <row r="13">
          <cell r="A13" t="str">
            <v>130534</v>
          </cell>
          <cell r="B13" t="str">
            <v>MCV-Parque del río Medellín</v>
          </cell>
          <cell r="C13" t="str">
            <v>4. Ecociudad</v>
          </cell>
          <cell r="D13" t="str">
            <v>4.4. Urbanismo ecológico</v>
          </cell>
        </row>
        <row r="14">
          <cell r="A14" t="str">
            <v>130535</v>
          </cell>
          <cell r="B14" t="str">
            <v>MCV-Cinturon Verde - Jardín Circunvalar</v>
          </cell>
          <cell r="C14" t="str">
            <v>4. Ecociudad</v>
          </cell>
          <cell r="D14" t="str">
            <v>4.4. Urbanismo ecológico</v>
          </cell>
        </row>
        <row r="15">
          <cell r="A15" t="str">
            <v>130619</v>
          </cell>
          <cell r="B15" t="str">
            <v>MCV-Campus Universitario SAPIENCIA (ITM,PASCUAL BRAVO, COLEGIO MAYOR</v>
          </cell>
          <cell r="C15" t="str">
            <v>2. Transformación Educativa y Cultural</v>
          </cell>
          <cell r="D15" t="str">
            <v>2.5. Infraestructura y ambientes de aprendizaje</v>
          </cell>
        </row>
        <row r="16">
          <cell r="A16" t="str">
            <v>130620</v>
          </cell>
          <cell r="B16" t="str">
            <v>MCV-Universidad Virtual @Medellin</v>
          </cell>
          <cell r="C16" t="str">
            <v>2. Transformación Educativa y Cultural</v>
          </cell>
          <cell r="D16" t="str">
            <v>2.5. Infraestructura y ambientes de aprendizaje</v>
          </cell>
        </row>
        <row r="17">
          <cell r="A17" t="str">
            <v>130621</v>
          </cell>
          <cell r="B17" t="str">
            <v>MCV-Fondo TIC</v>
          </cell>
          <cell r="C17" t="str">
            <v>1. Reactivación Económica y Valle del Software</v>
          </cell>
          <cell r="D17" t="str">
            <v>1.2. Ciencia, Tecnología, Innovación y Emprendimiento: CTI + E</v>
          </cell>
        </row>
        <row r="18">
          <cell r="A18" t="str">
            <v>130658</v>
          </cell>
          <cell r="B18" t="str">
            <v>MCV-Centro de Formación e innovación para el maestro</v>
          </cell>
          <cell r="C18" t="str">
            <v>2. Transformación Educativa y Cultural</v>
          </cell>
          <cell r="D18" t="str">
            <v>2.4. Maestros/as: Líderes de Futuro</v>
          </cell>
        </row>
        <row r="19">
          <cell r="A19" t="str">
            <v>160126</v>
          </cell>
          <cell r="B19" t="str">
            <v>PROTECCIÓN DEL RECURSO HÍDRICO - LEY 99 DE 1993</v>
          </cell>
          <cell r="C19" t="str">
            <v>4. Ecociudad</v>
          </cell>
          <cell r="D19" t="str">
            <v>4.3. Conservación y protección de todas las formas de vida</v>
          </cell>
        </row>
        <row r="20">
          <cell r="A20" t="str">
            <v>160143</v>
          </cell>
          <cell r="B20" t="str">
            <v>MANTENIMIENTO Y REHABILITACIÓN DE LA MALLA VIAL E INFRAESTRUCTURA ASOCIADA</v>
          </cell>
          <cell r="C20" t="str">
            <v>4. Ecociudad</v>
          </cell>
          <cell r="D20" t="str">
            <v>4.1. Movilidad sostenible e inteligente</v>
          </cell>
        </row>
        <row r="21">
          <cell r="A21" t="str">
            <v>160146</v>
          </cell>
          <cell r="B21" t="str">
            <v>CONSTRUCCIÓN Y MEJORAMIENTO DE VÍAS EN SITIOS NEURÁLGICOS</v>
          </cell>
          <cell r="C21" t="str">
            <v>4. Ecociudad</v>
          </cell>
          <cell r="D21" t="str">
            <v>4.1. Movilidad sostenible e inteligente</v>
          </cell>
        </row>
        <row r="22">
          <cell r="A22" t="str">
            <v>160162</v>
          </cell>
          <cell r="B22" t="str">
            <v>ADECUACIÓN Y SOSTENIMIENTO DE ESPACIOS PÚBLICOS VERDES</v>
          </cell>
          <cell r="C22" t="str">
            <v>4. Ecociudad</v>
          </cell>
          <cell r="D22" t="str">
            <v>4.4. Urbanismo ecológico</v>
          </cell>
        </row>
        <row r="23">
          <cell r="A23" t="str">
            <v>160180</v>
          </cell>
          <cell r="B23" t="str">
            <v xml:space="preserve"> ADMÓN DE TRÁMITES EN CONCESIÓN</v>
          </cell>
          <cell r="C23" t="str">
            <v>5. Gobernanza y Gobernabilidad</v>
          </cell>
          <cell r="D23" t="str">
            <v>5.1. Gobierno Transparente</v>
          </cell>
        </row>
        <row r="24">
          <cell r="A24" t="str">
            <v>160182</v>
          </cell>
          <cell r="B24" t="str">
            <v>DESARROLLO DE ACCIONES SOCIOAMBIENTALES DEL COMPARENDO AMBIENTAL</v>
          </cell>
          <cell r="C24" t="str">
            <v>4. Ecociudad</v>
          </cell>
          <cell r="D24" t="str">
            <v>4.2. Servicios públicos, energías alternativas y aprovechamiento de residuos sólidos</v>
          </cell>
        </row>
        <row r="25">
          <cell r="A25" t="str">
            <v>160195</v>
          </cell>
          <cell r="B25" t="str">
            <v>FORTALECIMIENTO A ORGANISMOS DE SEGURIDAD Y JUSTICIA</v>
          </cell>
          <cell r="C25" t="str">
            <v>5. Gobernanza y Gobernabilidad</v>
          </cell>
          <cell r="D25" t="str">
            <v>5.3. Seguridades</v>
          </cell>
        </row>
        <row r="26">
          <cell r="A26" t="str">
            <v>170040</v>
          </cell>
          <cell r="B26" t="str">
            <v xml:space="preserve">Construcción corredor AV. 80 y obras complementarias </v>
          </cell>
          <cell r="C26" t="str">
            <v>4. Ecociudad</v>
          </cell>
          <cell r="D26" t="str">
            <v>4.1. Movilidad sostenible e inteligente</v>
          </cell>
        </row>
        <row r="27">
          <cell r="A27" t="str">
            <v>190051</v>
          </cell>
          <cell r="B27" t="str">
            <v>Mantenimiento del espacio publico y soterrado de parques del río</v>
          </cell>
          <cell r="C27" t="str">
            <v>4. Ecociudad</v>
          </cell>
          <cell r="D27" t="str">
            <v>4.4. Urbanismo ecológico</v>
          </cell>
        </row>
        <row r="28">
          <cell r="A28" t="str">
            <v>200023</v>
          </cell>
          <cell r="B28" t="str">
            <v>Construcción, mejoramiento y mantenimiento de espacios públicos de encuentro y esparcimiento</v>
          </cell>
          <cell r="C28" t="str">
            <v>4. Ecociudad</v>
          </cell>
          <cell r="D28" t="str">
            <v>4.4. Urbanismo ecológico</v>
          </cell>
        </row>
        <row r="29">
          <cell r="A29" t="str">
            <v>200024</v>
          </cell>
          <cell r="B29" t="str">
            <v>Construcción- y adecuación de la infraestructura vial urbana</v>
          </cell>
          <cell r="C29" t="str">
            <v>4. Ecociudad</v>
          </cell>
          <cell r="D29" t="str">
            <v>4.1. Movilidad sostenible e inteligente</v>
          </cell>
        </row>
        <row r="30">
          <cell r="A30" t="str">
            <v>200025</v>
          </cell>
          <cell r="B30" t="str">
            <v>Construcción- de obras de protección y mitigación en la infraestructura vial y peatonal</v>
          </cell>
          <cell r="C30" t="str">
            <v>4. Ecociudad</v>
          </cell>
          <cell r="D30" t="str">
            <v>4.1. Movilidad sostenible e inteligente</v>
          </cell>
        </row>
        <row r="31">
          <cell r="A31" t="str">
            <v>200026</v>
          </cell>
          <cell r="B31" t="str">
            <v>Construcción- adecuación y mantenimiento de puentes peatonales y vehiculares</v>
          </cell>
          <cell r="C31" t="str">
            <v>4. Ecociudad</v>
          </cell>
          <cell r="D31" t="str">
            <v>4.1. Movilidad sostenible e inteligente</v>
          </cell>
        </row>
        <row r="32">
          <cell r="A32" t="str">
            <v>200027</v>
          </cell>
          <cell r="B32" t="str">
            <v>Rehabilitación-mantenimiento  de la malla vial y obras complementarias</v>
          </cell>
          <cell r="C32" t="str">
            <v>4. Ecociudad</v>
          </cell>
          <cell r="D32" t="str">
            <v>4.1. Movilidad sostenible e inteligente</v>
          </cell>
        </row>
        <row r="33">
          <cell r="A33" t="str">
            <v>200028</v>
          </cell>
          <cell r="B33" t="str">
            <v>Construcción-mejoramiento y rehabilitación de  vías rurales</v>
          </cell>
          <cell r="C33" t="str">
            <v>4. Ecociudad</v>
          </cell>
          <cell r="D33" t="str">
            <v>4.1. Movilidad sostenible e inteligente</v>
          </cell>
        </row>
        <row r="34">
          <cell r="A34" t="str">
            <v>200029</v>
          </cell>
          <cell r="B34" t="str">
            <v>Construcción-mejoramiento y mantenimiento de ciclo rutas</v>
          </cell>
          <cell r="C34" t="str">
            <v>4. Ecociudad</v>
          </cell>
          <cell r="D34" t="str">
            <v>4.1. Movilidad sostenible e inteligente</v>
          </cell>
        </row>
        <row r="35">
          <cell r="A35" t="str">
            <v>200030</v>
          </cell>
          <cell r="B35" t="str">
            <v>Construcción-mejoramiento y rehabilitación de vías peatonales</v>
          </cell>
          <cell r="C35" t="str">
            <v>4. Ecociudad</v>
          </cell>
          <cell r="D35" t="str">
            <v>4.1. Movilidad sostenible e inteligente</v>
          </cell>
        </row>
        <row r="36">
          <cell r="A36" t="str">
            <v>200031</v>
          </cell>
          <cell r="B36" t="str">
            <v>DISEÑO Y CONSTRUCCIÓN INFRAESTRUCTURA FÍSICA METROPLUS</v>
          </cell>
          <cell r="C36" t="str">
            <v>4. Ecociudad</v>
          </cell>
          <cell r="D36" t="str">
            <v>4.1. Movilidad sostenible e inteligente</v>
          </cell>
        </row>
        <row r="37">
          <cell r="A37" t="str">
            <v>200032</v>
          </cell>
          <cell r="B37" t="str">
            <v>CONSTRUCCIÓN DE INFRAESTRUCTURA FÍSICA COMPLEMENTARIAS PUI COMUNA 13</v>
          </cell>
          <cell r="C37" t="str">
            <v>4. Ecociudad</v>
          </cell>
          <cell r="D37" t="str">
            <v>4.4. Urbanismo ecológico</v>
          </cell>
        </row>
        <row r="38">
          <cell r="A38" t="str">
            <v>200033</v>
          </cell>
          <cell r="B38" t="str">
            <v>MANTENIMIENTO DEL CABLE AEREO DEL CORREGIMIENTO DE SAN SEBASTIAN DE PALMITAS</v>
          </cell>
          <cell r="C38" t="str">
            <v>4. Ecociudad</v>
          </cell>
          <cell r="D38" t="str">
            <v>4.1. Movilidad sostenible e inteligente</v>
          </cell>
        </row>
        <row r="39">
          <cell r="A39" t="str">
            <v>200034</v>
          </cell>
          <cell r="B39" t="str">
            <v>CONSTRUCCIÓN DE INFRAESTRUCTURA FÍSICA COMPLEMENTARIAS PUI CENTRO ORIENTAL</v>
          </cell>
          <cell r="C39" t="str">
            <v>4. Ecociudad</v>
          </cell>
          <cell r="D39" t="str">
            <v>4.4. Urbanismo ecológico</v>
          </cell>
        </row>
        <row r="40">
          <cell r="A40" t="str">
            <v>200035</v>
          </cell>
          <cell r="B40" t="str">
            <v>CONSTRUCCIÓN DE INFRAESTRUCTURA FÍSICA COMPLEMENTARIAS PUI NOROCCIDENTAL</v>
          </cell>
          <cell r="C40" t="str">
            <v>4. Ecociudad</v>
          </cell>
          <cell r="D40" t="str">
            <v>4.4. Urbanismo ecológico</v>
          </cell>
        </row>
        <row r="41">
          <cell r="A41" t="str">
            <v>200036</v>
          </cell>
          <cell r="B41" t="str">
            <v>CONSTRUCCIÓN DE INFRAESTRUCTURA FÍSICA COMPLEMENTARIAS PUI IGUANÁ</v>
          </cell>
          <cell r="C41" t="str">
            <v>4. Ecociudad</v>
          </cell>
          <cell r="D41" t="str">
            <v>4.4. Urbanismo ecológico</v>
          </cell>
        </row>
        <row r="42">
          <cell r="A42" t="str">
            <v>200037</v>
          </cell>
          <cell r="B42" t="str">
            <v>GENERACIÓN Y MANTENIMIENTO DE LA INFRAESTRUCTURA VERDE</v>
          </cell>
          <cell r="C42" t="str">
            <v>4. Ecociudad</v>
          </cell>
          <cell r="D42" t="str">
            <v>4.4. Urbanismo ecológico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Mauricio Marin Monroy" refreshedDate="45042.45629548611" createdVersion="5" refreshedVersion="5" minRefreshableVersion="3" recordCount="42" xr:uid="{00000000-000A-0000-FFFF-FFFF2E010000}">
  <cacheSource type="worksheet">
    <worksheetSource ref="A2:M44" sheet="Ejecución dependencias con PP"/>
  </cacheSource>
  <cacheFields count="13">
    <cacheField name="Centro Gestor Homologado" numFmtId="0">
      <sharedItems count="42">
        <s v="25000000"/>
        <s v="26000000"/>
        <s v="27000000"/>
        <s v="70100000"/>
        <s v="70200000"/>
        <s v="70300000"/>
        <s v="70400000"/>
        <s v="70500000"/>
        <s v="70600000"/>
        <s v="70700000"/>
        <s v="71100000"/>
        <s v="71200000"/>
        <s v="71300000"/>
        <s v="71400000"/>
        <s v="72100000"/>
        <s v="72200000"/>
        <s v="72300000"/>
        <s v="72400000"/>
        <s v="72500000"/>
        <s v="73100000"/>
        <s v="73200000"/>
        <s v="73300000"/>
        <s v="74100000"/>
        <s v="74200000"/>
        <s v="74300000"/>
        <s v="75100000"/>
        <s v="75200000"/>
        <s v="76100000"/>
        <s v="76200000"/>
        <s v="77100000"/>
        <s v="90200000"/>
        <s v="90300000"/>
        <s v="90500000"/>
        <s v="90600000"/>
        <s v="90700000"/>
        <s v="90900000"/>
        <s v="91100000"/>
        <s v="91200000"/>
        <s v="91400000"/>
        <s v="91500000"/>
        <s v="91700000"/>
        <s v="91800000"/>
      </sharedItems>
    </cacheField>
    <cacheField name="Dependencia Homologada actual" numFmtId="0">
      <sharedItems count="42">
        <s v="CONCEJO"/>
        <s v="PERSONERÍA"/>
        <s v="CONTRALORÍA"/>
        <s v="Secretaría Privada"/>
        <s v="Secretaría de Comunicaciones"/>
        <s v="Secretaría de Evaluación y Control"/>
        <s v="Secretaría Hacienda"/>
        <s v="Secretaría General"/>
        <s v="Secretaría de Gestión Humana y Servicio a la Ciudadanía"/>
        <s v="Secretaría de Suministros y Servicios"/>
        <s v="Secretaría de Educación"/>
        <s v="Secretaría de Participación Ciudadana"/>
        <s v="Secretaría de Cultura Ciudadana"/>
        <s v="Unidad Administrativa Buen Comienzo"/>
        <s v="Secretaría de Salud"/>
        <s v="Secretaría de Inclusión Social y Familia"/>
        <s v="Secretaría de Las Mujeres"/>
        <s v="Secretaría de La Juventud"/>
        <s v="Secretaría de No Violencia"/>
        <s v="Secretaría de Gobierno"/>
        <s v="Secretaría de Seguridad"/>
        <s v="Departamento Administrativo de Gestión de Riesgos y Emergencias"/>
        <s v="Secretaría de Infraestructura Física"/>
        <s v="Secretaría de Medio Ambiente"/>
        <s v="Secretaría de Movilidad"/>
        <s v="Secretaría de Desarrollo Económico"/>
        <s v="Secretaría de Innovación Digital"/>
        <s v="Departamento Administrativo de Planeación Municipal"/>
        <s v="Secretaría de Gestión y Control Territorial"/>
        <s v="Gerencia del Centro"/>
        <s v="Biblioteca Pública Piloto"/>
        <s v="Colegio Mayor de Antioquia"/>
        <s v="INDER"/>
        <s v="ITM"/>
        <s v="TELEMEDELLÍN"/>
        <s v="EMVARIAS"/>
        <s v="PASCUAL BRAVO"/>
        <s v="Fondo De Valorización de Medellín - FONVALMED"/>
        <s v="ISVIMED"/>
        <s v="Agencia de Educación Superior de Medellín - SAPIENCIA"/>
        <s v="Museo Casa de la Memoria"/>
        <s v="Agencia para Gestión del Paisaje, Patrimonio y APP"/>
      </sharedItems>
    </cacheField>
    <cacheField name="2012" numFmtId="42">
      <sharedItems containsString="0" containsBlank="1" containsNumber="1" containsInteger="1" minValue="597511022" maxValue="707237454961" count="36">
        <n v="1890851313"/>
        <n v="4170492931"/>
        <n v="2070752114"/>
        <n v="2633595631"/>
        <n v="5846037721"/>
        <n v="1920126346"/>
        <n v="185254766707"/>
        <n v="2523998460"/>
        <n v="36937371810"/>
        <n v="12663176800"/>
        <n v="707237454961"/>
        <n v="33698082271"/>
        <n v="73252601479"/>
        <n v="108777558481"/>
        <n v="419446900179"/>
        <n v="232307760644"/>
        <n v="15633133026"/>
        <n v="2574545817"/>
        <m/>
        <n v="105983584712"/>
        <n v="14620171879"/>
        <n v="191902038114"/>
        <n v="54364727125"/>
        <n v="45923825640"/>
        <n v="30970680288"/>
        <n v="91078245920"/>
        <n v="170526819307"/>
        <n v="597511022"/>
        <n v="10403285173"/>
        <n v="86789438033"/>
        <n v="24768151083"/>
        <n v="5400000000"/>
        <n v="3055914094"/>
        <n v="2993566681"/>
        <n v="83334038126"/>
        <n v="117770112922"/>
      </sharedItems>
    </cacheField>
    <cacheField name="2013" numFmtId="42">
      <sharedItems containsString="0" containsBlank="1" containsNumber="1" containsInteger="1" minValue="16053500" maxValue="768607903656"/>
    </cacheField>
    <cacheField name="2014" numFmtId="42">
      <sharedItems containsString="0" containsBlank="1" containsNumber="1" containsInteger="1" minValue="0" maxValue="1177223848638"/>
    </cacheField>
    <cacheField name="2015" numFmtId="42">
      <sharedItems containsString="0" containsBlank="1" containsNumber="1" containsInteger="1" minValue="125350885" maxValue="783558736488"/>
    </cacheField>
    <cacheField name="2016" numFmtId="42">
      <sharedItems containsString="0" containsBlank="1" containsNumber="1" containsInteger="1" minValue="90230219" maxValue="872668556424"/>
    </cacheField>
    <cacheField name="2017" numFmtId="42">
      <sharedItems containsString="0" containsBlank="1" containsNumber="1" containsInteger="1" minValue="752085271" maxValue="946914464052"/>
    </cacheField>
    <cacheField name="2018" numFmtId="42">
      <sharedItems containsString="0" containsBlank="1" containsNumber="1" containsInteger="1" minValue="1010138442" maxValue="993842109539"/>
    </cacheField>
    <cacheField name="2019" numFmtId="42">
      <sharedItems containsString="0" containsBlank="1" containsNumber="1" containsInteger="1" minValue="758889627" maxValue="1072699003703"/>
    </cacheField>
    <cacheField name="2020" numFmtId="42">
      <sharedItems containsString="0" containsBlank="1" containsNumber="1" containsInteger="1" minValue="859022423" maxValue="1138148120986" count="35">
        <m/>
        <n v="2230444075"/>
        <n v="17008152857"/>
        <n v="859022423"/>
        <n v="185738437415"/>
        <n v="2499445158"/>
        <n v="58128625577"/>
        <n v="25004860142"/>
        <n v="1138148120986"/>
        <n v="34448294526"/>
        <n v="115074019494"/>
        <n v="183083838267"/>
        <n v="982127506411"/>
        <n v="374105622390"/>
        <n v="13871605705"/>
        <n v="11671431691"/>
        <n v="169781089699"/>
        <n v="20982327198"/>
        <n v="486226980288"/>
        <n v="65579213781"/>
        <n v="143516196190"/>
        <n v="77607771055"/>
        <n v="17673623351"/>
        <n v="311463677310"/>
        <n v="1660000000"/>
        <n v="21115778978"/>
        <n v="130169639627"/>
        <n v="46367202390"/>
        <n v="11596395034"/>
        <n v="3095000000"/>
        <n v="23295044108"/>
        <n v="101807914256"/>
        <n v="158496800450"/>
        <n v="4007792566"/>
        <n v="9385834364"/>
      </sharedItems>
    </cacheField>
    <cacheField name="2021" numFmtId="42">
      <sharedItems containsString="0" containsBlank="1" containsNumber="1" containsInteger="1" minValue="709234587" maxValue="1237477863435" count="39">
        <m/>
        <n v="3547363219"/>
        <n v="21578238091"/>
        <n v="709234587"/>
        <n v="193903757369"/>
        <n v="2807867783"/>
        <n v="50636646506"/>
        <n v="28482077020"/>
        <n v="1237477863435"/>
        <n v="48196696240"/>
        <n v="127243098755"/>
        <n v="187583038663"/>
        <n v="1019359910147"/>
        <n v="371599909409"/>
        <n v="20361622806"/>
        <n v="15024013051"/>
        <n v="27775671611"/>
        <n v="1990102516"/>
        <n v="179631486621"/>
        <n v="17644975109"/>
        <n v="609763721089"/>
        <n v="85212497562"/>
        <n v="105909962709"/>
        <n v="136330989471"/>
        <n v="69183508761"/>
        <n v="26528945417"/>
        <n v="318752863422"/>
        <n v="3533616141"/>
        <n v="3362711999"/>
        <n v="25423342489"/>
        <n v="137302497704"/>
        <n v="45441731029"/>
        <n v="14487772000"/>
        <n v="28366235366"/>
        <n v="1500000000"/>
        <n v="87732342715"/>
        <n v="142989863703"/>
        <n v="3733792566"/>
        <n v="13773311609"/>
      </sharedItems>
    </cacheField>
    <cacheField name="2022" numFmtId="42">
      <sharedItems containsString="0" containsBlank="1" containsNumber="1" containsInteger="1" minValue="1005442274" maxValue="1319850044392" count="39">
        <m/>
        <n v="6290148075"/>
        <n v="26544073890"/>
        <n v="1005442274"/>
        <n v="183167310582"/>
        <n v="3488056337"/>
        <n v="80461170930"/>
        <n v="33055844095"/>
        <n v="1319850044392"/>
        <n v="60290305733"/>
        <n v="132852692129"/>
        <n v="246903638746"/>
        <n v="1204546377251"/>
        <n v="445616325103"/>
        <n v="22497657757"/>
        <n v="15850203126"/>
        <n v="32404002373"/>
        <n v="1869519281"/>
        <n v="252743904513"/>
        <n v="36634804289"/>
        <n v="453145625945"/>
        <n v="93458972511"/>
        <n v="155284335350"/>
        <n v="120400203849"/>
        <n v="48639414484"/>
        <n v="29148284790"/>
        <n v="361974315246"/>
        <n v="2609862607"/>
        <n v="4026992634"/>
        <n v="36376928078"/>
        <n v="150671219561"/>
        <n v="60183134452"/>
        <n v="12240000000"/>
        <n v="25394138694"/>
        <n v="1050012492"/>
        <n v="103423252130"/>
        <n v="111923919101"/>
        <n v="3536000000"/>
        <n v="26877266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Mauricio Marin Monroy" refreshedDate="45048.788030208336" createdVersion="5" refreshedVersion="5" minRefreshableVersion="3" recordCount="21" xr:uid="{00000000-000A-0000-FFFF-FFFF45010000}">
  <cacheSource type="worksheet">
    <worksheetSource ref="D2:P23" sheet="Valores Generales"/>
  </cacheSource>
  <cacheFields count="13">
    <cacheField name="Detalle" numFmtId="0">
      <sharedItems count="21">
        <s v="Ejecución de Ingresos"/>
        <s v="Corrientes (Tributarios y no tributarios)"/>
        <s v="Fondo local de salud"/>
        <s v="Recursos de capital"/>
        <s v="Gastos de Funcionamiento"/>
        <s v="Deuda Total"/>
        <s v="Interna"/>
        <s v="Externa"/>
        <s v="Indicador ley 617 (gastos de funcionamiento límite 50%)"/>
        <s v="Solvencia (límite 40%)"/>
        <s v="Sostenibilidad (límite 80%)"/>
        <s v="Superávit primario"/>
        <s v="Vigencias futuras Inversión"/>
        <s v="Presupuesto General de Rentas y Recursos (Pres Inicial. Inversión, Funcionamiento, Deuda)"/>
        <s v="POAI"/>
        <s v="POAI Institucionales"/>
        <s v="PP"/>
        <s v="Presupuesto definitivo"/>
        <s v="Presupuesto Ordenado"/>
        <s v="Ejecución"/>
        <s v="Ejecución %"/>
      </sharedItems>
    </cacheField>
    <cacheField name="2012" numFmtId="0">
      <sharedItems containsSemiMixedTypes="0" containsString="0" containsNumber="1" minValue="3.3000000000000002E-2" maxValue="3809929"/>
    </cacheField>
    <cacheField name="2013" numFmtId="0">
      <sharedItems containsSemiMixedTypes="0" containsString="0" containsNumber="1" minValue="2.8000000000000001E-2" maxValue="4524423"/>
    </cacheField>
    <cacheField name="2014" numFmtId="0">
      <sharedItems containsSemiMixedTypes="0" containsString="0" containsNumber="1" minValue="5.33E-2" maxValue="6023383"/>
    </cacheField>
    <cacheField name="2015" numFmtId="0">
      <sharedItems containsSemiMixedTypes="0" containsString="0" containsNumber="1" minValue="5.8900000000000001E-2" maxValue="4842374"/>
    </cacheField>
    <cacheField name="2016" numFmtId="0">
      <sharedItems containsSemiMixedTypes="0" containsString="0" containsNumber="1" minValue="0.05" maxValue="4206663.8739740001"/>
    </cacheField>
    <cacheField name="2017" numFmtId="0">
      <sharedItems containsSemiMixedTypes="0" containsString="0" containsNumber="1" minValue="4.1000000000000002E-2" maxValue="6117760"/>
    </cacheField>
    <cacheField name="2018" numFmtId="0">
      <sharedItems containsSemiMixedTypes="0" containsString="0" containsNumber="1" minValue="3.7999999999999999E-2" maxValue="6745600"/>
    </cacheField>
    <cacheField name="2019" numFmtId="0">
      <sharedItems containsSemiMixedTypes="0" containsString="0" containsNumber="1" minValue="5.1799999999999999E-2" maxValue="6651605"/>
    </cacheField>
    <cacheField name="2020" numFmtId="0">
      <sharedItems containsSemiMixedTypes="0" containsString="0" containsNumber="1" minValue="4.7E-2" maxValue="6599085"/>
    </cacheField>
    <cacheField name="2021" numFmtId="0">
      <sharedItems containsSemiMixedTypes="0" containsString="0" containsNumber="1" minValue="4.4999999999999998E-2" maxValue="7096987"/>
    </cacheField>
    <cacheField name="2022" numFmtId="0">
      <sharedItems containsMixedTypes="1" containsNumber="1" minValue="0.34762871929011763" maxValue="6546146"/>
    </cacheField>
    <cacheField name="2023" numFmtId="0">
      <sharedItems containsMixedTypes="1" containsNumber="1" minValue="0.39124076416781572" maxValue="757501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n v="1914584779"/>
    <n v="2430193492"/>
    <n v="1280069224"/>
    <m/>
    <m/>
    <m/>
    <m/>
    <x v="0"/>
    <x v="0"/>
    <x v="0"/>
  </r>
  <r>
    <x v="1"/>
    <x v="1"/>
    <x v="1"/>
    <n v="4806559890"/>
    <n v="4662826248"/>
    <n v="4018936407"/>
    <m/>
    <m/>
    <m/>
    <m/>
    <x v="0"/>
    <x v="0"/>
    <x v="0"/>
  </r>
  <r>
    <x v="2"/>
    <x v="2"/>
    <x v="2"/>
    <n v="1055459780"/>
    <m/>
    <m/>
    <m/>
    <m/>
    <m/>
    <m/>
    <x v="0"/>
    <x v="0"/>
    <x v="0"/>
  </r>
  <r>
    <x v="3"/>
    <x v="3"/>
    <x v="3"/>
    <n v="775499998"/>
    <n v="491251314"/>
    <n v="491314510"/>
    <n v="387789755"/>
    <n v="2679828499"/>
    <n v="2707157039"/>
    <n v="4207171519"/>
    <x v="1"/>
    <x v="1"/>
    <x v="1"/>
  </r>
  <r>
    <x v="4"/>
    <x v="4"/>
    <x v="4"/>
    <n v="15270063812"/>
    <n v="16755948366"/>
    <n v="22943837102"/>
    <n v="18877115334"/>
    <n v="23090595782"/>
    <n v="27588129250"/>
    <n v="34443627213"/>
    <x v="2"/>
    <x v="2"/>
    <x v="2"/>
  </r>
  <r>
    <x v="5"/>
    <x v="5"/>
    <x v="5"/>
    <n v="993180747"/>
    <n v="784814720"/>
    <n v="1055771171"/>
    <n v="662664668"/>
    <n v="752085271"/>
    <n v="1010138442"/>
    <n v="758889627"/>
    <x v="3"/>
    <x v="3"/>
    <x v="3"/>
  </r>
  <r>
    <x v="6"/>
    <x v="6"/>
    <x v="6"/>
    <n v="171433832252"/>
    <n v="167786804168"/>
    <n v="181720851601"/>
    <n v="176743037383"/>
    <n v="167382709077"/>
    <n v="190922511943"/>
    <n v="196013953150"/>
    <x v="4"/>
    <x v="4"/>
    <x v="4"/>
  </r>
  <r>
    <x v="7"/>
    <x v="7"/>
    <x v="7"/>
    <n v="1797862831"/>
    <n v="1164741611"/>
    <n v="2209642419"/>
    <n v="2366874218"/>
    <n v="2381613602"/>
    <n v="2681102632"/>
    <n v="2478235169"/>
    <x v="5"/>
    <x v="5"/>
    <x v="5"/>
  </r>
  <r>
    <x v="8"/>
    <x v="8"/>
    <x v="8"/>
    <n v="57368880735"/>
    <n v="46519181142"/>
    <n v="48892471267"/>
    <n v="54736164557"/>
    <n v="55524750720"/>
    <n v="60970596233"/>
    <n v="71510167933"/>
    <x v="6"/>
    <x v="6"/>
    <x v="6"/>
  </r>
  <r>
    <x v="9"/>
    <x v="9"/>
    <x v="9"/>
    <n v="57469438604"/>
    <n v="13493605956"/>
    <n v="13364128650"/>
    <n v="10203836447"/>
    <n v="36857846609"/>
    <n v="52471944745"/>
    <n v="38519385311"/>
    <x v="7"/>
    <x v="7"/>
    <x v="7"/>
  </r>
  <r>
    <x v="10"/>
    <x v="10"/>
    <x v="10"/>
    <n v="768607903656"/>
    <n v="1118770644080"/>
    <n v="783558736488"/>
    <n v="872668556424"/>
    <n v="946914464052"/>
    <n v="993842109539"/>
    <n v="1072699003703"/>
    <x v="8"/>
    <x v="8"/>
    <x v="8"/>
  </r>
  <r>
    <x v="11"/>
    <x v="11"/>
    <x v="11"/>
    <n v="41793519515"/>
    <n v="46433859549"/>
    <n v="45766637776"/>
    <n v="28066278999"/>
    <n v="35159912938"/>
    <n v="34399385040"/>
    <n v="33297762568"/>
    <x v="9"/>
    <x v="9"/>
    <x v="9"/>
  </r>
  <r>
    <x v="12"/>
    <x v="12"/>
    <x v="12"/>
    <n v="97991982915"/>
    <n v="151881056130"/>
    <n v="113496482209"/>
    <n v="92422420702"/>
    <n v="119781256020"/>
    <n v="137826684007"/>
    <n v="151062828068"/>
    <x v="10"/>
    <x v="10"/>
    <x v="10"/>
  </r>
  <r>
    <x v="13"/>
    <x v="13"/>
    <x v="13"/>
    <n v="100524212014"/>
    <n v="119557195859"/>
    <n v="126437513848"/>
    <n v="125596644980"/>
    <n v="150649055837"/>
    <n v="161076895195"/>
    <n v="176835918558"/>
    <x v="11"/>
    <x v="11"/>
    <x v="11"/>
  </r>
  <r>
    <x v="14"/>
    <x v="14"/>
    <x v="14"/>
    <n v="557830575336"/>
    <n v="526516406553"/>
    <n v="607114291580"/>
    <n v="595082662319"/>
    <n v="799557033848"/>
    <n v="750138473617"/>
    <n v="753475716058"/>
    <x v="12"/>
    <x v="12"/>
    <x v="12"/>
  </r>
  <r>
    <x v="15"/>
    <x v="15"/>
    <x v="15"/>
    <n v="261490564839"/>
    <n v="360180840518"/>
    <n v="332573729172"/>
    <n v="301948136942"/>
    <n v="296040653357"/>
    <n v="301503108967"/>
    <n v="343871084625"/>
    <x v="13"/>
    <x v="13"/>
    <x v="13"/>
  </r>
  <r>
    <x v="16"/>
    <x v="16"/>
    <x v="16"/>
    <n v="15512021244"/>
    <n v="15365183970"/>
    <n v="15421271930"/>
    <n v="11995589794"/>
    <n v="12604151668"/>
    <n v="12699869271"/>
    <n v="14602685672"/>
    <x v="14"/>
    <x v="14"/>
    <x v="14"/>
  </r>
  <r>
    <x v="17"/>
    <x v="17"/>
    <x v="17"/>
    <n v="5019618070"/>
    <n v="7959138834"/>
    <n v="7493386323"/>
    <n v="6214582043"/>
    <n v="8803773116"/>
    <n v="15047960181"/>
    <n v="12669513856"/>
    <x v="15"/>
    <x v="15"/>
    <x v="15"/>
  </r>
  <r>
    <x v="18"/>
    <x v="18"/>
    <x v="18"/>
    <m/>
    <m/>
    <m/>
    <m/>
    <m/>
    <m/>
    <m/>
    <x v="0"/>
    <x v="16"/>
    <x v="16"/>
  </r>
  <r>
    <x v="19"/>
    <x v="19"/>
    <x v="18"/>
    <m/>
    <m/>
    <m/>
    <m/>
    <m/>
    <m/>
    <m/>
    <x v="0"/>
    <x v="17"/>
    <x v="17"/>
  </r>
  <r>
    <x v="20"/>
    <x v="20"/>
    <x v="19"/>
    <n v="124932633179"/>
    <n v="207004402669"/>
    <n v="139733462052"/>
    <n v="104548873568"/>
    <n v="253491060112"/>
    <n v="276983769913"/>
    <n v="281663160445"/>
    <x v="16"/>
    <x v="18"/>
    <x v="18"/>
  </r>
  <r>
    <x v="21"/>
    <x v="21"/>
    <x v="20"/>
    <n v="21913715504"/>
    <n v="16602241743"/>
    <n v="14611852214"/>
    <n v="11788213230"/>
    <n v="22003248566"/>
    <n v="20121944671"/>
    <n v="18041426496"/>
    <x v="17"/>
    <x v="19"/>
    <x v="19"/>
  </r>
  <r>
    <x v="22"/>
    <x v="22"/>
    <x v="21"/>
    <n v="388760603022"/>
    <n v="1177223848638"/>
    <n v="494157312300"/>
    <n v="294216074822"/>
    <n v="726882166530"/>
    <n v="965094512932"/>
    <n v="503724988550"/>
    <x v="18"/>
    <x v="20"/>
    <x v="20"/>
  </r>
  <r>
    <x v="23"/>
    <x v="23"/>
    <x v="22"/>
    <n v="75013186184"/>
    <n v="70930079698"/>
    <n v="73292094844"/>
    <n v="66937108680"/>
    <n v="67974150665"/>
    <n v="92084614201"/>
    <n v="107891462726"/>
    <x v="19"/>
    <x v="21"/>
    <x v="21"/>
  </r>
  <r>
    <x v="24"/>
    <x v="24"/>
    <x v="23"/>
    <n v="59384069303"/>
    <n v="68567315300"/>
    <n v="55485900232"/>
    <n v="121319186539"/>
    <n v="72483052893"/>
    <n v="139933263596"/>
    <n v="170864712549"/>
    <x v="20"/>
    <x v="22"/>
    <x v="22"/>
  </r>
  <r>
    <x v="25"/>
    <x v="25"/>
    <x v="24"/>
    <n v="51957382212"/>
    <n v="89275784946"/>
    <n v="84892179167"/>
    <n v="64101296605"/>
    <n v="110122487171"/>
    <n v="108036272926"/>
    <n v="151513238465"/>
    <x v="21"/>
    <x v="23"/>
    <x v="23"/>
  </r>
  <r>
    <x v="26"/>
    <x v="26"/>
    <x v="18"/>
    <m/>
    <m/>
    <m/>
    <m/>
    <m/>
    <m/>
    <m/>
    <x v="0"/>
    <x v="24"/>
    <x v="24"/>
  </r>
  <r>
    <x v="27"/>
    <x v="27"/>
    <x v="25"/>
    <n v="46595747451"/>
    <n v="25813209739"/>
    <n v="16093391806"/>
    <n v="16992738033"/>
    <n v="21469449238"/>
    <n v="21325520780"/>
    <n v="30341170176"/>
    <x v="22"/>
    <x v="25"/>
    <x v="25"/>
  </r>
  <r>
    <x v="28"/>
    <x v="28"/>
    <x v="26"/>
    <n v="210008621172"/>
    <n v="221626428879"/>
    <n v="224065774673"/>
    <n v="222260679391"/>
    <n v="270476663956"/>
    <n v="300700819055"/>
    <n v="343141415472"/>
    <x v="23"/>
    <x v="26"/>
    <x v="26"/>
  </r>
  <r>
    <x v="29"/>
    <x v="29"/>
    <x v="27"/>
    <n v="16053500"/>
    <m/>
    <m/>
    <m/>
    <m/>
    <m/>
    <m/>
    <x v="0"/>
    <x v="27"/>
    <x v="27"/>
  </r>
  <r>
    <x v="30"/>
    <x v="30"/>
    <x v="18"/>
    <n v="7081057446"/>
    <m/>
    <n v="474716526"/>
    <n v="5707266207"/>
    <n v="1700000000"/>
    <n v="6837668889"/>
    <n v="981590497"/>
    <x v="24"/>
    <x v="28"/>
    <x v="28"/>
  </r>
  <r>
    <x v="31"/>
    <x v="31"/>
    <x v="28"/>
    <n v="8032030107"/>
    <n v="8823682837"/>
    <n v="7659537643"/>
    <n v="8270450580"/>
    <n v="10678693043"/>
    <n v="14958790122"/>
    <n v="19095026813"/>
    <x v="25"/>
    <x v="29"/>
    <x v="29"/>
  </r>
  <r>
    <x v="32"/>
    <x v="32"/>
    <x v="29"/>
    <n v="146418915646"/>
    <n v="160249844216"/>
    <n v="129707516314"/>
    <n v="102343664148"/>
    <n v="116567015536"/>
    <n v="119210093166"/>
    <n v="115186625311"/>
    <x v="26"/>
    <x v="30"/>
    <x v="30"/>
  </r>
  <r>
    <x v="33"/>
    <x v="33"/>
    <x v="30"/>
    <n v="33351859245"/>
    <n v="29574164900"/>
    <n v="28740554802"/>
    <n v="31905451766"/>
    <n v="40586230686"/>
    <n v="43937915875"/>
    <n v="44174550000"/>
    <x v="27"/>
    <x v="31"/>
    <x v="31"/>
  </r>
  <r>
    <x v="34"/>
    <x v="34"/>
    <x v="31"/>
    <n v="19754100000"/>
    <n v="13800000000"/>
    <n v="7538185764"/>
    <n v="6800000000"/>
    <n v="3440000000"/>
    <n v="8395000000"/>
    <n v="12180000000"/>
    <x v="28"/>
    <x v="32"/>
    <x v="32"/>
  </r>
  <r>
    <x v="35"/>
    <x v="35"/>
    <x v="18"/>
    <m/>
    <m/>
    <m/>
    <m/>
    <m/>
    <m/>
    <m/>
    <x v="29"/>
    <x v="0"/>
    <x v="0"/>
  </r>
  <r>
    <x v="36"/>
    <x v="36"/>
    <x v="32"/>
    <n v="4861458379"/>
    <n v="6037978901"/>
    <n v="7743639540"/>
    <n v="9190537588"/>
    <n v="12714299597"/>
    <n v="15244150079"/>
    <n v="19974032202"/>
    <x v="30"/>
    <x v="33"/>
    <x v="33"/>
  </r>
  <r>
    <x v="37"/>
    <x v="37"/>
    <x v="33"/>
    <n v="2400000000"/>
    <n v="0"/>
    <n v="125350885"/>
    <n v="90230219"/>
    <m/>
    <m/>
    <m/>
    <x v="0"/>
    <x v="34"/>
    <x v="34"/>
  </r>
  <r>
    <x v="38"/>
    <x v="38"/>
    <x v="34"/>
    <n v="164499920957"/>
    <n v="98692844794"/>
    <n v="92108045049"/>
    <n v="54999616667"/>
    <n v="101589179962"/>
    <n v="120478837636"/>
    <n v="97340694841"/>
    <x v="31"/>
    <x v="35"/>
    <x v="35"/>
  </r>
  <r>
    <x v="39"/>
    <x v="39"/>
    <x v="35"/>
    <n v="78416217868"/>
    <n v="64428121608"/>
    <n v="56832608177"/>
    <n v="55162240061"/>
    <n v="103212841436"/>
    <n v="178039631207"/>
    <n v="148612135647"/>
    <x v="32"/>
    <x v="36"/>
    <x v="36"/>
  </r>
  <r>
    <x v="40"/>
    <x v="40"/>
    <x v="18"/>
    <n v="3207048865"/>
    <n v="3927409711"/>
    <n v="2493957648"/>
    <n v="3000000000"/>
    <n v="4790262707"/>
    <n v="4295283951"/>
    <n v="3314143848"/>
    <x v="33"/>
    <x v="37"/>
    <x v="37"/>
  </r>
  <r>
    <x v="41"/>
    <x v="41"/>
    <x v="18"/>
    <n v="80000000"/>
    <n v="461000000"/>
    <n v="438163353"/>
    <n v="3580031540"/>
    <n v="7858575488"/>
    <n v="8411952472"/>
    <n v="10805700506"/>
    <x v="34"/>
    <x v="38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3809929"/>
    <n v="4524423"/>
    <n v="6023383"/>
    <n v="4842374"/>
    <n v="3820464"/>
    <n v="6117760"/>
    <n v="6745600"/>
    <n v="6651605"/>
    <n v="6599085"/>
    <n v="7096987"/>
    <n v="6546146"/>
    <n v="7575013"/>
  </r>
  <r>
    <x v="1"/>
    <n v="2064038"/>
    <n v="2330895"/>
    <n v="2392490"/>
    <n v="2563393"/>
    <n v="2322280"/>
    <n v="3036699"/>
    <n v="3073411"/>
    <n v="3404766"/>
    <n v="3285576"/>
    <n v="4376628"/>
    <n v="4177883"/>
    <n v="4833755"/>
  </r>
  <r>
    <x v="2"/>
    <n v="412477"/>
    <n v="473498"/>
    <n v="451900"/>
    <n v="513280"/>
    <n v="417228"/>
    <n v="704730"/>
    <n v="634394"/>
    <n v="658042"/>
    <n v="868363"/>
    <n v="775745"/>
    <n v="774940"/>
    <n v="780316"/>
  </r>
  <r>
    <x v="3"/>
    <n v="1333414"/>
    <n v="1709648"/>
    <n v="3165339"/>
    <n v="1748755"/>
    <n v="1080956"/>
    <n v="2267977"/>
    <n v="2928353"/>
    <n v="2440791"/>
    <n v="2396332"/>
    <n v="2720359"/>
    <n v="2113875"/>
    <n v="2473584"/>
  </r>
  <r>
    <x v="4"/>
    <n v="450962"/>
    <n v="431914"/>
    <n v="471734"/>
    <n v="525198"/>
    <n v="616284"/>
    <n v="601429"/>
    <n v="646146"/>
    <n v="597813"/>
    <n v="692979"/>
    <n v="738145"/>
    <n v="726176"/>
    <n v="834489.26388099999"/>
  </r>
  <r>
    <x v="5"/>
    <n v="111296"/>
    <n v="61981"/>
    <n v="148964"/>
    <n v="131169"/>
    <n v="309088"/>
    <n v="150579"/>
    <n v="171577"/>
    <n v="252353"/>
    <n v="257638"/>
    <n v="311963"/>
    <n v="383980"/>
    <n v="661757"/>
  </r>
  <r>
    <x v="6"/>
    <n v="33476"/>
    <n v="25576"/>
    <n v="69894"/>
    <n v="58610"/>
    <n v="178680"/>
    <n v="37594"/>
    <n v="48844"/>
    <n v="134864"/>
    <n v="128252"/>
    <n v="215285"/>
    <n v="271487"/>
    <s v="ND"/>
  </r>
  <r>
    <x v="7"/>
    <n v="10299"/>
    <n v="12074"/>
    <n v="16994"/>
    <n v="27767"/>
    <n v="82436"/>
    <n v="78901"/>
    <n v="78738"/>
    <n v="82321"/>
    <n v="93571"/>
    <n v="85076"/>
    <n v="82775"/>
    <s v="ND"/>
  </r>
  <r>
    <x v="8"/>
    <n v="0.375"/>
    <n v="0.32900000000000001"/>
    <n v="0.34499999999999997"/>
    <n v="0.36499999999999999"/>
    <n v="0.379"/>
    <n v="0.35399999999999998"/>
    <n v="0.36299999999999999"/>
    <n v="0.3548"/>
    <n v="0.38100000000000001"/>
    <n v="0.35799999999999998"/>
    <n v="0.34762871929011763"/>
    <n v="0.39124076416781572"/>
  </r>
  <r>
    <x v="9"/>
    <n v="3.3000000000000002E-2"/>
    <n v="2.8000000000000001E-2"/>
    <n v="5.33E-2"/>
    <n v="5.8900000000000001E-2"/>
    <n v="0.05"/>
    <n v="4.1000000000000002E-2"/>
    <n v="3.7999999999999999E-2"/>
    <n v="5.1799999999999999E-2"/>
    <n v="4.7E-2"/>
    <n v="4.4999999999999998E-2"/>
    <s v="Aún no se tiene el dato extraído del MFMP"/>
    <s v="Aún no se tiene el dato extraído del MFMP"/>
  </r>
  <r>
    <x v="10"/>
    <n v="0.40600000000000003"/>
    <n v="0.59750000000000003"/>
    <n v="0.78449999999999998"/>
    <n v="0.72199999999999998"/>
    <n v="0.54900000000000004"/>
    <n v="0.60799999999999998"/>
    <n v="0.6895"/>
    <n v="0.68310000000000004"/>
    <n v="0.65700000000000003"/>
    <n v="0.80099999999999993"/>
    <s v="Aún no se tiene el dato extraído del MFMP"/>
    <s v="Aún no se tiene el dato extraído del MFMP"/>
  </r>
  <r>
    <x v="11"/>
    <n v="350126"/>
    <n v="141778"/>
    <n v="511233"/>
    <n v="528809"/>
    <n v="666675"/>
    <n v="607600"/>
    <n v="391380"/>
    <n v="796436"/>
    <n v="802906"/>
    <n v="589141"/>
    <s v="Aún no se tiene el dato extraído del MFMP"/>
    <s v="Aún no se tiene el dato extraído del MFMP"/>
  </r>
  <r>
    <x v="12"/>
    <n v="344811"/>
    <n v="237588"/>
    <n v="726535"/>
    <n v="465392"/>
    <n v="101049"/>
    <n v="56095"/>
    <n v="166099"/>
    <n v="188184"/>
    <n v="116791"/>
    <n v="322071"/>
    <n v="487806"/>
    <n v="616247"/>
  </r>
  <r>
    <x v="13"/>
    <n v="3237352.5186700001"/>
    <n v="3924915.4457100001"/>
    <n v="5500697.1668729996"/>
    <n v="4150394.6472669998"/>
    <n v="4206663.8739740001"/>
    <n v="4623570.9901099997"/>
    <n v="5756691.7936859997"/>
    <n v="5277456.3008249998"/>
    <n v="5652273.7569380002"/>
    <n v="6141893.2519220002"/>
    <n v="6546145.7061930001"/>
    <n v="7575013"/>
  </r>
  <r>
    <x v="14"/>
    <n v="2485435.399429"/>
    <n v="3028259.6334779998"/>
    <n v="4337050.9903809996"/>
    <n v="2968787.110444"/>
    <n v="2895091.5285109999"/>
    <n v="3429292.9538710001"/>
    <n v="4484408.2083360003"/>
    <n v="3967637.0797290001"/>
    <n v="4268854.1344130002"/>
    <n v="4688892.9768139999"/>
    <n v="5056707.1169100003"/>
    <n v="5700000"/>
  </r>
  <r>
    <x v="15"/>
    <n v="2357685.399429"/>
    <n v="3021225.9999990002"/>
    <n v="4179622.9210620001"/>
    <n v="2817312.3939180002"/>
    <n v="2743775.7227429999"/>
    <n v="3267828.3061759998"/>
    <n v="4274769.3570980001"/>
    <n v="3769251.258105"/>
    <n v="4052818.739151"/>
    <n v="4454443.6390800001"/>
    <n v="4803871.7560360003"/>
    <n v="5415000"/>
  </r>
  <r>
    <x v="16"/>
    <n v="127750"/>
    <n v="151000"/>
    <n v="157428.069319"/>
    <n v="151474.716526"/>
    <n v="151315.80576799999"/>
    <n v="161464.64769499999"/>
    <n v="209638.851238"/>
    <n v="198385.821624"/>
    <n v="216035.39526200001"/>
    <n v="234449.337734"/>
    <n v="252835.36087400001"/>
    <n v="285000"/>
  </r>
  <r>
    <x v="17"/>
    <n v="3219815.181874"/>
    <n v="3979281.9802930001"/>
    <n v="5236351.7246810002"/>
    <n v="3956166.737065"/>
    <n v="3746342.8856799998"/>
    <n v="4998600.7827979997"/>
    <n v="5663038.1213300005"/>
    <n v="5379630.2025279999"/>
    <n v="5475703.8482649997"/>
    <n v="5955031.949829"/>
    <n v="6274456.525924"/>
    <n v="6228506.4333800003"/>
  </r>
  <r>
    <x v="18"/>
    <n v="2837998.5781899998"/>
    <n v="3514743.1598720001"/>
    <n v="4771986.1079489999"/>
    <n v="3681628.2252230002"/>
    <n v="3428397.3719919999"/>
    <n v="4533323.2825769996"/>
    <n v="4998212.4792609997"/>
    <n v="4887511.6992680002"/>
    <n v="4816585.9133609999"/>
    <n v="5292499.389397"/>
    <n v="5656970.7464340003"/>
    <n v="1311945.5506889999"/>
  </r>
  <r>
    <x v="19"/>
    <n v="2889321.3168100002"/>
    <n v="3608340.3810569998"/>
    <n v="4863792.051089"/>
    <n v="3744033.3146660002"/>
    <n v="3481186.0142089999"/>
    <n v="4606219.1079820003"/>
    <n v="5188976.1075719995"/>
    <n v="4985292.0175740002"/>
    <n v="4947827.7077620002"/>
    <n v="5414883.2786900001"/>
    <n v="5906435.398887"/>
    <n v="2913492.669884"/>
  </r>
  <r>
    <x v="20"/>
    <n v="0.8973562622710396"/>
    <n v="0.90678177594021936"/>
    <n v="0.92885128937462724"/>
    <n v="0.94637904909023696"/>
    <n v="0.92922247654251455"/>
    <n v="0.92150169780184743"/>
    <n v="0.91628839439161958"/>
    <n v="0.92669790113664463"/>
    <n v="0.90359665987592452"/>
    <n v="0.90929542012708919"/>
    <n v="0.94134613483790075"/>
    <n v="0.46776746577155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compact="0" compactData="0" gridDropZones="1" multipleFieldFilters="0" chartFormat="2">
  <location ref="A1:M4" firstHeaderRow="1" firstDataRow="2" firstDataCol="1"/>
  <pivotFields count="13">
    <pivotField axis="axisRow" compact="0" outline="0" showAll="0" defaultSubtotal="0">
      <items count="21">
        <item h="1" x="1"/>
        <item h="1" x="5"/>
        <item h="1" x="19"/>
        <item h="1" x="20"/>
        <item h="1" x="0"/>
        <item h="1" x="7"/>
        <item h="1" x="2"/>
        <item h="1" x="4"/>
        <item h="1" x="8"/>
        <item h="1" x="6"/>
        <item h="1" x="14"/>
        <item h="1" x="15"/>
        <item h="1" x="16"/>
        <item h="1" x="17"/>
        <item h="1" x="13"/>
        <item h="1" x="18"/>
        <item h="1" x="3"/>
        <item h="1" x="9"/>
        <item h="1" x="10"/>
        <item x="11"/>
        <item h="1" x="1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0"/>
  </rowFields>
  <rowItems count="2">
    <i>
      <x v="1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2012" fld="1" baseField="0" baseItem="0"/>
    <dataField name="Suma de 2013" fld="2" baseField="0" baseItem="0"/>
    <dataField name="Suma de 2014" fld="3" baseField="0" baseItem="0"/>
    <dataField name="Suma de 2015" fld="4" baseField="0" baseItem="0"/>
    <dataField name="Suma de 2016" fld="5" baseField="0" baseItem="0"/>
    <dataField name="Suma de 2017" fld="6" baseField="0" baseItem="0"/>
    <dataField name="Suma de 2018" fld="7" baseField="0" baseItem="0"/>
    <dataField name="Suma de 2019" fld="8" baseField="0" baseItem="0"/>
    <dataField name="Suma de 2020" fld="9" baseField="0" baseItem="0"/>
    <dataField name="Suma de 2021" fld="10" baseField="0" baseItem="0"/>
    <dataField name="Suma de 2022" fld="11" baseField="0" baseItem="0"/>
    <dataField name="Suma de 2023" fld="12" baseField="0" baseItem="0" numFmtId="1"/>
  </dataFields>
  <formats count="11">
    <format dxfId="220">
      <pivotArea outline="0" fieldPosition="0">
        <references count="1">
          <reference field="0" count="3" selected="0">
            <x v="0"/>
            <x v="1"/>
            <x v="2"/>
          </reference>
        </references>
      </pivotArea>
    </format>
    <format dxfId="219">
      <pivotArea outline="0" fieldPosition="0">
        <references count="1">
          <reference field="0" count="4" selected="0">
            <x v="4"/>
            <x v="5"/>
            <x v="6"/>
            <x v="7"/>
          </reference>
        </references>
      </pivotArea>
    </format>
    <format dxfId="218">
      <pivotArea outline="0" fieldPosition="0">
        <references count="1">
          <reference field="0" count="7" selected="0">
            <x v="10"/>
            <x v="11"/>
            <x v="12"/>
            <x v="13"/>
            <x v="14"/>
            <x v="15"/>
            <x v="16"/>
          </reference>
        </references>
      </pivotArea>
    </format>
    <format dxfId="217">
      <pivotArea outline="0" fieldPosition="0">
        <references count="1">
          <reference field="4294967294" count="1">
            <x v="11"/>
          </reference>
        </references>
      </pivotArea>
    </format>
    <format dxfId="216">
      <pivotArea outline="0" fieldPosition="0">
        <references count="1">
          <reference field="0" count="2" selected="0">
            <x v="19"/>
            <x v="20"/>
          </reference>
        </references>
      </pivotArea>
    </format>
    <format dxfId="215">
      <pivotArea outline="0" fieldPosition="0">
        <references count="1">
          <reference field="0" count="1" selected="0">
            <x v="3"/>
          </reference>
        </references>
      </pivotArea>
    </format>
    <format dxfId="214">
      <pivotArea outline="0" fieldPosition="0">
        <references count="1">
          <reference field="0" count="1" selected="0">
            <x v="8"/>
          </reference>
        </references>
      </pivotArea>
    </format>
    <format dxfId="213">
      <pivotArea outline="0" fieldPosition="0">
        <references count="1">
          <reference field="0" count="1" selected="0">
            <x v="9"/>
          </reference>
        </references>
      </pivotArea>
    </format>
    <format dxfId="212">
      <pivotArea outline="0" fieldPosition="0">
        <references count="1">
          <reference field="0" count="2" selected="0">
            <x v="17"/>
            <x v="18"/>
          </reference>
        </references>
      </pivotArea>
    </format>
    <format dxfId="211">
      <pivotArea grandRow="1" outline="0" collapsedLevelsAreSubtotals="1" fieldPosition="0"/>
    </format>
    <format dxfId="210">
      <pivotArea outline="0" fieldPosition="0">
        <references count="2">
          <reference field="4294967294" count="1" selected="0">
            <x v="11"/>
          </reference>
          <reference field="0" count="0" selected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I47" firstHeaderRow="1" firstDataRow="2" firstDataCol="2"/>
  <pivotFields count="13">
    <pivotField axis="axisRow" compact="0" outline="0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axis="axisRow" compact="0" outline="0" showAll="0" defaultSubtotal="0">
      <items count="42">
        <item x="39"/>
        <item x="41"/>
        <item x="30"/>
        <item x="31"/>
        <item x="0"/>
        <item x="2"/>
        <item x="21"/>
        <item x="27"/>
        <item x="35"/>
        <item x="37"/>
        <item x="29"/>
        <item x="32"/>
        <item x="38"/>
        <item x="33"/>
        <item x="40"/>
        <item x="36"/>
        <item x="1"/>
        <item x="4"/>
        <item x="12"/>
        <item x="25"/>
        <item x="10"/>
        <item x="5"/>
        <item x="8"/>
        <item x="28"/>
        <item x="19"/>
        <item x="15"/>
        <item x="22"/>
        <item x="26"/>
        <item x="17"/>
        <item x="16"/>
        <item x="23"/>
        <item x="24"/>
        <item x="18"/>
        <item x="11"/>
        <item x="14"/>
        <item x="20"/>
        <item x="9"/>
        <item x="7"/>
        <item x="6"/>
        <item x="3"/>
        <item x="34"/>
        <item x="13"/>
      </items>
    </pivotField>
    <pivotField compact="0" outline="0" showAll="0" defaultSubtotal="0">
      <items count="36">
        <item x="27"/>
        <item x="0"/>
        <item x="5"/>
        <item x="2"/>
        <item x="7"/>
        <item x="17"/>
        <item x="3"/>
        <item x="33"/>
        <item x="32"/>
        <item x="1"/>
        <item x="31"/>
        <item x="4"/>
        <item x="28"/>
        <item x="9"/>
        <item x="20"/>
        <item x="16"/>
        <item x="30"/>
        <item x="24"/>
        <item x="11"/>
        <item x="8"/>
        <item x="23"/>
        <item x="22"/>
        <item x="12"/>
        <item x="34"/>
        <item x="29"/>
        <item x="25"/>
        <item x="19"/>
        <item x="13"/>
        <item x="35"/>
        <item x="26"/>
        <item x="6"/>
        <item x="21"/>
        <item x="15"/>
        <item x="14"/>
        <item x="10"/>
        <item x="18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35">
        <item x="3"/>
        <item x="24"/>
        <item x="1"/>
        <item x="5"/>
        <item x="29"/>
        <item x="33"/>
        <item x="34"/>
        <item x="28"/>
        <item x="15"/>
        <item x="14"/>
        <item x="2"/>
        <item x="22"/>
        <item x="17"/>
        <item x="25"/>
        <item x="30"/>
        <item x="7"/>
        <item x="9"/>
        <item x="27"/>
        <item x="6"/>
        <item x="19"/>
        <item x="21"/>
        <item x="31"/>
        <item x="10"/>
        <item x="26"/>
        <item x="20"/>
        <item x="32"/>
        <item x="16"/>
        <item x="11"/>
        <item x="4"/>
        <item x="23"/>
        <item x="13"/>
        <item x="18"/>
        <item x="12"/>
        <item x="8"/>
        <item x="0"/>
      </items>
    </pivotField>
    <pivotField dataField="1" compact="0" outline="0" showAll="0" defaultSubtotal="0">
      <items count="39">
        <item x="3"/>
        <item x="34"/>
        <item x="17"/>
        <item x="5"/>
        <item x="28"/>
        <item x="27"/>
        <item x="1"/>
        <item x="37"/>
        <item x="38"/>
        <item x="32"/>
        <item x="15"/>
        <item x="19"/>
        <item x="14"/>
        <item x="2"/>
        <item x="29"/>
        <item x="25"/>
        <item x="16"/>
        <item x="33"/>
        <item x="7"/>
        <item x="31"/>
        <item x="9"/>
        <item x="6"/>
        <item x="24"/>
        <item x="21"/>
        <item x="35"/>
        <item x="22"/>
        <item x="10"/>
        <item x="23"/>
        <item x="30"/>
        <item x="36"/>
        <item x="18"/>
        <item x="11"/>
        <item x="4"/>
        <item x="26"/>
        <item x="13"/>
        <item x="20"/>
        <item x="12"/>
        <item x="8"/>
        <item x="0"/>
      </items>
    </pivotField>
    <pivotField dataField="1" compact="0" outline="0" showAll="0" defaultSubtotal="0">
      <items count="39">
        <item x="3"/>
        <item x="34"/>
        <item x="17"/>
        <item x="27"/>
        <item x="5"/>
        <item x="37"/>
        <item x="28"/>
        <item x="1"/>
        <item x="32"/>
        <item x="15"/>
        <item x="14"/>
        <item x="33"/>
        <item x="2"/>
        <item x="38"/>
        <item x="25"/>
        <item x="16"/>
        <item x="7"/>
        <item x="29"/>
        <item x="19"/>
        <item x="24"/>
        <item x="31"/>
        <item x="9"/>
        <item x="6"/>
        <item x="21"/>
        <item x="35"/>
        <item x="36"/>
        <item x="23"/>
        <item x="10"/>
        <item x="30"/>
        <item x="22"/>
        <item x="4"/>
        <item x="11"/>
        <item x="18"/>
        <item x="26"/>
        <item x="13"/>
        <item x="20"/>
        <item x="12"/>
        <item x="8"/>
        <item x="0"/>
      </items>
    </pivotField>
  </pivotFields>
  <rowFields count="2">
    <field x="0"/>
    <field x="1"/>
  </rowFields>
  <rowItems count="43">
    <i>
      <x/>
      <x v="4"/>
    </i>
    <i>
      <x v="1"/>
      <x v="16"/>
    </i>
    <i>
      <x v="2"/>
      <x v="5"/>
    </i>
    <i>
      <x v="3"/>
      <x v="39"/>
    </i>
    <i>
      <x v="4"/>
      <x v="17"/>
    </i>
    <i>
      <x v="5"/>
      <x v="21"/>
    </i>
    <i>
      <x v="6"/>
      <x v="38"/>
    </i>
    <i>
      <x v="7"/>
      <x v="37"/>
    </i>
    <i>
      <x v="8"/>
      <x v="22"/>
    </i>
    <i>
      <x v="9"/>
      <x v="36"/>
    </i>
    <i>
      <x v="10"/>
      <x v="20"/>
    </i>
    <i>
      <x v="11"/>
      <x v="33"/>
    </i>
    <i>
      <x v="12"/>
      <x v="18"/>
    </i>
    <i>
      <x v="13"/>
      <x v="41"/>
    </i>
    <i>
      <x v="14"/>
      <x v="34"/>
    </i>
    <i>
      <x v="15"/>
      <x v="25"/>
    </i>
    <i>
      <x v="16"/>
      <x v="29"/>
    </i>
    <i>
      <x v="17"/>
      <x v="28"/>
    </i>
    <i>
      <x v="18"/>
      <x v="32"/>
    </i>
    <i>
      <x v="19"/>
      <x v="24"/>
    </i>
    <i>
      <x v="20"/>
      <x v="35"/>
    </i>
    <i>
      <x v="21"/>
      <x v="6"/>
    </i>
    <i>
      <x v="22"/>
      <x v="26"/>
    </i>
    <i>
      <x v="23"/>
      <x v="30"/>
    </i>
    <i>
      <x v="24"/>
      <x v="31"/>
    </i>
    <i>
      <x v="25"/>
      <x v="19"/>
    </i>
    <i>
      <x v="26"/>
      <x v="27"/>
    </i>
    <i>
      <x v="27"/>
      <x v="7"/>
    </i>
    <i>
      <x v="28"/>
      <x v="23"/>
    </i>
    <i>
      <x v="29"/>
      <x v="10"/>
    </i>
    <i>
      <x v="30"/>
      <x v="2"/>
    </i>
    <i>
      <x v="31"/>
      <x v="3"/>
    </i>
    <i>
      <x v="32"/>
      <x v="11"/>
    </i>
    <i>
      <x v="33"/>
      <x v="13"/>
    </i>
    <i>
      <x v="34"/>
      <x v="40"/>
    </i>
    <i>
      <x v="35"/>
      <x v="8"/>
    </i>
    <i>
      <x v="36"/>
      <x v="15"/>
    </i>
    <i>
      <x v="37"/>
      <x v="9"/>
    </i>
    <i>
      <x v="38"/>
      <x v="12"/>
    </i>
    <i>
      <x v="39"/>
      <x/>
    </i>
    <i>
      <x v="40"/>
      <x v="14"/>
    </i>
    <i>
      <x v="41"/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2022" fld="12" baseField="1" baseItem="24"/>
    <dataField name="Suma de 2021" fld="11" baseField="1" baseItem="5"/>
    <dataField name="Suma de 2020" fld="10" baseField="1" baseItem="5"/>
    <dataField name="Suma de 2019" fld="9" baseField="1" baseItem="5"/>
    <dataField name="Suma de 2018" fld="8" baseField="1" baseItem="5"/>
    <dataField name="Suma de 2017" fld="7" baseField="1" baseItem="5"/>
    <dataField name="Suma de 2016" fld="6" baseField="1" baseItem="5"/>
  </dataFields>
  <formats count="1">
    <format dxfId="20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talle" xr10:uid="{00000000-0013-0000-FFFF-FFFF01000000}" sourceName="Detalle">
  <pivotTables>
    <pivotTable tabId="7" name="Tabla dinámica12"/>
  </pivotTables>
  <data>
    <tabular pivotCacheId="1">
      <items count="21">
        <i x="1"/>
        <i x="5"/>
        <i x="19"/>
        <i x="20"/>
        <i x="0"/>
        <i x="7"/>
        <i x="2"/>
        <i x="4"/>
        <i x="8"/>
        <i x="6"/>
        <i x="14"/>
        <i x="15"/>
        <i x="16"/>
        <i x="17"/>
        <i x="13"/>
        <i x="18"/>
        <i x="3"/>
        <i x="9"/>
        <i x="10"/>
        <i x="11" s="1"/>
        <i x="1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talle" xr10:uid="{00000000-0014-0000-FFFF-FFFF01000000}" cache="SegmentaciónDeDatos_Detalle" caption="Detalle" columnCount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showGridLines="0" topLeftCell="H12" zoomScale="137" zoomScaleNormal="85" workbookViewId="0">
      <selection activeCell="I53" sqref="I53"/>
    </sheetView>
  </sheetViews>
  <sheetFormatPr baseColWidth="10" defaultRowHeight="15" x14ac:dyDescent="0.2"/>
  <cols>
    <col min="1" max="1" width="15" bestFit="1" customWidth="1"/>
    <col min="2" max="13" width="12" bestFit="1" customWidth="1"/>
  </cols>
  <sheetData>
    <row r="1" spans="1:13" x14ac:dyDescent="0.2">
      <c r="B1" s="12" t="s">
        <v>122</v>
      </c>
    </row>
    <row r="2" spans="1:13" x14ac:dyDescent="0.2">
      <c r="A2" s="1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129</v>
      </c>
      <c r="G2" t="s">
        <v>128</v>
      </c>
      <c r="H2" t="s">
        <v>127</v>
      </c>
      <c r="I2" t="s">
        <v>126</v>
      </c>
      <c r="J2" t="s">
        <v>125</v>
      </c>
      <c r="K2" t="s">
        <v>124</v>
      </c>
      <c r="L2" t="s">
        <v>123</v>
      </c>
      <c r="M2" t="s">
        <v>135</v>
      </c>
    </row>
    <row r="3" spans="1:13" x14ac:dyDescent="0.2">
      <c r="A3" t="s">
        <v>11</v>
      </c>
      <c r="B3" s="52">
        <v>350126</v>
      </c>
      <c r="C3" s="52">
        <v>141778</v>
      </c>
      <c r="D3" s="52">
        <v>511233</v>
      </c>
      <c r="E3" s="52">
        <v>528809</v>
      </c>
      <c r="F3" s="52">
        <v>666675</v>
      </c>
      <c r="G3" s="52">
        <v>607600</v>
      </c>
      <c r="H3" s="52">
        <v>391380</v>
      </c>
      <c r="I3" s="52">
        <v>796436</v>
      </c>
      <c r="J3" s="52">
        <v>802906</v>
      </c>
      <c r="K3" s="52">
        <v>589141</v>
      </c>
      <c r="L3" s="52">
        <v>0</v>
      </c>
      <c r="M3" s="3">
        <v>0</v>
      </c>
    </row>
    <row r="4" spans="1:13" x14ac:dyDescent="0.2">
      <c r="A4" t="s">
        <v>30</v>
      </c>
      <c r="B4" s="52">
        <v>350126</v>
      </c>
      <c r="C4" s="52">
        <v>141778</v>
      </c>
      <c r="D4" s="52">
        <v>511233</v>
      </c>
      <c r="E4" s="52">
        <v>528809</v>
      </c>
      <c r="F4" s="52">
        <v>666675</v>
      </c>
      <c r="G4" s="52">
        <v>607600</v>
      </c>
      <c r="H4" s="52">
        <v>391380</v>
      </c>
      <c r="I4" s="52">
        <v>796436</v>
      </c>
      <c r="J4" s="52">
        <v>802906</v>
      </c>
      <c r="K4" s="52">
        <v>589141</v>
      </c>
      <c r="L4" s="52">
        <v>0</v>
      </c>
      <c r="M4" s="52">
        <v>0</v>
      </c>
    </row>
    <row r="52" spans="9:9" x14ac:dyDescent="0.2">
      <c r="I52" s="2">
        <v>3021027808171</v>
      </c>
    </row>
    <row r="53" spans="9:9" x14ac:dyDescent="0.2">
      <c r="I53" s="1">
        <f>I52*0.05</f>
        <v>151051390408.55002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093B-565E-A34D-A87E-D78209EA6BE1}">
  <dimension ref="A1:R253"/>
  <sheetViews>
    <sheetView zoomScale="150" zoomScaleNormal="150" workbookViewId="0">
      <pane ySplit="1" topLeftCell="A2" activePane="bottomLeft" state="frozen"/>
      <selection pane="bottomLeft" activeCell="C1" sqref="C1"/>
    </sheetView>
  </sheetViews>
  <sheetFormatPr baseColWidth="10" defaultRowHeight="15" x14ac:dyDescent="0.2"/>
  <cols>
    <col min="1" max="1" width="14.6640625" customWidth="1"/>
    <col min="2" max="2" width="72" bestFit="1" customWidth="1"/>
    <col min="3" max="3" width="36.5" customWidth="1"/>
    <col min="10" max="10" width="13.5" customWidth="1"/>
  </cols>
  <sheetData>
    <row r="1" spans="1:3" ht="16" x14ac:dyDescent="0.2">
      <c r="A1" s="58" t="s">
        <v>136</v>
      </c>
      <c r="B1" s="58" t="s">
        <v>160</v>
      </c>
      <c r="C1" s="58" t="s">
        <v>138</v>
      </c>
    </row>
    <row r="2" spans="1:3" x14ac:dyDescent="0.2">
      <c r="A2" s="57" t="s">
        <v>139</v>
      </c>
      <c r="B2" s="56" t="s">
        <v>15</v>
      </c>
    </row>
    <row r="3" spans="1:3" x14ac:dyDescent="0.2">
      <c r="A3" s="57" t="s">
        <v>140</v>
      </c>
      <c r="B3" s="56" t="s">
        <v>12</v>
      </c>
    </row>
    <row r="4" spans="1:3" x14ac:dyDescent="0.2">
      <c r="A4" s="57" t="s">
        <v>142</v>
      </c>
      <c r="B4" s="56" t="s">
        <v>14</v>
      </c>
    </row>
    <row r="5" spans="1:3" x14ac:dyDescent="0.2">
      <c r="A5" s="57" t="s">
        <v>141</v>
      </c>
      <c r="B5" s="56" t="s">
        <v>13</v>
      </c>
    </row>
    <row r="6" spans="1:3" x14ac:dyDescent="0.2">
      <c r="A6" s="57" t="s">
        <v>143</v>
      </c>
      <c r="B6" s="56" t="s">
        <v>23</v>
      </c>
    </row>
    <row r="7" spans="1:3" x14ac:dyDescent="0.2">
      <c r="A7" s="57" t="s">
        <v>144</v>
      </c>
      <c r="B7" s="56" t="s">
        <v>16</v>
      </c>
    </row>
    <row r="8" spans="1:3" x14ac:dyDescent="0.2">
      <c r="A8" s="57" t="s">
        <v>145</v>
      </c>
      <c r="B8" s="56" t="s">
        <v>7</v>
      </c>
    </row>
    <row r="9" spans="1:3" x14ac:dyDescent="0.2">
      <c r="A9" s="57" t="s">
        <v>151</v>
      </c>
      <c r="B9" s="56" t="s">
        <v>17</v>
      </c>
    </row>
    <row r="10" spans="1:3" x14ac:dyDescent="0.2">
      <c r="A10" s="57" t="s">
        <v>149</v>
      </c>
      <c r="B10" s="56" t="s">
        <v>5</v>
      </c>
    </row>
    <row r="11" spans="1:3" x14ac:dyDescent="0.2">
      <c r="A11" s="57" t="s">
        <v>150</v>
      </c>
      <c r="B11" s="56" t="s">
        <v>6</v>
      </c>
    </row>
    <row r="12" spans="1:3" x14ac:dyDescent="0.2">
      <c r="A12" s="57" t="s">
        <v>146</v>
      </c>
      <c r="B12" s="56" t="s">
        <v>0</v>
      </c>
    </row>
    <row r="13" spans="1:3" x14ac:dyDescent="0.2">
      <c r="A13" s="57" t="s">
        <v>147</v>
      </c>
      <c r="B13" s="56" t="s">
        <v>24</v>
      </c>
    </row>
    <row r="14" spans="1:3" x14ac:dyDescent="0.2">
      <c r="A14" s="57" t="s">
        <v>148</v>
      </c>
      <c r="B14" s="56" t="s">
        <v>25</v>
      </c>
    </row>
    <row r="15" spans="1:3" x14ac:dyDescent="0.2">
      <c r="A15" s="57" t="s">
        <v>152</v>
      </c>
      <c r="B15" s="56" t="s">
        <v>1</v>
      </c>
    </row>
    <row r="16" spans="1:3" x14ac:dyDescent="0.2">
      <c r="A16" s="57" t="s">
        <v>153</v>
      </c>
      <c r="B16" s="56" t="s">
        <v>2</v>
      </c>
    </row>
    <row r="17" spans="1:2" x14ac:dyDescent="0.2">
      <c r="A17" s="57" t="s">
        <v>154</v>
      </c>
      <c r="B17" s="56" t="s">
        <v>3</v>
      </c>
    </row>
    <row r="18" spans="1:2" x14ac:dyDescent="0.2">
      <c r="A18" s="57" t="s">
        <v>159</v>
      </c>
      <c r="B18" s="56" t="s">
        <v>4</v>
      </c>
    </row>
    <row r="19" spans="1:2" x14ac:dyDescent="0.2">
      <c r="A19" s="57" t="s">
        <v>155</v>
      </c>
      <c r="B19" s="56" t="s">
        <v>18</v>
      </c>
    </row>
    <row r="20" spans="1:2" x14ac:dyDescent="0.2">
      <c r="A20" s="57" t="s">
        <v>156</v>
      </c>
      <c r="B20" s="56" t="s">
        <v>8</v>
      </c>
    </row>
    <row r="21" spans="1:2" x14ac:dyDescent="0.2">
      <c r="A21" s="57" t="s">
        <v>157</v>
      </c>
      <c r="B21" s="56" t="s">
        <v>9</v>
      </c>
    </row>
    <row r="22" spans="1:2" x14ac:dyDescent="0.2">
      <c r="A22" s="57" t="s">
        <v>158</v>
      </c>
      <c r="B22" s="56" t="s">
        <v>11</v>
      </c>
    </row>
    <row r="23" spans="1:2" x14ac:dyDescent="0.2">
      <c r="A23" s="57"/>
      <c r="B23" s="56"/>
    </row>
    <row r="134" spans="9:18" x14ac:dyDescent="0.2"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9:18" x14ac:dyDescent="0.2"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9:18" x14ac:dyDescent="0.2"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9:18" x14ac:dyDescent="0.2"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9:18" x14ac:dyDescent="0.2"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9:18" x14ac:dyDescent="0.2"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9:18" x14ac:dyDescent="0.2"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9:18" x14ac:dyDescent="0.2"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9:18" x14ac:dyDescent="0.2"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9:18" x14ac:dyDescent="0.2"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9:18" x14ac:dyDescent="0.2"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9:18" x14ac:dyDescent="0.2"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242" spans="9:18" x14ac:dyDescent="0.2"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9:18" x14ac:dyDescent="0.2"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9:18" x14ac:dyDescent="0.2"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9:18" x14ac:dyDescent="0.2">
      <c r="I245" s="52"/>
      <c r="J245" s="52"/>
      <c r="K245" s="52"/>
      <c r="L245" s="52"/>
      <c r="M245" s="52"/>
      <c r="N245" s="52"/>
      <c r="O245" s="52"/>
      <c r="P245" s="52"/>
      <c r="Q245" s="52"/>
      <c r="R245" s="52"/>
    </row>
    <row r="246" spans="9:18" x14ac:dyDescent="0.2"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9:18" x14ac:dyDescent="0.2"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9:18" x14ac:dyDescent="0.2"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9:18" x14ac:dyDescent="0.2">
      <c r="I249" s="52"/>
      <c r="J249" s="52"/>
      <c r="K249" s="52"/>
      <c r="L249" s="52"/>
      <c r="M249" s="52"/>
      <c r="N249" s="52"/>
      <c r="O249" s="52"/>
      <c r="P249" s="52"/>
      <c r="Q249" s="52"/>
      <c r="R249" s="52"/>
    </row>
    <row r="250" spans="9:18" x14ac:dyDescent="0.2"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9:18" x14ac:dyDescent="0.2"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9:18" x14ac:dyDescent="0.2"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9:18" x14ac:dyDescent="0.2">
      <c r="I253" s="3"/>
      <c r="J253" s="3"/>
      <c r="K253" s="3"/>
      <c r="L253" s="3"/>
      <c r="M253" s="3"/>
      <c r="N253" s="3"/>
      <c r="O253" s="3"/>
      <c r="P253" s="3"/>
      <c r="Q253" s="3"/>
      <c r="R253" s="3"/>
    </row>
  </sheetData>
  <sortState xmlns:xlrd2="http://schemas.microsoft.com/office/spreadsheetml/2017/richdata2" ref="A2:B23">
    <sortCondition ref="A1:A23"/>
  </sortState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AD5E-488D-2A47-8AA7-EB79A8D23865}">
  <dimension ref="A1:D253"/>
  <sheetViews>
    <sheetView tabSelected="1" topLeftCell="A215" workbookViewId="0">
      <selection activeCell="B1" sqref="B1:B253"/>
    </sheetView>
  </sheetViews>
  <sheetFormatPr baseColWidth="10" defaultRowHeight="15" x14ac:dyDescent="0.2"/>
  <cols>
    <col min="2" max="2" width="31.1640625" customWidth="1"/>
    <col min="3" max="3" width="40.5" customWidth="1"/>
  </cols>
  <sheetData>
    <row r="1" spans="1:4" ht="16" x14ac:dyDescent="0.2">
      <c r="A1" s="59" t="s">
        <v>136</v>
      </c>
      <c r="B1" s="59" t="s">
        <v>160</v>
      </c>
      <c r="C1" s="59" t="s">
        <v>161</v>
      </c>
      <c r="D1" s="59" t="s">
        <v>137</v>
      </c>
    </row>
    <row r="2" spans="1:4" x14ac:dyDescent="0.2">
      <c r="A2" s="57" t="s">
        <v>139</v>
      </c>
      <c r="B2" s="56" t="s">
        <v>15</v>
      </c>
      <c r="C2">
        <v>3809929</v>
      </c>
      <c r="D2">
        <v>2012</v>
      </c>
    </row>
    <row r="3" spans="1:4" x14ac:dyDescent="0.2">
      <c r="A3" s="57" t="s">
        <v>139</v>
      </c>
      <c r="B3" s="56" t="s">
        <v>15</v>
      </c>
      <c r="C3">
        <v>4524423</v>
      </c>
      <c r="D3">
        <v>2013</v>
      </c>
    </row>
    <row r="4" spans="1:4" x14ac:dyDescent="0.2">
      <c r="A4" s="57" t="s">
        <v>139</v>
      </c>
      <c r="B4" s="56" t="s">
        <v>15</v>
      </c>
      <c r="C4">
        <v>6023383</v>
      </c>
      <c r="D4">
        <v>2014</v>
      </c>
    </row>
    <row r="5" spans="1:4" x14ac:dyDescent="0.2">
      <c r="A5" s="57" t="s">
        <v>139</v>
      </c>
      <c r="B5" s="56" t="s">
        <v>15</v>
      </c>
      <c r="C5">
        <v>4842374</v>
      </c>
      <c r="D5">
        <v>2015</v>
      </c>
    </row>
    <row r="6" spans="1:4" x14ac:dyDescent="0.2">
      <c r="A6" s="57" t="s">
        <v>139</v>
      </c>
      <c r="B6" s="56" t="s">
        <v>15</v>
      </c>
      <c r="C6">
        <v>3820464</v>
      </c>
      <c r="D6">
        <v>2016</v>
      </c>
    </row>
    <row r="7" spans="1:4" x14ac:dyDescent="0.2">
      <c r="A7" s="57" t="s">
        <v>139</v>
      </c>
      <c r="B7" s="56" t="s">
        <v>15</v>
      </c>
      <c r="C7">
        <v>6117760</v>
      </c>
      <c r="D7">
        <v>2017</v>
      </c>
    </row>
    <row r="8" spans="1:4" x14ac:dyDescent="0.2">
      <c r="A8" s="57" t="s">
        <v>139</v>
      </c>
      <c r="B8" s="56" t="s">
        <v>15</v>
      </c>
      <c r="C8">
        <v>6745600</v>
      </c>
      <c r="D8">
        <v>2018</v>
      </c>
    </row>
    <row r="9" spans="1:4" x14ac:dyDescent="0.2">
      <c r="A9" s="57" t="s">
        <v>139</v>
      </c>
      <c r="B9" s="56" t="s">
        <v>15</v>
      </c>
      <c r="C9">
        <v>6651605</v>
      </c>
      <c r="D9">
        <v>2019</v>
      </c>
    </row>
    <row r="10" spans="1:4" x14ac:dyDescent="0.2">
      <c r="A10" s="57" t="s">
        <v>139</v>
      </c>
      <c r="B10" s="56" t="s">
        <v>15</v>
      </c>
      <c r="C10">
        <v>6599085</v>
      </c>
      <c r="D10">
        <v>2020</v>
      </c>
    </row>
    <row r="11" spans="1:4" x14ac:dyDescent="0.2">
      <c r="A11" s="57" t="s">
        <v>139</v>
      </c>
      <c r="B11" s="56" t="s">
        <v>15</v>
      </c>
      <c r="C11">
        <v>7096987</v>
      </c>
      <c r="D11">
        <v>2021</v>
      </c>
    </row>
    <row r="12" spans="1:4" x14ac:dyDescent="0.2">
      <c r="A12" s="57" t="s">
        <v>139</v>
      </c>
      <c r="B12" s="56" t="s">
        <v>15</v>
      </c>
      <c r="C12">
        <v>6546146</v>
      </c>
      <c r="D12">
        <v>2022</v>
      </c>
    </row>
    <row r="13" spans="1:4" x14ac:dyDescent="0.2">
      <c r="A13" s="57" t="s">
        <v>139</v>
      </c>
      <c r="B13" s="56" t="s">
        <v>15</v>
      </c>
      <c r="C13">
        <v>7575013</v>
      </c>
      <c r="D13">
        <v>2023</v>
      </c>
    </row>
    <row r="14" spans="1:4" x14ac:dyDescent="0.2">
      <c r="A14" s="57" t="s">
        <v>140</v>
      </c>
      <c r="B14" s="56" t="s">
        <v>12</v>
      </c>
      <c r="C14">
        <v>2064038</v>
      </c>
      <c r="D14">
        <v>2012</v>
      </c>
    </row>
    <row r="15" spans="1:4" x14ac:dyDescent="0.2">
      <c r="A15" s="57" t="s">
        <v>140</v>
      </c>
      <c r="B15" s="56" t="s">
        <v>12</v>
      </c>
      <c r="C15">
        <v>2330895</v>
      </c>
      <c r="D15">
        <v>2013</v>
      </c>
    </row>
    <row r="16" spans="1:4" x14ac:dyDescent="0.2">
      <c r="A16" s="57" t="s">
        <v>140</v>
      </c>
      <c r="B16" s="56" t="s">
        <v>12</v>
      </c>
      <c r="C16">
        <v>2392490</v>
      </c>
      <c r="D16">
        <v>2014</v>
      </c>
    </row>
    <row r="17" spans="1:4" x14ac:dyDescent="0.2">
      <c r="A17" s="57" t="s">
        <v>140</v>
      </c>
      <c r="B17" s="56" t="s">
        <v>12</v>
      </c>
      <c r="C17">
        <v>2563393</v>
      </c>
      <c r="D17">
        <v>2015</v>
      </c>
    </row>
    <row r="18" spans="1:4" x14ac:dyDescent="0.2">
      <c r="A18" s="57" t="s">
        <v>140</v>
      </c>
      <c r="B18" s="56" t="s">
        <v>12</v>
      </c>
      <c r="C18">
        <v>2322280</v>
      </c>
      <c r="D18">
        <v>2016</v>
      </c>
    </row>
    <row r="19" spans="1:4" x14ac:dyDescent="0.2">
      <c r="A19" s="57" t="s">
        <v>140</v>
      </c>
      <c r="B19" s="56" t="s">
        <v>12</v>
      </c>
      <c r="C19">
        <v>3036699</v>
      </c>
      <c r="D19">
        <v>2017</v>
      </c>
    </row>
    <row r="20" spans="1:4" x14ac:dyDescent="0.2">
      <c r="A20" s="57" t="s">
        <v>140</v>
      </c>
      <c r="B20" s="56" t="s">
        <v>12</v>
      </c>
      <c r="C20">
        <v>3073411</v>
      </c>
      <c r="D20">
        <v>2018</v>
      </c>
    </row>
    <row r="21" spans="1:4" x14ac:dyDescent="0.2">
      <c r="A21" s="57" t="s">
        <v>140</v>
      </c>
      <c r="B21" s="56" t="s">
        <v>12</v>
      </c>
      <c r="C21">
        <v>3404766</v>
      </c>
      <c r="D21">
        <v>2019</v>
      </c>
    </row>
    <row r="22" spans="1:4" x14ac:dyDescent="0.2">
      <c r="A22" s="57" t="s">
        <v>140</v>
      </c>
      <c r="B22" s="56" t="s">
        <v>12</v>
      </c>
      <c r="C22">
        <v>3285576</v>
      </c>
      <c r="D22">
        <v>2020</v>
      </c>
    </row>
    <row r="23" spans="1:4" x14ac:dyDescent="0.2">
      <c r="A23" s="57" t="s">
        <v>140</v>
      </c>
      <c r="B23" s="56" t="s">
        <v>12</v>
      </c>
      <c r="C23">
        <v>4376628</v>
      </c>
      <c r="D23">
        <v>2021</v>
      </c>
    </row>
    <row r="24" spans="1:4" x14ac:dyDescent="0.2">
      <c r="A24" s="57" t="s">
        <v>140</v>
      </c>
      <c r="B24" s="56" t="s">
        <v>12</v>
      </c>
      <c r="C24">
        <v>4177883</v>
      </c>
      <c r="D24">
        <v>2022</v>
      </c>
    </row>
    <row r="25" spans="1:4" x14ac:dyDescent="0.2">
      <c r="A25" s="57" t="s">
        <v>140</v>
      </c>
      <c r="B25" s="56" t="s">
        <v>12</v>
      </c>
      <c r="C25">
        <v>4833755</v>
      </c>
      <c r="D25">
        <v>2023</v>
      </c>
    </row>
    <row r="26" spans="1:4" x14ac:dyDescent="0.2">
      <c r="A26" s="57" t="s">
        <v>142</v>
      </c>
      <c r="B26" s="56" t="s">
        <v>14</v>
      </c>
      <c r="C26">
        <v>1333414</v>
      </c>
      <c r="D26">
        <v>2012</v>
      </c>
    </row>
    <row r="27" spans="1:4" x14ac:dyDescent="0.2">
      <c r="A27" s="57" t="s">
        <v>142</v>
      </c>
      <c r="B27" s="56" t="s">
        <v>14</v>
      </c>
      <c r="C27">
        <v>1709648</v>
      </c>
      <c r="D27">
        <v>2013</v>
      </c>
    </row>
    <row r="28" spans="1:4" x14ac:dyDescent="0.2">
      <c r="A28" s="57" t="s">
        <v>142</v>
      </c>
      <c r="B28" s="56" t="s">
        <v>14</v>
      </c>
      <c r="C28">
        <v>3165339</v>
      </c>
      <c r="D28">
        <v>2014</v>
      </c>
    </row>
    <row r="29" spans="1:4" x14ac:dyDescent="0.2">
      <c r="A29" s="57" t="s">
        <v>142</v>
      </c>
      <c r="B29" s="56" t="s">
        <v>14</v>
      </c>
      <c r="C29">
        <v>1748755</v>
      </c>
      <c r="D29">
        <v>2015</v>
      </c>
    </row>
    <row r="30" spans="1:4" x14ac:dyDescent="0.2">
      <c r="A30" s="57" t="s">
        <v>142</v>
      </c>
      <c r="B30" s="56" t="s">
        <v>14</v>
      </c>
      <c r="C30">
        <v>1080956</v>
      </c>
      <c r="D30">
        <v>2016</v>
      </c>
    </row>
    <row r="31" spans="1:4" x14ac:dyDescent="0.2">
      <c r="A31" s="57" t="s">
        <v>142</v>
      </c>
      <c r="B31" s="56" t="s">
        <v>14</v>
      </c>
      <c r="C31">
        <v>2267977</v>
      </c>
      <c r="D31">
        <v>2017</v>
      </c>
    </row>
    <row r="32" spans="1:4" x14ac:dyDescent="0.2">
      <c r="A32" s="57" t="s">
        <v>142</v>
      </c>
      <c r="B32" s="56" t="s">
        <v>14</v>
      </c>
      <c r="C32">
        <v>2928353</v>
      </c>
      <c r="D32">
        <v>2018</v>
      </c>
    </row>
    <row r="33" spans="1:4" x14ac:dyDescent="0.2">
      <c r="A33" s="57" t="s">
        <v>142</v>
      </c>
      <c r="B33" s="56" t="s">
        <v>14</v>
      </c>
      <c r="C33">
        <v>2440791</v>
      </c>
      <c r="D33">
        <v>2019</v>
      </c>
    </row>
    <row r="34" spans="1:4" x14ac:dyDescent="0.2">
      <c r="A34" s="57" t="s">
        <v>142</v>
      </c>
      <c r="B34" s="56" t="s">
        <v>14</v>
      </c>
      <c r="C34">
        <v>2396332</v>
      </c>
      <c r="D34">
        <v>2020</v>
      </c>
    </row>
    <row r="35" spans="1:4" x14ac:dyDescent="0.2">
      <c r="A35" s="57" t="s">
        <v>142</v>
      </c>
      <c r="B35" s="56" t="s">
        <v>14</v>
      </c>
      <c r="C35">
        <v>2720359</v>
      </c>
      <c r="D35">
        <v>2021</v>
      </c>
    </row>
    <row r="36" spans="1:4" x14ac:dyDescent="0.2">
      <c r="A36" s="57" t="s">
        <v>142</v>
      </c>
      <c r="B36" s="56" t="s">
        <v>14</v>
      </c>
      <c r="C36">
        <v>2113875</v>
      </c>
      <c r="D36">
        <v>2022</v>
      </c>
    </row>
    <row r="37" spans="1:4" x14ac:dyDescent="0.2">
      <c r="A37" s="57" t="s">
        <v>142</v>
      </c>
      <c r="B37" s="56" t="s">
        <v>14</v>
      </c>
      <c r="C37">
        <v>2473584</v>
      </c>
      <c r="D37">
        <v>2023</v>
      </c>
    </row>
    <row r="38" spans="1:4" x14ac:dyDescent="0.2">
      <c r="A38" s="57" t="s">
        <v>141</v>
      </c>
      <c r="B38" s="56" t="s">
        <v>13</v>
      </c>
      <c r="C38">
        <v>412477</v>
      </c>
      <c r="D38">
        <v>2012</v>
      </c>
    </row>
    <row r="39" spans="1:4" x14ac:dyDescent="0.2">
      <c r="A39" s="57" t="s">
        <v>141</v>
      </c>
      <c r="B39" s="56" t="s">
        <v>13</v>
      </c>
      <c r="C39">
        <v>473498</v>
      </c>
      <c r="D39">
        <v>2013</v>
      </c>
    </row>
    <row r="40" spans="1:4" x14ac:dyDescent="0.2">
      <c r="A40" s="57" t="s">
        <v>141</v>
      </c>
      <c r="B40" s="56" t="s">
        <v>13</v>
      </c>
      <c r="C40">
        <v>451900</v>
      </c>
      <c r="D40">
        <v>2014</v>
      </c>
    </row>
    <row r="41" spans="1:4" x14ac:dyDescent="0.2">
      <c r="A41" s="57" t="s">
        <v>141</v>
      </c>
      <c r="B41" s="56" t="s">
        <v>13</v>
      </c>
      <c r="C41">
        <v>513280</v>
      </c>
      <c r="D41">
        <v>2015</v>
      </c>
    </row>
    <row r="42" spans="1:4" x14ac:dyDescent="0.2">
      <c r="A42" s="57" t="s">
        <v>141</v>
      </c>
      <c r="B42" s="56" t="s">
        <v>13</v>
      </c>
      <c r="C42">
        <v>417228</v>
      </c>
      <c r="D42">
        <v>2016</v>
      </c>
    </row>
    <row r="43" spans="1:4" x14ac:dyDescent="0.2">
      <c r="A43" s="57" t="s">
        <v>141</v>
      </c>
      <c r="B43" s="56" t="s">
        <v>13</v>
      </c>
      <c r="C43">
        <v>704730</v>
      </c>
      <c r="D43">
        <v>2017</v>
      </c>
    </row>
    <row r="44" spans="1:4" x14ac:dyDescent="0.2">
      <c r="A44" s="57" t="s">
        <v>141</v>
      </c>
      <c r="B44" s="56" t="s">
        <v>13</v>
      </c>
      <c r="C44">
        <v>634394</v>
      </c>
      <c r="D44">
        <v>2018</v>
      </c>
    </row>
    <row r="45" spans="1:4" x14ac:dyDescent="0.2">
      <c r="A45" s="57" t="s">
        <v>141</v>
      </c>
      <c r="B45" s="56" t="s">
        <v>13</v>
      </c>
      <c r="C45">
        <v>658042</v>
      </c>
      <c r="D45">
        <v>2019</v>
      </c>
    </row>
    <row r="46" spans="1:4" x14ac:dyDescent="0.2">
      <c r="A46" s="57" t="s">
        <v>141</v>
      </c>
      <c r="B46" s="56" t="s">
        <v>13</v>
      </c>
      <c r="C46">
        <v>868363</v>
      </c>
      <c r="D46">
        <v>2020</v>
      </c>
    </row>
    <row r="47" spans="1:4" x14ac:dyDescent="0.2">
      <c r="A47" s="57" t="s">
        <v>141</v>
      </c>
      <c r="B47" s="56" t="s">
        <v>13</v>
      </c>
      <c r="C47">
        <v>775745</v>
      </c>
      <c r="D47">
        <v>2021</v>
      </c>
    </row>
    <row r="48" spans="1:4" x14ac:dyDescent="0.2">
      <c r="A48" s="57" t="s">
        <v>141</v>
      </c>
      <c r="B48" s="56" t="s">
        <v>13</v>
      </c>
      <c r="C48">
        <v>774940</v>
      </c>
      <c r="D48">
        <v>2022</v>
      </c>
    </row>
    <row r="49" spans="1:4" x14ac:dyDescent="0.2">
      <c r="A49" s="57" t="s">
        <v>141</v>
      </c>
      <c r="B49" s="56" t="s">
        <v>13</v>
      </c>
      <c r="C49">
        <v>780316</v>
      </c>
      <c r="D49">
        <v>2023</v>
      </c>
    </row>
    <row r="50" spans="1:4" x14ac:dyDescent="0.2">
      <c r="A50" s="57" t="s">
        <v>143</v>
      </c>
      <c r="B50" s="56" t="s">
        <v>23</v>
      </c>
      <c r="C50">
        <v>3237352.5186700001</v>
      </c>
      <c r="D50">
        <v>2012</v>
      </c>
    </row>
    <row r="51" spans="1:4" x14ac:dyDescent="0.2">
      <c r="A51" s="57" t="s">
        <v>143</v>
      </c>
      <c r="B51" s="56" t="s">
        <v>23</v>
      </c>
      <c r="C51">
        <v>3924915.4457100001</v>
      </c>
      <c r="D51">
        <v>2013</v>
      </c>
    </row>
    <row r="52" spans="1:4" x14ac:dyDescent="0.2">
      <c r="A52" s="57" t="s">
        <v>143</v>
      </c>
      <c r="B52" s="56" t="s">
        <v>23</v>
      </c>
      <c r="C52">
        <v>5500697.1668729996</v>
      </c>
      <c r="D52">
        <v>2014</v>
      </c>
    </row>
    <row r="53" spans="1:4" x14ac:dyDescent="0.2">
      <c r="A53" s="57" t="s">
        <v>143</v>
      </c>
      <c r="B53" s="56" t="s">
        <v>23</v>
      </c>
      <c r="C53">
        <v>4150394.6472669998</v>
      </c>
      <c r="D53">
        <v>2015</v>
      </c>
    </row>
    <row r="54" spans="1:4" x14ac:dyDescent="0.2">
      <c r="A54" s="57" t="s">
        <v>143</v>
      </c>
      <c r="B54" s="56" t="s">
        <v>23</v>
      </c>
      <c r="C54">
        <v>4206663.8739740001</v>
      </c>
      <c r="D54">
        <v>2016</v>
      </c>
    </row>
    <row r="55" spans="1:4" x14ac:dyDescent="0.2">
      <c r="A55" s="57" t="s">
        <v>143</v>
      </c>
      <c r="B55" s="56" t="s">
        <v>23</v>
      </c>
      <c r="C55">
        <v>4623570.9901099997</v>
      </c>
      <c r="D55">
        <v>2017</v>
      </c>
    </row>
    <row r="56" spans="1:4" x14ac:dyDescent="0.2">
      <c r="A56" s="57" t="s">
        <v>143</v>
      </c>
      <c r="B56" s="56" t="s">
        <v>23</v>
      </c>
      <c r="C56">
        <v>5756691.7936859997</v>
      </c>
      <c r="D56">
        <v>2018</v>
      </c>
    </row>
    <row r="57" spans="1:4" x14ac:dyDescent="0.2">
      <c r="A57" s="57" t="s">
        <v>143</v>
      </c>
      <c r="B57" s="56" t="s">
        <v>23</v>
      </c>
      <c r="C57">
        <v>5277456.3008249998</v>
      </c>
      <c r="D57">
        <v>2019</v>
      </c>
    </row>
    <row r="58" spans="1:4" x14ac:dyDescent="0.2">
      <c r="A58" s="57" t="s">
        <v>143</v>
      </c>
      <c r="B58" s="56" t="s">
        <v>23</v>
      </c>
      <c r="C58">
        <v>5652273.7569380002</v>
      </c>
      <c r="D58">
        <v>2020</v>
      </c>
    </row>
    <row r="59" spans="1:4" x14ac:dyDescent="0.2">
      <c r="A59" s="57" t="s">
        <v>143</v>
      </c>
      <c r="B59" s="56" t="s">
        <v>23</v>
      </c>
      <c r="C59">
        <v>6141893.2519220002</v>
      </c>
      <c r="D59">
        <v>2021</v>
      </c>
    </row>
    <row r="60" spans="1:4" x14ac:dyDescent="0.2">
      <c r="A60" s="57" t="s">
        <v>143</v>
      </c>
      <c r="B60" s="56" t="s">
        <v>23</v>
      </c>
      <c r="C60">
        <v>6546145.7061930001</v>
      </c>
      <c r="D60">
        <v>2022</v>
      </c>
    </row>
    <row r="61" spans="1:4" x14ac:dyDescent="0.2">
      <c r="A61" s="57" t="s">
        <v>143</v>
      </c>
      <c r="B61" s="56" t="s">
        <v>23</v>
      </c>
      <c r="C61">
        <v>7575013</v>
      </c>
      <c r="D61">
        <v>2023</v>
      </c>
    </row>
    <row r="62" spans="1:4" x14ac:dyDescent="0.2">
      <c r="A62" s="57" t="s">
        <v>144</v>
      </c>
      <c r="B62" s="56" t="s">
        <v>16</v>
      </c>
      <c r="C62">
        <v>450962</v>
      </c>
      <c r="D62">
        <v>2012</v>
      </c>
    </row>
    <row r="63" spans="1:4" x14ac:dyDescent="0.2">
      <c r="A63" s="57" t="s">
        <v>144</v>
      </c>
      <c r="B63" s="56" t="s">
        <v>16</v>
      </c>
      <c r="C63">
        <v>431914</v>
      </c>
      <c r="D63">
        <v>2013</v>
      </c>
    </row>
    <row r="64" spans="1:4" x14ac:dyDescent="0.2">
      <c r="A64" s="57" t="s">
        <v>144</v>
      </c>
      <c r="B64" s="56" t="s">
        <v>16</v>
      </c>
      <c r="C64">
        <v>471734</v>
      </c>
      <c r="D64">
        <v>2014</v>
      </c>
    </row>
    <row r="65" spans="1:4" x14ac:dyDescent="0.2">
      <c r="A65" s="57" t="s">
        <v>144</v>
      </c>
      <c r="B65" s="56" t="s">
        <v>16</v>
      </c>
      <c r="C65">
        <v>525198</v>
      </c>
      <c r="D65">
        <v>2015</v>
      </c>
    </row>
    <row r="66" spans="1:4" x14ac:dyDescent="0.2">
      <c r="A66" s="57" t="s">
        <v>144</v>
      </c>
      <c r="B66" s="56" t="s">
        <v>16</v>
      </c>
      <c r="C66">
        <v>616284</v>
      </c>
      <c r="D66">
        <v>2016</v>
      </c>
    </row>
    <row r="67" spans="1:4" x14ac:dyDescent="0.2">
      <c r="A67" s="57" t="s">
        <v>144</v>
      </c>
      <c r="B67" s="56" t="s">
        <v>16</v>
      </c>
      <c r="C67">
        <v>601429</v>
      </c>
      <c r="D67">
        <v>2017</v>
      </c>
    </row>
    <row r="68" spans="1:4" x14ac:dyDescent="0.2">
      <c r="A68" s="57" t="s">
        <v>144</v>
      </c>
      <c r="B68" s="56" t="s">
        <v>16</v>
      </c>
      <c r="C68">
        <v>646146</v>
      </c>
      <c r="D68">
        <v>2018</v>
      </c>
    </row>
    <row r="69" spans="1:4" x14ac:dyDescent="0.2">
      <c r="A69" s="57" t="s">
        <v>144</v>
      </c>
      <c r="B69" s="56" t="s">
        <v>16</v>
      </c>
      <c r="C69">
        <v>597813</v>
      </c>
      <c r="D69">
        <v>2019</v>
      </c>
    </row>
    <row r="70" spans="1:4" x14ac:dyDescent="0.2">
      <c r="A70" s="57" t="s">
        <v>144</v>
      </c>
      <c r="B70" s="56" t="s">
        <v>16</v>
      </c>
      <c r="C70">
        <v>692979</v>
      </c>
      <c r="D70">
        <v>2020</v>
      </c>
    </row>
    <row r="71" spans="1:4" x14ac:dyDescent="0.2">
      <c r="A71" s="57" t="s">
        <v>144</v>
      </c>
      <c r="B71" s="56" t="s">
        <v>16</v>
      </c>
      <c r="C71">
        <v>738145</v>
      </c>
      <c r="D71">
        <v>2021</v>
      </c>
    </row>
    <row r="72" spans="1:4" x14ac:dyDescent="0.2">
      <c r="A72" s="57" t="s">
        <v>144</v>
      </c>
      <c r="B72" s="56" t="s">
        <v>16</v>
      </c>
      <c r="C72">
        <v>726176</v>
      </c>
      <c r="D72">
        <v>2022</v>
      </c>
    </row>
    <row r="73" spans="1:4" x14ac:dyDescent="0.2">
      <c r="A73" s="57" t="s">
        <v>144</v>
      </c>
      <c r="B73" s="56" t="s">
        <v>16</v>
      </c>
      <c r="C73">
        <v>834489.26388099999</v>
      </c>
      <c r="D73">
        <v>2023</v>
      </c>
    </row>
    <row r="74" spans="1:4" x14ac:dyDescent="0.2">
      <c r="A74" s="57" t="s">
        <v>145</v>
      </c>
      <c r="B74" s="56" t="s">
        <v>7</v>
      </c>
      <c r="C74">
        <v>0.375</v>
      </c>
      <c r="D74">
        <v>2012</v>
      </c>
    </row>
    <row r="75" spans="1:4" x14ac:dyDescent="0.2">
      <c r="A75" s="57" t="s">
        <v>145</v>
      </c>
      <c r="B75" s="56" t="s">
        <v>7</v>
      </c>
      <c r="C75">
        <v>0.32900000000000001</v>
      </c>
      <c r="D75">
        <v>2013</v>
      </c>
    </row>
    <row r="76" spans="1:4" x14ac:dyDescent="0.2">
      <c r="A76" s="57" t="s">
        <v>145</v>
      </c>
      <c r="B76" s="56" t="s">
        <v>7</v>
      </c>
      <c r="C76">
        <v>0.34499999999999997</v>
      </c>
      <c r="D76">
        <v>2014</v>
      </c>
    </row>
    <row r="77" spans="1:4" x14ac:dyDescent="0.2">
      <c r="A77" s="57" t="s">
        <v>145</v>
      </c>
      <c r="B77" s="56" t="s">
        <v>7</v>
      </c>
      <c r="C77">
        <v>0.36499999999999999</v>
      </c>
      <c r="D77">
        <v>2015</v>
      </c>
    </row>
    <row r="78" spans="1:4" x14ac:dyDescent="0.2">
      <c r="A78" s="57" t="s">
        <v>145</v>
      </c>
      <c r="B78" s="56" t="s">
        <v>7</v>
      </c>
      <c r="C78">
        <v>0.379</v>
      </c>
      <c r="D78">
        <v>2016</v>
      </c>
    </row>
    <row r="79" spans="1:4" x14ac:dyDescent="0.2">
      <c r="A79" s="57" t="s">
        <v>145</v>
      </c>
      <c r="B79" s="56" t="s">
        <v>7</v>
      </c>
      <c r="C79">
        <v>0.35399999999999998</v>
      </c>
      <c r="D79">
        <v>2017</v>
      </c>
    </row>
    <row r="80" spans="1:4" x14ac:dyDescent="0.2">
      <c r="A80" s="57" t="s">
        <v>145</v>
      </c>
      <c r="B80" s="56" t="s">
        <v>7</v>
      </c>
      <c r="C80">
        <v>0.36299999999999999</v>
      </c>
      <c r="D80">
        <v>2018</v>
      </c>
    </row>
    <row r="81" spans="1:4" x14ac:dyDescent="0.2">
      <c r="A81" s="57" t="s">
        <v>145</v>
      </c>
      <c r="B81" s="56" t="s">
        <v>7</v>
      </c>
      <c r="C81">
        <v>0.3548</v>
      </c>
      <c r="D81">
        <v>2019</v>
      </c>
    </row>
    <row r="82" spans="1:4" x14ac:dyDescent="0.2">
      <c r="A82" s="57" t="s">
        <v>145</v>
      </c>
      <c r="B82" s="56" t="s">
        <v>7</v>
      </c>
      <c r="C82">
        <v>0.38100000000000001</v>
      </c>
      <c r="D82">
        <v>2020</v>
      </c>
    </row>
    <row r="83" spans="1:4" x14ac:dyDescent="0.2">
      <c r="A83" s="57" t="s">
        <v>145</v>
      </c>
      <c r="B83" s="56" t="s">
        <v>7</v>
      </c>
      <c r="C83">
        <v>0.35799999999999998</v>
      </c>
      <c r="D83">
        <v>2021</v>
      </c>
    </row>
    <row r="84" spans="1:4" x14ac:dyDescent="0.2">
      <c r="A84" s="57" t="s">
        <v>145</v>
      </c>
      <c r="B84" s="56" t="s">
        <v>7</v>
      </c>
      <c r="C84">
        <v>0.34762871929011763</v>
      </c>
      <c r="D84">
        <v>2022</v>
      </c>
    </row>
    <row r="85" spans="1:4" x14ac:dyDescent="0.2">
      <c r="A85" s="57" t="s">
        <v>145</v>
      </c>
      <c r="B85" s="56" t="s">
        <v>7</v>
      </c>
      <c r="C85">
        <v>0.39124076416781572</v>
      </c>
      <c r="D85">
        <v>2023</v>
      </c>
    </row>
    <row r="86" spans="1:4" x14ac:dyDescent="0.2">
      <c r="A86" s="57" t="s">
        <v>151</v>
      </c>
      <c r="B86" s="56" t="s">
        <v>17</v>
      </c>
      <c r="C86">
        <v>111296</v>
      </c>
      <c r="D86">
        <v>2012</v>
      </c>
    </row>
    <row r="87" spans="1:4" x14ac:dyDescent="0.2">
      <c r="A87" s="57" t="s">
        <v>151</v>
      </c>
      <c r="B87" s="56" t="s">
        <v>17</v>
      </c>
      <c r="C87">
        <v>61981</v>
      </c>
      <c r="D87">
        <v>2013</v>
      </c>
    </row>
    <row r="88" spans="1:4" x14ac:dyDescent="0.2">
      <c r="A88" s="57" t="s">
        <v>151</v>
      </c>
      <c r="B88" s="56" t="s">
        <v>17</v>
      </c>
      <c r="C88">
        <v>148964</v>
      </c>
      <c r="D88">
        <v>2014</v>
      </c>
    </row>
    <row r="89" spans="1:4" x14ac:dyDescent="0.2">
      <c r="A89" s="57" t="s">
        <v>151</v>
      </c>
      <c r="B89" s="56" t="s">
        <v>17</v>
      </c>
      <c r="C89">
        <v>131169</v>
      </c>
      <c r="D89">
        <v>2015</v>
      </c>
    </row>
    <row r="90" spans="1:4" x14ac:dyDescent="0.2">
      <c r="A90" s="57" t="s">
        <v>151</v>
      </c>
      <c r="B90" s="56" t="s">
        <v>17</v>
      </c>
      <c r="C90">
        <v>309088</v>
      </c>
      <c r="D90">
        <v>2016</v>
      </c>
    </row>
    <row r="91" spans="1:4" x14ac:dyDescent="0.2">
      <c r="A91" s="57" t="s">
        <v>151</v>
      </c>
      <c r="B91" s="56" t="s">
        <v>17</v>
      </c>
      <c r="C91">
        <v>150579</v>
      </c>
      <c r="D91">
        <v>2017</v>
      </c>
    </row>
    <row r="92" spans="1:4" x14ac:dyDescent="0.2">
      <c r="A92" s="57" t="s">
        <v>151</v>
      </c>
      <c r="B92" s="56" t="s">
        <v>17</v>
      </c>
      <c r="C92">
        <v>171577</v>
      </c>
      <c r="D92">
        <v>2018</v>
      </c>
    </row>
    <row r="93" spans="1:4" x14ac:dyDescent="0.2">
      <c r="A93" s="57" t="s">
        <v>151</v>
      </c>
      <c r="B93" s="56" t="s">
        <v>17</v>
      </c>
      <c r="C93">
        <v>252353</v>
      </c>
      <c r="D93">
        <v>2019</v>
      </c>
    </row>
    <row r="94" spans="1:4" x14ac:dyDescent="0.2">
      <c r="A94" s="57" t="s">
        <v>151</v>
      </c>
      <c r="B94" s="56" t="s">
        <v>17</v>
      </c>
      <c r="C94">
        <v>257638</v>
      </c>
      <c r="D94">
        <v>2020</v>
      </c>
    </row>
    <row r="95" spans="1:4" x14ac:dyDescent="0.2">
      <c r="A95" s="57" t="s">
        <v>151</v>
      </c>
      <c r="B95" s="56" t="s">
        <v>17</v>
      </c>
      <c r="C95">
        <v>311963</v>
      </c>
      <c r="D95">
        <v>2021</v>
      </c>
    </row>
    <row r="96" spans="1:4" x14ac:dyDescent="0.2">
      <c r="A96" s="57" t="s">
        <v>151</v>
      </c>
      <c r="B96" s="56" t="s">
        <v>17</v>
      </c>
      <c r="C96">
        <v>383980</v>
      </c>
      <c r="D96">
        <v>2022</v>
      </c>
    </row>
    <row r="97" spans="1:4" x14ac:dyDescent="0.2">
      <c r="A97" s="57" t="s">
        <v>151</v>
      </c>
      <c r="B97" s="56" t="s">
        <v>17</v>
      </c>
      <c r="C97">
        <v>661757</v>
      </c>
      <c r="D97">
        <v>2023</v>
      </c>
    </row>
    <row r="98" spans="1:4" x14ac:dyDescent="0.2">
      <c r="A98" s="57" t="s">
        <v>149</v>
      </c>
      <c r="B98" s="56" t="s">
        <v>5</v>
      </c>
      <c r="C98">
        <v>33476</v>
      </c>
      <c r="D98">
        <v>2012</v>
      </c>
    </row>
    <row r="99" spans="1:4" x14ac:dyDescent="0.2">
      <c r="A99" s="57" t="s">
        <v>149</v>
      </c>
      <c r="B99" s="56" t="s">
        <v>5</v>
      </c>
      <c r="C99">
        <v>25576</v>
      </c>
      <c r="D99">
        <v>2013</v>
      </c>
    </row>
    <row r="100" spans="1:4" x14ac:dyDescent="0.2">
      <c r="A100" s="57" t="s">
        <v>149</v>
      </c>
      <c r="B100" s="56" t="s">
        <v>5</v>
      </c>
      <c r="C100">
        <v>69894</v>
      </c>
      <c r="D100">
        <v>2014</v>
      </c>
    </row>
    <row r="101" spans="1:4" x14ac:dyDescent="0.2">
      <c r="A101" s="57" t="s">
        <v>149</v>
      </c>
      <c r="B101" s="56" t="s">
        <v>5</v>
      </c>
      <c r="C101">
        <v>58610</v>
      </c>
      <c r="D101">
        <v>2015</v>
      </c>
    </row>
    <row r="102" spans="1:4" x14ac:dyDescent="0.2">
      <c r="A102" s="57" t="s">
        <v>149</v>
      </c>
      <c r="B102" s="56" t="s">
        <v>5</v>
      </c>
      <c r="C102">
        <v>178680</v>
      </c>
      <c r="D102">
        <v>2016</v>
      </c>
    </row>
    <row r="103" spans="1:4" x14ac:dyDescent="0.2">
      <c r="A103" s="57" t="s">
        <v>149</v>
      </c>
      <c r="B103" s="56" t="s">
        <v>5</v>
      </c>
      <c r="C103">
        <v>37594</v>
      </c>
      <c r="D103">
        <v>2017</v>
      </c>
    </row>
    <row r="104" spans="1:4" x14ac:dyDescent="0.2">
      <c r="A104" s="57" t="s">
        <v>149</v>
      </c>
      <c r="B104" s="56" t="s">
        <v>5</v>
      </c>
      <c r="C104">
        <v>48844</v>
      </c>
      <c r="D104">
        <v>2018</v>
      </c>
    </row>
    <row r="105" spans="1:4" x14ac:dyDescent="0.2">
      <c r="A105" s="57" t="s">
        <v>149</v>
      </c>
      <c r="B105" s="56" t="s">
        <v>5</v>
      </c>
      <c r="C105">
        <v>134864</v>
      </c>
      <c r="D105">
        <v>2019</v>
      </c>
    </row>
    <row r="106" spans="1:4" x14ac:dyDescent="0.2">
      <c r="A106" s="57" t="s">
        <v>149</v>
      </c>
      <c r="B106" s="56" t="s">
        <v>5</v>
      </c>
      <c r="C106">
        <v>128252</v>
      </c>
      <c r="D106">
        <v>2020</v>
      </c>
    </row>
    <row r="107" spans="1:4" x14ac:dyDescent="0.2">
      <c r="A107" s="57" t="s">
        <v>149</v>
      </c>
      <c r="B107" s="56" t="s">
        <v>5</v>
      </c>
      <c r="C107">
        <v>215285</v>
      </c>
      <c r="D107">
        <v>2021</v>
      </c>
    </row>
    <row r="108" spans="1:4" x14ac:dyDescent="0.2">
      <c r="A108" s="57" t="s">
        <v>149</v>
      </c>
      <c r="B108" s="56" t="s">
        <v>5</v>
      </c>
      <c r="C108">
        <v>271487</v>
      </c>
      <c r="D108">
        <v>2022</v>
      </c>
    </row>
    <row r="109" spans="1:4" x14ac:dyDescent="0.2">
      <c r="A109" s="57" t="s">
        <v>149</v>
      </c>
      <c r="B109" s="56" t="s">
        <v>5</v>
      </c>
      <c r="C109">
        <v>0</v>
      </c>
      <c r="D109">
        <v>2023</v>
      </c>
    </row>
    <row r="110" spans="1:4" x14ac:dyDescent="0.2">
      <c r="A110" s="57" t="s">
        <v>150</v>
      </c>
      <c r="B110" s="56" t="s">
        <v>6</v>
      </c>
      <c r="C110">
        <v>10299</v>
      </c>
      <c r="D110">
        <v>2012</v>
      </c>
    </row>
    <row r="111" spans="1:4" x14ac:dyDescent="0.2">
      <c r="A111" s="57" t="s">
        <v>150</v>
      </c>
      <c r="B111" s="56" t="s">
        <v>6</v>
      </c>
      <c r="C111">
        <v>12074</v>
      </c>
      <c r="D111">
        <v>2013</v>
      </c>
    </row>
    <row r="112" spans="1:4" x14ac:dyDescent="0.2">
      <c r="A112" s="57" t="s">
        <v>150</v>
      </c>
      <c r="B112" s="56" t="s">
        <v>6</v>
      </c>
      <c r="C112">
        <v>16994</v>
      </c>
      <c r="D112">
        <v>2014</v>
      </c>
    </row>
    <row r="113" spans="1:4" x14ac:dyDescent="0.2">
      <c r="A113" s="57" t="s">
        <v>150</v>
      </c>
      <c r="B113" s="56" t="s">
        <v>6</v>
      </c>
      <c r="C113">
        <v>27767</v>
      </c>
      <c r="D113">
        <v>2015</v>
      </c>
    </row>
    <row r="114" spans="1:4" x14ac:dyDescent="0.2">
      <c r="A114" s="57" t="s">
        <v>150</v>
      </c>
      <c r="B114" s="56" t="s">
        <v>6</v>
      </c>
      <c r="C114">
        <v>82436</v>
      </c>
      <c r="D114">
        <v>2016</v>
      </c>
    </row>
    <row r="115" spans="1:4" x14ac:dyDescent="0.2">
      <c r="A115" s="57" t="s">
        <v>150</v>
      </c>
      <c r="B115" s="56" t="s">
        <v>6</v>
      </c>
      <c r="C115">
        <v>78901</v>
      </c>
      <c r="D115">
        <v>2017</v>
      </c>
    </row>
    <row r="116" spans="1:4" x14ac:dyDescent="0.2">
      <c r="A116" s="57" t="s">
        <v>150</v>
      </c>
      <c r="B116" s="56" t="s">
        <v>6</v>
      </c>
      <c r="C116">
        <v>78738</v>
      </c>
      <c r="D116">
        <v>2018</v>
      </c>
    </row>
    <row r="117" spans="1:4" x14ac:dyDescent="0.2">
      <c r="A117" s="57" t="s">
        <v>150</v>
      </c>
      <c r="B117" s="56" t="s">
        <v>6</v>
      </c>
      <c r="C117">
        <v>82321</v>
      </c>
      <c r="D117">
        <v>2019</v>
      </c>
    </row>
    <row r="118" spans="1:4" x14ac:dyDescent="0.2">
      <c r="A118" s="57" t="s">
        <v>150</v>
      </c>
      <c r="B118" s="56" t="s">
        <v>6</v>
      </c>
      <c r="C118">
        <v>93571</v>
      </c>
      <c r="D118">
        <v>2020</v>
      </c>
    </row>
    <row r="119" spans="1:4" x14ac:dyDescent="0.2">
      <c r="A119" s="57" t="s">
        <v>150</v>
      </c>
      <c r="B119" s="56" t="s">
        <v>6</v>
      </c>
      <c r="C119">
        <v>85076</v>
      </c>
      <c r="D119">
        <v>2021</v>
      </c>
    </row>
    <row r="120" spans="1:4" x14ac:dyDescent="0.2">
      <c r="A120" s="57" t="s">
        <v>150</v>
      </c>
      <c r="B120" s="56" t="s">
        <v>6</v>
      </c>
      <c r="C120">
        <v>82775</v>
      </c>
      <c r="D120">
        <v>2022</v>
      </c>
    </row>
    <row r="121" spans="1:4" x14ac:dyDescent="0.2">
      <c r="A121" s="57" t="s">
        <v>150</v>
      </c>
      <c r="B121" s="56" t="s">
        <v>6</v>
      </c>
      <c r="C121">
        <v>0</v>
      </c>
      <c r="D121">
        <v>2023</v>
      </c>
    </row>
    <row r="122" spans="1:4" x14ac:dyDescent="0.2">
      <c r="A122" s="57" t="s">
        <v>146</v>
      </c>
      <c r="B122" s="56" t="s">
        <v>0</v>
      </c>
      <c r="C122">
        <v>2485435.399429</v>
      </c>
      <c r="D122">
        <v>2012</v>
      </c>
    </row>
    <row r="123" spans="1:4" x14ac:dyDescent="0.2">
      <c r="A123" s="57" t="s">
        <v>146</v>
      </c>
      <c r="B123" s="56" t="s">
        <v>0</v>
      </c>
      <c r="C123">
        <v>3028259.6334779998</v>
      </c>
      <c r="D123">
        <v>2013</v>
      </c>
    </row>
    <row r="124" spans="1:4" x14ac:dyDescent="0.2">
      <c r="A124" s="57" t="s">
        <v>146</v>
      </c>
      <c r="B124" s="56" t="s">
        <v>0</v>
      </c>
      <c r="C124">
        <v>4337050.9903809996</v>
      </c>
      <c r="D124">
        <v>2014</v>
      </c>
    </row>
    <row r="125" spans="1:4" x14ac:dyDescent="0.2">
      <c r="A125" s="57" t="s">
        <v>146</v>
      </c>
      <c r="B125" s="56" t="s">
        <v>0</v>
      </c>
      <c r="C125">
        <v>2968787.110444</v>
      </c>
      <c r="D125">
        <v>2015</v>
      </c>
    </row>
    <row r="126" spans="1:4" x14ac:dyDescent="0.2">
      <c r="A126" s="57" t="s">
        <v>146</v>
      </c>
      <c r="B126" s="56" t="s">
        <v>0</v>
      </c>
      <c r="C126">
        <v>2895091.5285109999</v>
      </c>
      <c r="D126">
        <v>2016</v>
      </c>
    </row>
    <row r="127" spans="1:4" x14ac:dyDescent="0.2">
      <c r="A127" s="57" t="s">
        <v>146</v>
      </c>
      <c r="B127" s="56" t="s">
        <v>0</v>
      </c>
      <c r="C127">
        <v>3429292.9538710001</v>
      </c>
      <c r="D127">
        <v>2017</v>
      </c>
    </row>
    <row r="128" spans="1:4" x14ac:dyDescent="0.2">
      <c r="A128" s="57" t="s">
        <v>146</v>
      </c>
      <c r="B128" s="56" t="s">
        <v>0</v>
      </c>
      <c r="C128">
        <v>4484408.2083360003</v>
      </c>
      <c r="D128">
        <v>2018</v>
      </c>
    </row>
    <row r="129" spans="1:4" x14ac:dyDescent="0.2">
      <c r="A129" s="57" t="s">
        <v>146</v>
      </c>
      <c r="B129" s="56" t="s">
        <v>0</v>
      </c>
      <c r="C129">
        <v>3967637.0797290001</v>
      </c>
      <c r="D129">
        <v>2019</v>
      </c>
    </row>
    <row r="130" spans="1:4" x14ac:dyDescent="0.2">
      <c r="A130" s="57" t="s">
        <v>146</v>
      </c>
      <c r="B130" s="56" t="s">
        <v>0</v>
      </c>
      <c r="C130">
        <v>4268854.1344130002</v>
      </c>
      <c r="D130">
        <v>2020</v>
      </c>
    </row>
    <row r="131" spans="1:4" x14ac:dyDescent="0.2">
      <c r="A131" s="57" t="s">
        <v>146</v>
      </c>
      <c r="B131" s="56" t="s">
        <v>0</v>
      </c>
      <c r="C131">
        <v>4688892.9768139999</v>
      </c>
      <c r="D131">
        <v>2021</v>
      </c>
    </row>
    <row r="132" spans="1:4" x14ac:dyDescent="0.2">
      <c r="A132" s="57" t="s">
        <v>146</v>
      </c>
      <c r="B132" s="56" t="s">
        <v>0</v>
      </c>
      <c r="C132">
        <v>5056707.1169100003</v>
      </c>
      <c r="D132">
        <v>2022</v>
      </c>
    </row>
    <row r="133" spans="1:4" x14ac:dyDescent="0.2">
      <c r="A133" s="57" t="s">
        <v>146</v>
      </c>
      <c r="B133" s="56" t="s">
        <v>0</v>
      </c>
      <c r="C133">
        <v>5700000</v>
      </c>
      <c r="D133">
        <v>2023</v>
      </c>
    </row>
    <row r="134" spans="1:4" x14ac:dyDescent="0.2">
      <c r="A134" s="57" t="s">
        <v>147</v>
      </c>
      <c r="B134" s="56" t="s">
        <v>24</v>
      </c>
      <c r="C134">
        <v>2357685.399429</v>
      </c>
      <c r="D134">
        <v>2012</v>
      </c>
    </row>
    <row r="135" spans="1:4" x14ac:dyDescent="0.2">
      <c r="A135" s="57" t="s">
        <v>147</v>
      </c>
      <c r="B135" s="56" t="s">
        <v>24</v>
      </c>
      <c r="C135">
        <v>3021225.9999990002</v>
      </c>
      <c r="D135">
        <v>2013</v>
      </c>
    </row>
    <row r="136" spans="1:4" x14ac:dyDescent="0.2">
      <c r="A136" s="57" t="s">
        <v>147</v>
      </c>
      <c r="B136" s="56" t="s">
        <v>24</v>
      </c>
      <c r="C136">
        <v>4179622.9210620001</v>
      </c>
      <c r="D136">
        <v>2014</v>
      </c>
    </row>
    <row r="137" spans="1:4" x14ac:dyDescent="0.2">
      <c r="A137" s="57" t="s">
        <v>147</v>
      </c>
      <c r="B137" s="56" t="s">
        <v>24</v>
      </c>
      <c r="C137">
        <v>2817312.3939180002</v>
      </c>
      <c r="D137">
        <v>2015</v>
      </c>
    </row>
    <row r="138" spans="1:4" x14ac:dyDescent="0.2">
      <c r="A138" s="57" t="s">
        <v>147</v>
      </c>
      <c r="B138" s="56" t="s">
        <v>24</v>
      </c>
      <c r="C138">
        <v>2743775.7227429999</v>
      </c>
      <c r="D138">
        <v>2016</v>
      </c>
    </row>
    <row r="139" spans="1:4" x14ac:dyDescent="0.2">
      <c r="A139" s="57" t="s">
        <v>147</v>
      </c>
      <c r="B139" s="56" t="s">
        <v>24</v>
      </c>
      <c r="C139">
        <v>3267828.3061759998</v>
      </c>
      <c r="D139">
        <v>2017</v>
      </c>
    </row>
    <row r="140" spans="1:4" x14ac:dyDescent="0.2">
      <c r="A140" s="57" t="s">
        <v>147</v>
      </c>
      <c r="B140" s="56" t="s">
        <v>24</v>
      </c>
      <c r="C140">
        <v>4274769.3570980001</v>
      </c>
      <c r="D140">
        <v>2018</v>
      </c>
    </row>
    <row r="141" spans="1:4" x14ac:dyDescent="0.2">
      <c r="A141" s="57" t="s">
        <v>147</v>
      </c>
      <c r="B141" s="56" t="s">
        <v>24</v>
      </c>
      <c r="C141">
        <v>3769251.258105</v>
      </c>
      <c r="D141">
        <v>2019</v>
      </c>
    </row>
    <row r="142" spans="1:4" x14ac:dyDescent="0.2">
      <c r="A142" s="57" t="s">
        <v>147</v>
      </c>
      <c r="B142" s="56" t="s">
        <v>24</v>
      </c>
      <c r="C142">
        <v>4052818.739151</v>
      </c>
      <c r="D142">
        <v>2020</v>
      </c>
    </row>
    <row r="143" spans="1:4" x14ac:dyDescent="0.2">
      <c r="A143" s="57" t="s">
        <v>147</v>
      </c>
      <c r="B143" s="56" t="s">
        <v>24</v>
      </c>
      <c r="C143">
        <v>4454443.6390800001</v>
      </c>
      <c r="D143">
        <v>2021</v>
      </c>
    </row>
    <row r="144" spans="1:4" x14ac:dyDescent="0.2">
      <c r="A144" s="57" t="s">
        <v>147</v>
      </c>
      <c r="B144" s="56" t="s">
        <v>24</v>
      </c>
      <c r="C144">
        <v>4803871.7560360003</v>
      </c>
      <c r="D144">
        <v>2022</v>
      </c>
    </row>
    <row r="145" spans="1:4" x14ac:dyDescent="0.2">
      <c r="A145" s="57" t="s">
        <v>147</v>
      </c>
      <c r="B145" s="56" t="s">
        <v>24</v>
      </c>
      <c r="C145">
        <v>5415000</v>
      </c>
      <c r="D145">
        <v>2023</v>
      </c>
    </row>
    <row r="146" spans="1:4" x14ac:dyDescent="0.2">
      <c r="A146" s="57" t="s">
        <v>148</v>
      </c>
      <c r="B146" s="56" t="s">
        <v>25</v>
      </c>
      <c r="C146">
        <v>127750</v>
      </c>
      <c r="D146">
        <v>2012</v>
      </c>
    </row>
    <row r="147" spans="1:4" x14ac:dyDescent="0.2">
      <c r="A147" s="57" t="s">
        <v>148</v>
      </c>
      <c r="B147" s="56" t="s">
        <v>25</v>
      </c>
      <c r="C147">
        <v>151000</v>
      </c>
      <c r="D147">
        <v>2013</v>
      </c>
    </row>
    <row r="148" spans="1:4" x14ac:dyDescent="0.2">
      <c r="A148" s="57" t="s">
        <v>148</v>
      </c>
      <c r="B148" s="56" t="s">
        <v>25</v>
      </c>
      <c r="C148">
        <v>157428.069319</v>
      </c>
      <c r="D148">
        <v>2014</v>
      </c>
    </row>
    <row r="149" spans="1:4" x14ac:dyDescent="0.2">
      <c r="A149" s="57" t="s">
        <v>148</v>
      </c>
      <c r="B149" s="56" t="s">
        <v>25</v>
      </c>
      <c r="C149">
        <v>151474.716526</v>
      </c>
      <c r="D149">
        <v>2015</v>
      </c>
    </row>
    <row r="150" spans="1:4" x14ac:dyDescent="0.2">
      <c r="A150" s="57" t="s">
        <v>148</v>
      </c>
      <c r="B150" s="56" t="s">
        <v>25</v>
      </c>
      <c r="C150">
        <v>151315.80576799999</v>
      </c>
      <c r="D150">
        <v>2016</v>
      </c>
    </row>
    <row r="151" spans="1:4" x14ac:dyDescent="0.2">
      <c r="A151" s="57" t="s">
        <v>148</v>
      </c>
      <c r="B151" s="56" t="s">
        <v>25</v>
      </c>
      <c r="C151">
        <v>161464.64769499999</v>
      </c>
      <c r="D151">
        <v>2017</v>
      </c>
    </row>
    <row r="152" spans="1:4" x14ac:dyDescent="0.2">
      <c r="A152" s="57" t="s">
        <v>148</v>
      </c>
      <c r="B152" s="56" t="s">
        <v>25</v>
      </c>
      <c r="C152">
        <v>209638.851238</v>
      </c>
      <c r="D152">
        <v>2018</v>
      </c>
    </row>
    <row r="153" spans="1:4" x14ac:dyDescent="0.2">
      <c r="A153" s="57" t="s">
        <v>148</v>
      </c>
      <c r="B153" s="56" t="s">
        <v>25</v>
      </c>
      <c r="C153">
        <v>198385.821624</v>
      </c>
      <c r="D153">
        <v>2019</v>
      </c>
    </row>
    <row r="154" spans="1:4" x14ac:dyDescent="0.2">
      <c r="A154" s="57" t="s">
        <v>148</v>
      </c>
      <c r="B154" s="56" t="s">
        <v>25</v>
      </c>
      <c r="C154">
        <v>216035.39526200001</v>
      </c>
      <c r="D154">
        <v>2020</v>
      </c>
    </row>
    <row r="155" spans="1:4" x14ac:dyDescent="0.2">
      <c r="A155" s="57" t="s">
        <v>148</v>
      </c>
      <c r="B155" s="56" t="s">
        <v>25</v>
      </c>
      <c r="C155">
        <v>234449.337734</v>
      </c>
      <c r="D155">
        <v>2021</v>
      </c>
    </row>
    <row r="156" spans="1:4" x14ac:dyDescent="0.2">
      <c r="A156" s="57" t="s">
        <v>148</v>
      </c>
      <c r="B156" s="56" t="s">
        <v>25</v>
      </c>
      <c r="C156">
        <v>252835.36087400001</v>
      </c>
      <c r="D156">
        <v>2022</v>
      </c>
    </row>
    <row r="157" spans="1:4" x14ac:dyDescent="0.2">
      <c r="A157" s="57" t="s">
        <v>148</v>
      </c>
      <c r="B157" s="56" t="s">
        <v>25</v>
      </c>
      <c r="C157">
        <v>285000</v>
      </c>
      <c r="D157">
        <v>2023</v>
      </c>
    </row>
    <row r="158" spans="1:4" x14ac:dyDescent="0.2">
      <c r="A158" s="57" t="s">
        <v>152</v>
      </c>
      <c r="B158" s="56" t="s">
        <v>1</v>
      </c>
      <c r="C158">
        <v>3219815.181874</v>
      </c>
      <c r="D158">
        <v>2012</v>
      </c>
    </row>
    <row r="159" spans="1:4" x14ac:dyDescent="0.2">
      <c r="A159" s="57" t="s">
        <v>152</v>
      </c>
      <c r="B159" s="56" t="s">
        <v>1</v>
      </c>
      <c r="C159">
        <v>3979281.9802930001</v>
      </c>
      <c r="D159">
        <v>2013</v>
      </c>
    </row>
    <row r="160" spans="1:4" x14ac:dyDescent="0.2">
      <c r="A160" s="57" t="s">
        <v>152</v>
      </c>
      <c r="B160" s="56" t="s">
        <v>1</v>
      </c>
      <c r="C160">
        <v>5236351.7246810002</v>
      </c>
      <c r="D160">
        <v>2014</v>
      </c>
    </row>
    <row r="161" spans="1:4" x14ac:dyDescent="0.2">
      <c r="A161" s="57" t="s">
        <v>152</v>
      </c>
      <c r="B161" s="56" t="s">
        <v>1</v>
      </c>
      <c r="C161">
        <v>3956166.737065</v>
      </c>
      <c r="D161">
        <v>2015</v>
      </c>
    </row>
    <row r="162" spans="1:4" x14ac:dyDescent="0.2">
      <c r="A162" s="57" t="s">
        <v>152</v>
      </c>
      <c r="B162" s="56" t="s">
        <v>1</v>
      </c>
      <c r="C162">
        <v>3746342.8856799998</v>
      </c>
      <c r="D162">
        <v>2016</v>
      </c>
    </row>
    <row r="163" spans="1:4" x14ac:dyDescent="0.2">
      <c r="A163" s="57" t="s">
        <v>152</v>
      </c>
      <c r="B163" s="56" t="s">
        <v>1</v>
      </c>
      <c r="C163">
        <v>4998600.7827979997</v>
      </c>
      <c r="D163">
        <v>2017</v>
      </c>
    </row>
    <row r="164" spans="1:4" x14ac:dyDescent="0.2">
      <c r="A164" s="57" t="s">
        <v>152</v>
      </c>
      <c r="B164" s="56" t="s">
        <v>1</v>
      </c>
      <c r="C164">
        <v>5663038.1213300005</v>
      </c>
      <c r="D164">
        <v>2018</v>
      </c>
    </row>
    <row r="165" spans="1:4" x14ac:dyDescent="0.2">
      <c r="A165" s="57" t="s">
        <v>152</v>
      </c>
      <c r="B165" s="56" t="s">
        <v>1</v>
      </c>
      <c r="C165">
        <v>5379630.2025279999</v>
      </c>
      <c r="D165">
        <v>2019</v>
      </c>
    </row>
    <row r="166" spans="1:4" x14ac:dyDescent="0.2">
      <c r="A166" s="57" t="s">
        <v>152</v>
      </c>
      <c r="B166" s="56" t="s">
        <v>1</v>
      </c>
      <c r="C166">
        <v>5475703.8482649997</v>
      </c>
      <c r="D166">
        <v>2020</v>
      </c>
    </row>
    <row r="167" spans="1:4" x14ac:dyDescent="0.2">
      <c r="A167" s="57" t="s">
        <v>152</v>
      </c>
      <c r="B167" s="56" t="s">
        <v>1</v>
      </c>
      <c r="C167">
        <v>5955031.949829</v>
      </c>
      <c r="D167">
        <v>2021</v>
      </c>
    </row>
    <row r="168" spans="1:4" x14ac:dyDescent="0.2">
      <c r="A168" s="57" t="s">
        <v>152</v>
      </c>
      <c r="B168" s="56" t="s">
        <v>1</v>
      </c>
      <c r="C168">
        <v>6274456.525924</v>
      </c>
      <c r="D168">
        <v>2022</v>
      </c>
    </row>
    <row r="169" spans="1:4" x14ac:dyDescent="0.2">
      <c r="A169" s="57" t="s">
        <v>152</v>
      </c>
      <c r="B169" s="56" t="s">
        <v>1</v>
      </c>
      <c r="C169">
        <v>6228506.4333800003</v>
      </c>
      <c r="D169">
        <v>2023</v>
      </c>
    </row>
    <row r="170" spans="1:4" x14ac:dyDescent="0.2">
      <c r="A170" s="57" t="s">
        <v>153</v>
      </c>
      <c r="B170" s="56" t="s">
        <v>2</v>
      </c>
      <c r="C170">
        <v>2837998.5781899998</v>
      </c>
      <c r="D170">
        <v>2012</v>
      </c>
    </row>
    <row r="171" spans="1:4" x14ac:dyDescent="0.2">
      <c r="A171" s="57" t="s">
        <v>153</v>
      </c>
      <c r="B171" s="56" t="s">
        <v>2</v>
      </c>
      <c r="C171">
        <v>3514743.1598720001</v>
      </c>
      <c r="D171">
        <v>2013</v>
      </c>
    </row>
    <row r="172" spans="1:4" x14ac:dyDescent="0.2">
      <c r="A172" s="57" t="s">
        <v>153</v>
      </c>
      <c r="B172" s="56" t="s">
        <v>2</v>
      </c>
      <c r="C172">
        <v>4771986.1079489999</v>
      </c>
      <c r="D172">
        <v>2014</v>
      </c>
    </row>
    <row r="173" spans="1:4" x14ac:dyDescent="0.2">
      <c r="A173" s="57" t="s">
        <v>153</v>
      </c>
      <c r="B173" s="56" t="s">
        <v>2</v>
      </c>
      <c r="C173">
        <v>3681628.2252230002</v>
      </c>
      <c r="D173">
        <v>2015</v>
      </c>
    </row>
    <row r="174" spans="1:4" x14ac:dyDescent="0.2">
      <c r="A174" s="57" t="s">
        <v>153</v>
      </c>
      <c r="B174" s="56" t="s">
        <v>2</v>
      </c>
      <c r="C174">
        <v>3428397.3719919999</v>
      </c>
      <c r="D174">
        <v>2016</v>
      </c>
    </row>
    <row r="175" spans="1:4" x14ac:dyDescent="0.2">
      <c r="A175" s="57" t="s">
        <v>153</v>
      </c>
      <c r="B175" s="56" t="s">
        <v>2</v>
      </c>
      <c r="C175">
        <v>4533323.2825769996</v>
      </c>
      <c r="D175">
        <v>2017</v>
      </c>
    </row>
    <row r="176" spans="1:4" x14ac:dyDescent="0.2">
      <c r="A176" s="57" t="s">
        <v>153</v>
      </c>
      <c r="B176" s="56" t="s">
        <v>2</v>
      </c>
      <c r="C176">
        <v>4998212.4792609997</v>
      </c>
      <c r="D176">
        <v>2018</v>
      </c>
    </row>
    <row r="177" spans="1:4" x14ac:dyDescent="0.2">
      <c r="A177" s="57" t="s">
        <v>153</v>
      </c>
      <c r="B177" s="56" t="s">
        <v>2</v>
      </c>
      <c r="C177">
        <v>4887511.6992680002</v>
      </c>
      <c r="D177">
        <v>2019</v>
      </c>
    </row>
    <row r="178" spans="1:4" x14ac:dyDescent="0.2">
      <c r="A178" s="57" t="s">
        <v>153</v>
      </c>
      <c r="B178" s="56" t="s">
        <v>2</v>
      </c>
      <c r="C178">
        <v>4816585.9133609999</v>
      </c>
      <c r="D178">
        <v>2020</v>
      </c>
    </row>
    <row r="179" spans="1:4" x14ac:dyDescent="0.2">
      <c r="A179" s="57" t="s">
        <v>153</v>
      </c>
      <c r="B179" s="56" t="s">
        <v>2</v>
      </c>
      <c r="C179">
        <v>5292499.389397</v>
      </c>
      <c r="D179">
        <v>2021</v>
      </c>
    </row>
    <row r="180" spans="1:4" x14ac:dyDescent="0.2">
      <c r="A180" s="57" t="s">
        <v>153</v>
      </c>
      <c r="B180" s="56" t="s">
        <v>2</v>
      </c>
      <c r="C180">
        <v>5656970.7464340003</v>
      </c>
      <c r="D180">
        <v>2022</v>
      </c>
    </row>
    <row r="181" spans="1:4" x14ac:dyDescent="0.2">
      <c r="A181" s="57" t="s">
        <v>153</v>
      </c>
      <c r="B181" s="56" t="s">
        <v>2</v>
      </c>
      <c r="C181">
        <v>1311945.5506889999</v>
      </c>
      <c r="D181">
        <v>2023</v>
      </c>
    </row>
    <row r="182" spans="1:4" x14ac:dyDescent="0.2">
      <c r="A182" s="57" t="s">
        <v>154</v>
      </c>
      <c r="B182" s="56" t="s">
        <v>3</v>
      </c>
      <c r="C182">
        <v>2889321.3168100002</v>
      </c>
      <c r="D182">
        <v>2012</v>
      </c>
    </row>
    <row r="183" spans="1:4" x14ac:dyDescent="0.2">
      <c r="A183" s="57" t="s">
        <v>154</v>
      </c>
      <c r="B183" s="56" t="s">
        <v>3</v>
      </c>
      <c r="C183">
        <v>3608340.3810569998</v>
      </c>
      <c r="D183">
        <v>2013</v>
      </c>
    </row>
    <row r="184" spans="1:4" x14ac:dyDescent="0.2">
      <c r="A184" s="57" t="s">
        <v>154</v>
      </c>
      <c r="B184" s="56" t="s">
        <v>3</v>
      </c>
      <c r="C184">
        <v>4863792.051089</v>
      </c>
      <c r="D184">
        <v>2014</v>
      </c>
    </row>
    <row r="185" spans="1:4" x14ac:dyDescent="0.2">
      <c r="A185" s="57" t="s">
        <v>154</v>
      </c>
      <c r="B185" s="56" t="s">
        <v>3</v>
      </c>
      <c r="C185">
        <v>3744033.3146660002</v>
      </c>
      <c r="D185">
        <v>2015</v>
      </c>
    </row>
    <row r="186" spans="1:4" x14ac:dyDescent="0.2">
      <c r="A186" s="57" t="s">
        <v>154</v>
      </c>
      <c r="B186" s="56" t="s">
        <v>3</v>
      </c>
      <c r="C186">
        <v>3481186.0142089999</v>
      </c>
      <c r="D186">
        <v>2016</v>
      </c>
    </row>
    <row r="187" spans="1:4" x14ac:dyDescent="0.2">
      <c r="A187" s="57" t="s">
        <v>154</v>
      </c>
      <c r="B187" s="56" t="s">
        <v>3</v>
      </c>
      <c r="C187">
        <v>4606219.1079820003</v>
      </c>
      <c r="D187">
        <v>2017</v>
      </c>
    </row>
    <row r="188" spans="1:4" x14ac:dyDescent="0.2">
      <c r="A188" s="57" t="s">
        <v>154</v>
      </c>
      <c r="B188" s="56" t="s">
        <v>3</v>
      </c>
      <c r="C188">
        <v>5188976.1075719995</v>
      </c>
      <c r="D188">
        <v>2018</v>
      </c>
    </row>
    <row r="189" spans="1:4" x14ac:dyDescent="0.2">
      <c r="A189" s="57" t="s">
        <v>154</v>
      </c>
      <c r="B189" s="56" t="s">
        <v>3</v>
      </c>
      <c r="C189">
        <v>4985292.0175740002</v>
      </c>
      <c r="D189">
        <v>2019</v>
      </c>
    </row>
    <row r="190" spans="1:4" x14ac:dyDescent="0.2">
      <c r="A190" s="57" t="s">
        <v>154</v>
      </c>
      <c r="B190" s="56" t="s">
        <v>3</v>
      </c>
      <c r="C190">
        <v>4947827.7077620002</v>
      </c>
      <c r="D190">
        <v>2020</v>
      </c>
    </row>
    <row r="191" spans="1:4" x14ac:dyDescent="0.2">
      <c r="A191" s="57" t="s">
        <v>154</v>
      </c>
      <c r="B191" s="56" t="s">
        <v>3</v>
      </c>
      <c r="C191">
        <v>5414883.2786900001</v>
      </c>
      <c r="D191">
        <v>2021</v>
      </c>
    </row>
    <row r="192" spans="1:4" x14ac:dyDescent="0.2">
      <c r="A192" s="57" t="s">
        <v>154</v>
      </c>
      <c r="B192" s="56" t="s">
        <v>3</v>
      </c>
      <c r="C192">
        <v>5906435.398887</v>
      </c>
      <c r="D192">
        <v>2022</v>
      </c>
    </row>
    <row r="193" spans="1:4" x14ac:dyDescent="0.2">
      <c r="A193" s="57" t="s">
        <v>154</v>
      </c>
      <c r="B193" s="56" t="s">
        <v>3</v>
      </c>
      <c r="C193">
        <v>2913492.669884</v>
      </c>
      <c r="D193">
        <v>2023</v>
      </c>
    </row>
    <row r="194" spans="1:4" x14ac:dyDescent="0.2">
      <c r="A194" s="57" t="s">
        <v>159</v>
      </c>
      <c r="B194" s="56" t="s">
        <v>4</v>
      </c>
      <c r="C194">
        <v>0.8973562622710396</v>
      </c>
      <c r="D194">
        <v>2012</v>
      </c>
    </row>
    <row r="195" spans="1:4" x14ac:dyDescent="0.2">
      <c r="A195" s="57" t="s">
        <v>159</v>
      </c>
      <c r="B195" s="56" t="s">
        <v>4</v>
      </c>
      <c r="C195">
        <v>0.90678177594021936</v>
      </c>
      <c r="D195">
        <v>2013</v>
      </c>
    </row>
    <row r="196" spans="1:4" x14ac:dyDescent="0.2">
      <c r="A196" s="57" t="s">
        <v>159</v>
      </c>
      <c r="B196" s="56" t="s">
        <v>4</v>
      </c>
      <c r="C196">
        <v>0.92885128937462724</v>
      </c>
      <c r="D196">
        <v>2014</v>
      </c>
    </row>
    <row r="197" spans="1:4" x14ac:dyDescent="0.2">
      <c r="A197" s="57" t="s">
        <v>159</v>
      </c>
      <c r="B197" s="56" t="s">
        <v>4</v>
      </c>
      <c r="C197">
        <v>0.94637904909023696</v>
      </c>
      <c r="D197">
        <v>2015</v>
      </c>
    </row>
    <row r="198" spans="1:4" x14ac:dyDescent="0.2">
      <c r="A198" s="57" t="s">
        <v>159</v>
      </c>
      <c r="B198" s="56" t="s">
        <v>4</v>
      </c>
      <c r="C198">
        <v>0.92922247654251455</v>
      </c>
      <c r="D198">
        <v>2016</v>
      </c>
    </row>
    <row r="199" spans="1:4" x14ac:dyDescent="0.2">
      <c r="A199" s="57" t="s">
        <v>159</v>
      </c>
      <c r="B199" s="56" t="s">
        <v>4</v>
      </c>
      <c r="C199">
        <v>0.92150169780184743</v>
      </c>
      <c r="D199">
        <v>2017</v>
      </c>
    </row>
    <row r="200" spans="1:4" x14ac:dyDescent="0.2">
      <c r="A200" s="57" t="s">
        <v>159</v>
      </c>
      <c r="B200" s="56" t="s">
        <v>4</v>
      </c>
      <c r="C200">
        <v>0.91628839439161958</v>
      </c>
      <c r="D200">
        <v>2018</v>
      </c>
    </row>
    <row r="201" spans="1:4" x14ac:dyDescent="0.2">
      <c r="A201" s="57" t="s">
        <v>159</v>
      </c>
      <c r="B201" s="56" t="s">
        <v>4</v>
      </c>
      <c r="C201">
        <v>0.92669790113664463</v>
      </c>
      <c r="D201">
        <v>2019</v>
      </c>
    </row>
    <row r="202" spans="1:4" x14ac:dyDescent="0.2">
      <c r="A202" s="57" t="s">
        <v>159</v>
      </c>
      <c r="B202" s="56" t="s">
        <v>4</v>
      </c>
      <c r="C202">
        <v>0.90359665987592452</v>
      </c>
      <c r="D202">
        <v>2020</v>
      </c>
    </row>
    <row r="203" spans="1:4" x14ac:dyDescent="0.2">
      <c r="A203" s="57" t="s">
        <v>159</v>
      </c>
      <c r="B203" s="56" t="s">
        <v>4</v>
      </c>
      <c r="C203">
        <v>0.90929542012708919</v>
      </c>
      <c r="D203">
        <v>2021</v>
      </c>
    </row>
    <row r="204" spans="1:4" x14ac:dyDescent="0.2">
      <c r="A204" s="57" t="s">
        <v>159</v>
      </c>
      <c r="B204" s="56" t="s">
        <v>4</v>
      </c>
      <c r="C204">
        <v>0.94134613483790075</v>
      </c>
      <c r="D204">
        <v>2022</v>
      </c>
    </row>
    <row r="205" spans="1:4" x14ac:dyDescent="0.2">
      <c r="A205" s="57" t="s">
        <v>159</v>
      </c>
      <c r="B205" s="56" t="s">
        <v>4</v>
      </c>
      <c r="C205">
        <v>0.4677674657715567</v>
      </c>
      <c r="D205">
        <v>2023</v>
      </c>
    </row>
    <row r="206" spans="1:4" x14ac:dyDescent="0.2">
      <c r="A206" s="57" t="s">
        <v>155</v>
      </c>
      <c r="B206" s="56" t="s">
        <v>18</v>
      </c>
      <c r="C206">
        <v>344811</v>
      </c>
      <c r="D206">
        <v>2012</v>
      </c>
    </row>
    <row r="207" spans="1:4" x14ac:dyDescent="0.2">
      <c r="A207" s="57" t="s">
        <v>155</v>
      </c>
      <c r="B207" s="56" t="s">
        <v>18</v>
      </c>
      <c r="C207">
        <v>237588</v>
      </c>
      <c r="D207">
        <v>2013</v>
      </c>
    </row>
    <row r="208" spans="1:4" x14ac:dyDescent="0.2">
      <c r="A208" s="57" t="s">
        <v>155</v>
      </c>
      <c r="B208" s="56" t="s">
        <v>18</v>
      </c>
      <c r="C208">
        <v>726535</v>
      </c>
      <c r="D208">
        <v>2014</v>
      </c>
    </row>
    <row r="209" spans="1:4" x14ac:dyDescent="0.2">
      <c r="A209" s="57" t="s">
        <v>155</v>
      </c>
      <c r="B209" s="56" t="s">
        <v>18</v>
      </c>
      <c r="C209">
        <v>465392</v>
      </c>
      <c r="D209">
        <v>2015</v>
      </c>
    </row>
    <row r="210" spans="1:4" x14ac:dyDescent="0.2">
      <c r="A210" s="57" t="s">
        <v>155</v>
      </c>
      <c r="B210" s="56" t="s">
        <v>18</v>
      </c>
      <c r="C210">
        <v>101049</v>
      </c>
      <c r="D210">
        <v>2016</v>
      </c>
    </row>
    <row r="211" spans="1:4" x14ac:dyDescent="0.2">
      <c r="A211" s="57" t="s">
        <v>155</v>
      </c>
      <c r="B211" s="56" t="s">
        <v>18</v>
      </c>
      <c r="C211">
        <v>56095</v>
      </c>
      <c r="D211">
        <v>2017</v>
      </c>
    </row>
    <row r="212" spans="1:4" x14ac:dyDescent="0.2">
      <c r="A212" s="57" t="s">
        <v>155</v>
      </c>
      <c r="B212" s="56" t="s">
        <v>18</v>
      </c>
      <c r="C212">
        <v>166099</v>
      </c>
      <c r="D212">
        <v>2018</v>
      </c>
    </row>
    <row r="213" spans="1:4" x14ac:dyDescent="0.2">
      <c r="A213" s="57" t="s">
        <v>155</v>
      </c>
      <c r="B213" s="56" t="s">
        <v>18</v>
      </c>
      <c r="C213">
        <v>188184</v>
      </c>
      <c r="D213">
        <v>2019</v>
      </c>
    </row>
    <row r="214" spans="1:4" x14ac:dyDescent="0.2">
      <c r="A214" s="57" t="s">
        <v>155</v>
      </c>
      <c r="B214" s="56" t="s">
        <v>18</v>
      </c>
      <c r="C214">
        <v>116791</v>
      </c>
      <c r="D214">
        <v>2020</v>
      </c>
    </row>
    <row r="215" spans="1:4" x14ac:dyDescent="0.2">
      <c r="A215" s="57" t="s">
        <v>155</v>
      </c>
      <c r="B215" s="56" t="s">
        <v>18</v>
      </c>
      <c r="C215">
        <v>322071</v>
      </c>
      <c r="D215">
        <v>2021</v>
      </c>
    </row>
    <row r="216" spans="1:4" x14ac:dyDescent="0.2">
      <c r="A216" s="57" t="s">
        <v>155</v>
      </c>
      <c r="B216" s="56" t="s">
        <v>18</v>
      </c>
      <c r="C216">
        <v>487806</v>
      </c>
      <c r="D216">
        <v>2022</v>
      </c>
    </row>
    <row r="217" spans="1:4" x14ac:dyDescent="0.2">
      <c r="A217" s="57" t="s">
        <v>155</v>
      </c>
      <c r="B217" s="56" t="s">
        <v>18</v>
      </c>
      <c r="C217">
        <v>616247</v>
      </c>
      <c r="D217">
        <v>2023</v>
      </c>
    </row>
    <row r="218" spans="1:4" x14ac:dyDescent="0.2">
      <c r="A218" s="57" t="s">
        <v>156</v>
      </c>
      <c r="B218" s="56" t="s">
        <v>8</v>
      </c>
      <c r="C218">
        <v>3.3000000000000002E-2</v>
      </c>
      <c r="D218">
        <v>2012</v>
      </c>
    </row>
    <row r="219" spans="1:4" x14ac:dyDescent="0.2">
      <c r="A219" s="57" t="s">
        <v>156</v>
      </c>
      <c r="B219" s="56" t="s">
        <v>8</v>
      </c>
      <c r="C219">
        <v>2.8000000000000001E-2</v>
      </c>
      <c r="D219">
        <v>2013</v>
      </c>
    </row>
    <row r="220" spans="1:4" x14ac:dyDescent="0.2">
      <c r="A220" s="57" t="s">
        <v>156</v>
      </c>
      <c r="B220" s="56" t="s">
        <v>8</v>
      </c>
      <c r="C220">
        <v>5.33E-2</v>
      </c>
      <c r="D220">
        <v>2014</v>
      </c>
    </row>
    <row r="221" spans="1:4" x14ac:dyDescent="0.2">
      <c r="A221" s="57" t="s">
        <v>156</v>
      </c>
      <c r="B221" s="56" t="s">
        <v>8</v>
      </c>
      <c r="C221">
        <v>5.8900000000000001E-2</v>
      </c>
      <c r="D221">
        <v>2015</v>
      </c>
    </row>
    <row r="222" spans="1:4" x14ac:dyDescent="0.2">
      <c r="A222" s="57" t="s">
        <v>156</v>
      </c>
      <c r="B222" s="56" t="s">
        <v>8</v>
      </c>
      <c r="C222">
        <v>0.05</v>
      </c>
      <c r="D222">
        <v>2016</v>
      </c>
    </row>
    <row r="223" spans="1:4" x14ac:dyDescent="0.2">
      <c r="A223" s="57" t="s">
        <v>156</v>
      </c>
      <c r="B223" s="56" t="s">
        <v>8</v>
      </c>
      <c r="C223">
        <v>4.1000000000000002E-2</v>
      </c>
      <c r="D223">
        <v>2017</v>
      </c>
    </row>
    <row r="224" spans="1:4" x14ac:dyDescent="0.2">
      <c r="A224" s="57" t="s">
        <v>156</v>
      </c>
      <c r="B224" s="56" t="s">
        <v>8</v>
      </c>
      <c r="C224">
        <v>3.7999999999999999E-2</v>
      </c>
      <c r="D224">
        <v>2018</v>
      </c>
    </row>
    <row r="225" spans="1:4" x14ac:dyDescent="0.2">
      <c r="A225" s="57" t="s">
        <v>156</v>
      </c>
      <c r="B225" s="56" t="s">
        <v>8</v>
      </c>
      <c r="C225">
        <v>5.1799999999999999E-2</v>
      </c>
      <c r="D225">
        <v>2019</v>
      </c>
    </row>
    <row r="226" spans="1:4" x14ac:dyDescent="0.2">
      <c r="A226" s="57" t="s">
        <v>156</v>
      </c>
      <c r="B226" s="56" t="s">
        <v>8</v>
      </c>
      <c r="C226">
        <v>4.7E-2</v>
      </c>
      <c r="D226">
        <v>2020</v>
      </c>
    </row>
    <row r="227" spans="1:4" x14ac:dyDescent="0.2">
      <c r="A227" s="57" t="s">
        <v>156</v>
      </c>
      <c r="B227" s="56" t="s">
        <v>8</v>
      </c>
      <c r="C227">
        <v>4.4999999999999998E-2</v>
      </c>
      <c r="D227">
        <v>2021</v>
      </c>
    </row>
    <row r="228" spans="1:4" x14ac:dyDescent="0.2">
      <c r="A228" s="57" t="s">
        <v>156</v>
      </c>
      <c r="B228" s="56" t="s">
        <v>8</v>
      </c>
      <c r="C228">
        <v>0</v>
      </c>
      <c r="D228">
        <v>2022</v>
      </c>
    </row>
    <row r="229" spans="1:4" x14ac:dyDescent="0.2">
      <c r="A229" s="57" t="s">
        <v>156</v>
      </c>
      <c r="B229" s="56" t="s">
        <v>8</v>
      </c>
      <c r="C229">
        <v>0</v>
      </c>
      <c r="D229">
        <v>2023</v>
      </c>
    </row>
    <row r="230" spans="1:4" x14ac:dyDescent="0.2">
      <c r="A230" s="57" t="s">
        <v>157</v>
      </c>
      <c r="B230" s="56" t="s">
        <v>9</v>
      </c>
      <c r="C230">
        <v>0.40600000000000003</v>
      </c>
      <c r="D230">
        <v>2012</v>
      </c>
    </row>
    <row r="231" spans="1:4" x14ac:dyDescent="0.2">
      <c r="A231" s="57" t="s">
        <v>157</v>
      </c>
      <c r="B231" s="56" t="s">
        <v>9</v>
      </c>
      <c r="C231">
        <v>0.59750000000000003</v>
      </c>
      <c r="D231">
        <v>2013</v>
      </c>
    </row>
    <row r="232" spans="1:4" x14ac:dyDescent="0.2">
      <c r="A232" s="57" t="s">
        <v>157</v>
      </c>
      <c r="B232" s="56" t="s">
        <v>9</v>
      </c>
      <c r="C232">
        <v>0.78449999999999998</v>
      </c>
      <c r="D232">
        <v>2014</v>
      </c>
    </row>
    <row r="233" spans="1:4" x14ac:dyDescent="0.2">
      <c r="A233" s="57" t="s">
        <v>157</v>
      </c>
      <c r="B233" s="56" t="s">
        <v>9</v>
      </c>
      <c r="C233">
        <v>0.72199999999999998</v>
      </c>
      <c r="D233">
        <v>2015</v>
      </c>
    </row>
    <row r="234" spans="1:4" x14ac:dyDescent="0.2">
      <c r="A234" s="57" t="s">
        <v>157</v>
      </c>
      <c r="B234" s="56" t="s">
        <v>9</v>
      </c>
      <c r="C234">
        <v>0.54900000000000004</v>
      </c>
      <c r="D234">
        <v>2016</v>
      </c>
    </row>
    <row r="235" spans="1:4" x14ac:dyDescent="0.2">
      <c r="A235" s="57" t="s">
        <v>157</v>
      </c>
      <c r="B235" s="56" t="s">
        <v>9</v>
      </c>
      <c r="C235">
        <v>0.60799999999999998</v>
      </c>
      <c r="D235">
        <v>2017</v>
      </c>
    </row>
    <row r="236" spans="1:4" x14ac:dyDescent="0.2">
      <c r="A236" s="57" t="s">
        <v>157</v>
      </c>
      <c r="B236" s="56" t="s">
        <v>9</v>
      </c>
      <c r="C236">
        <v>0.6895</v>
      </c>
      <c r="D236">
        <v>2018</v>
      </c>
    </row>
    <row r="237" spans="1:4" x14ac:dyDescent="0.2">
      <c r="A237" s="57" t="s">
        <v>157</v>
      </c>
      <c r="B237" s="56" t="s">
        <v>9</v>
      </c>
      <c r="C237">
        <v>0.68310000000000004</v>
      </c>
      <c r="D237">
        <v>2019</v>
      </c>
    </row>
    <row r="238" spans="1:4" x14ac:dyDescent="0.2">
      <c r="A238" s="57" t="s">
        <v>157</v>
      </c>
      <c r="B238" s="56" t="s">
        <v>9</v>
      </c>
      <c r="C238">
        <v>0.65700000000000003</v>
      </c>
      <c r="D238">
        <v>2020</v>
      </c>
    </row>
    <row r="239" spans="1:4" x14ac:dyDescent="0.2">
      <c r="A239" s="57" t="s">
        <v>157</v>
      </c>
      <c r="B239" s="56" t="s">
        <v>9</v>
      </c>
      <c r="C239">
        <v>0.80099999999999993</v>
      </c>
      <c r="D239">
        <v>2021</v>
      </c>
    </row>
    <row r="240" spans="1:4" x14ac:dyDescent="0.2">
      <c r="A240" s="57" t="s">
        <v>157</v>
      </c>
      <c r="B240" s="56" t="s">
        <v>9</v>
      </c>
      <c r="C240">
        <v>0</v>
      </c>
      <c r="D240">
        <v>2022</v>
      </c>
    </row>
    <row r="241" spans="1:4" x14ac:dyDescent="0.2">
      <c r="A241" s="57" t="s">
        <v>157</v>
      </c>
      <c r="B241" s="56" t="s">
        <v>9</v>
      </c>
      <c r="C241">
        <v>0</v>
      </c>
      <c r="D241">
        <v>2023</v>
      </c>
    </row>
    <row r="242" spans="1:4" x14ac:dyDescent="0.2">
      <c r="A242" s="57" t="s">
        <v>158</v>
      </c>
      <c r="B242" s="56" t="s">
        <v>11</v>
      </c>
      <c r="C242">
        <v>350126</v>
      </c>
      <c r="D242">
        <v>2012</v>
      </c>
    </row>
    <row r="243" spans="1:4" x14ac:dyDescent="0.2">
      <c r="A243" s="57" t="s">
        <v>158</v>
      </c>
      <c r="B243" s="56" t="s">
        <v>11</v>
      </c>
      <c r="C243">
        <v>141778</v>
      </c>
      <c r="D243">
        <v>2013</v>
      </c>
    </row>
    <row r="244" spans="1:4" x14ac:dyDescent="0.2">
      <c r="A244" s="57" t="s">
        <v>158</v>
      </c>
      <c r="B244" s="56" t="s">
        <v>11</v>
      </c>
      <c r="C244">
        <v>511233</v>
      </c>
      <c r="D244">
        <v>2014</v>
      </c>
    </row>
    <row r="245" spans="1:4" x14ac:dyDescent="0.2">
      <c r="A245" s="57" t="s">
        <v>158</v>
      </c>
      <c r="B245" s="56" t="s">
        <v>11</v>
      </c>
      <c r="C245">
        <v>528809</v>
      </c>
      <c r="D245">
        <v>2015</v>
      </c>
    </row>
    <row r="246" spans="1:4" x14ac:dyDescent="0.2">
      <c r="A246" s="57" t="s">
        <v>158</v>
      </c>
      <c r="B246" s="56" t="s">
        <v>11</v>
      </c>
      <c r="C246">
        <v>666675</v>
      </c>
      <c r="D246">
        <v>2016</v>
      </c>
    </row>
    <row r="247" spans="1:4" x14ac:dyDescent="0.2">
      <c r="A247" s="57" t="s">
        <v>158</v>
      </c>
      <c r="B247" s="56" t="s">
        <v>11</v>
      </c>
      <c r="C247">
        <v>607600</v>
      </c>
      <c r="D247">
        <v>2017</v>
      </c>
    </row>
    <row r="248" spans="1:4" x14ac:dyDescent="0.2">
      <c r="A248" s="57" t="s">
        <v>158</v>
      </c>
      <c r="B248" s="56" t="s">
        <v>11</v>
      </c>
      <c r="C248">
        <v>391380</v>
      </c>
      <c r="D248">
        <v>2018</v>
      </c>
    </row>
    <row r="249" spans="1:4" x14ac:dyDescent="0.2">
      <c r="A249" s="57" t="s">
        <v>158</v>
      </c>
      <c r="B249" s="56" t="s">
        <v>11</v>
      </c>
      <c r="C249">
        <v>796436</v>
      </c>
      <c r="D249">
        <v>2019</v>
      </c>
    </row>
    <row r="250" spans="1:4" x14ac:dyDescent="0.2">
      <c r="A250" s="57" t="s">
        <v>158</v>
      </c>
      <c r="B250" s="56" t="s">
        <v>11</v>
      </c>
      <c r="C250">
        <v>802906</v>
      </c>
      <c r="D250">
        <v>2020</v>
      </c>
    </row>
    <row r="251" spans="1:4" x14ac:dyDescent="0.2">
      <c r="A251" s="57" t="s">
        <v>158</v>
      </c>
      <c r="B251" s="56" t="s">
        <v>11</v>
      </c>
      <c r="C251">
        <v>589141</v>
      </c>
      <c r="D251">
        <v>2021</v>
      </c>
    </row>
    <row r="252" spans="1:4" x14ac:dyDescent="0.2">
      <c r="A252" s="57" t="s">
        <v>158</v>
      </c>
      <c r="B252" s="56" t="s">
        <v>11</v>
      </c>
      <c r="C252">
        <v>0</v>
      </c>
      <c r="D252">
        <v>2022</v>
      </c>
    </row>
    <row r="253" spans="1:4" x14ac:dyDescent="0.2">
      <c r="A253" s="57" t="s">
        <v>158</v>
      </c>
      <c r="B253" s="56" t="s">
        <v>11</v>
      </c>
      <c r="C253">
        <v>0</v>
      </c>
      <c r="D253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48"/>
  <sheetViews>
    <sheetView zoomScale="127" zoomScaleNormal="85" workbookViewId="0">
      <selection activeCell="N30" sqref="N30"/>
    </sheetView>
  </sheetViews>
  <sheetFormatPr baseColWidth="10" defaultRowHeight="15" x14ac:dyDescent="0.2"/>
  <cols>
    <col min="4" max="4" width="63.6640625" bestFit="1" customWidth="1"/>
    <col min="5" max="5" width="19" bestFit="1" customWidth="1"/>
    <col min="6" max="14" width="11.6640625" bestFit="1" customWidth="1"/>
    <col min="15" max="15" width="19" bestFit="1" customWidth="1"/>
    <col min="16" max="16" width="11.6640625" bestFit="1" customWidth="1"/>
  </cols>
  <sheetData>
    <row r="1" spans="2:17" x14ac:dyDescent="0.2">
      <c r="E1" s="53" t="s">
        <v>20</v>
      </c>
      <c r="F1" s="53"/>
      <c r="G1" s="53"/>
      <c r="H1" s="53"/>
      <c r="I1" s="53"/>
      <c r="J1" s="53"/>
      <c r="K1" s="53"/>
      <c r="L1" s="53"/>
      <c r="M1" s="53"/>
      <c r="N1" s="53"/>
      <c r="O1" s="53" t="s">
        <v>19</v>
      </c>
      <c r="P1" s="53"/>
    </row>
    <row r="2" spans="2:17" ht="20" thickBot="1" x14ac:dyDescent="0.3">
      <c r="D2" s="51" t="s">
        <v>130</v>
      </c>
      <c r="E2" s="48">
        <v>2012</v>
      </c>
      <c r="F2" s="48">
        <v>2013</v>
      </c>
      <c r="G2" s="48">
        <v>2014</v>
      </c>
      <c r="H2" s="48">
        <v>2015</v>
      </c>
      <c r="I2" s="49">
        <v>2016</v>
      </c>
      <c r="J2" s="49">
        <v>2017</v>
      </c>
      <c r="K2" s="49">
        <v>2018</v>
      </c>
      <c r="L2" s="49">
        <v>2019</v>
      </c>
      <c r="M2" s="50">
        <v>2020</v>
      </c>
      <c r="N2" s="50">
        <v>2021</v>
      </c>
      <c r="O2" s="50">
        <v>2022</v>
      </c>
      <c r="P2" s="50">
        <v>2023</v>
      </c>
    </row>
    <row r="3" spans="2:17" x14ac:dyDescent="0.2">
      <c r="D3" s="17" t="s">
        <v>15</v>
      </c>
      <c r="E3" s="18">
        <v>3809929</v>
      </c>
      <c r="F3" s="18">
        <v>4524423</v>
      </c>
      <c r="G3" s="18">
        <v>6023383</v>
      </c>
      <c r="H3" s="18">
        <v>4842374</v>
      </c>
      <c r="I3" s="18">
        <v>3820464</v>
      </c>
      <c r="J3" s="18">
        <v>6117760</v>
      </c>
      <c r="K3" s="18">
        <v>6745600</v>
      </c>
      <c r="L3" s="18">
        <v>6651605</v>
      </c>
      <c r="M3" s="18">
        <v>6599085</v>
      </c>
      <c r="N3" s="18">
        <v>7096987</v>
      </c>
      <c r="O3" s="18">
        <v>6546146</v>
      </c>
      <c r="P3" s="19">
        <v>7575013</v>
      </c>
    </row>
    <row r="4" spans="2:17" x14ac:dyDescent="0.2">
      <c r="D4" s="20" t="s">
        <v>12</v>
      </c>
      <c r="E4" s="16">
        <v>2064038</v>
      </c>
      <c r="F4" s="16">
        <v>2330895</v>
      </c>
      <c r="G4" s="16">
        <v>2392490</v>
      </c>
      <c r="H4" s="3">
        <v>2563393</v>
      </c>
      <c r="I4" s="3">
        <v>2322280</v>
      </c>
      <c r="J4" s="3">
        <v>3036699</v>
      </c>
      <c r="K4" s="3">
        <v>3073411</v>
      </c>
      <c r="L4" s="3">
        <v>3404766</v>
      </c>
      <c r="M4" s="3">
        <v>3285576</v>
      </c>
      <c r="N4" s="3">
        <v>4376628</v>
      </c>
      <c r="O4" s="3">
        <v>4177883</v>
      </c>
      <c r="P4" s="21">
        <v>4833755</v>
      </c>
    </row>
    <row r="5" spans="2:17" x14ac:dyDescent="0.2">
      <c r="D5" s="20" t="s">
        <v>13</v>
      </c>
      <c r="E5" s="16">
        <v>412477</v>
      </c>
      <c r="F5" s="16">
        <v>473498</v>
      </c>
      <c r="G5" s="16">
        <v>451900</v>
      </c>
      <c r="H5" s="3">
        <v>513280</v>
      </c>
      <c r="I5" s="3">
        <v>417228</v>
      </c>
      <c r="J5" s="3">
        <v>704730</v>
      </c>
      <c r="K5" s="3">
        <v>634394</v>
      </c>
      <c r="L5" s="3">
        <v>658042</v>
      </c>
      <c r="M5" s="3">
        <v>868363</v>
      </c>
      <c r="N5" s="3">
        <v>775745</v>
      </c>
      <c r="O5" s="3">
        <v>774940</v>
      </c>
      <c r="P5" s="21">
        <v>780316</v>
      </c>
    </row>
    <row r="6" spans="2:17" x14ac:dyDescent="0.2">
      <c r="D6" s="20" t="s">
        <v>14</v>
      </c>
      <c r="E6" s="16">
        <v>1333414</v>
      </c>
      <c r="F6" s="16">
        <v>1709648</v>
      </c>
      <c r="G6" s="16">
        <v>3165339</v>
      </c>
      <c r="H6" s="3">
        <v>1748755</v>
      </c>
      <c r="I6" s="3">
        <v>1080956</v>
      </c>
      <c r="J6" s="3">
        <v>2267977</v>
      </c>
      <c r="K6" s="3">
        <v>2928353</v>
      </c>
      <c r="L6" s="3">
        <v>2440791</v>
      </c>
      <c r="M6" s="3">
        <v>2396332</v>
      </c>
      <c r="N6" s="3">
        <v>2720359</v>
      </c>
      <c r="O6" s="3">
        <v>2113875</v>
      </c>
      <c r="P6" s="21">
        <v>2473584</v>
      </c>
    </row>
    <row r="7" spans="2:17" x14ac:dyDescent="0.2">
      <c r="D7" s="20" t="s">
        <v>16</v>
      </c>
      <c r="E7" s="16">
        <v>450962</v>
      </c>
      <c r="F7" s="16">
        <v>431914</v>
      </c>
      <c r="G7" s="16">
        <v>471734</v>
      </c>
      <c r="H7" s="3">
        <v>525198</v>
      </c>
      <c r="I7" s="3">
        <v>616284</v>
      </c>
      <c r="J7" s="3">
        <v>601429</v>
      </c>
      <c r="K7" s="3">
        <v>646146</v>
      </c>
      <c r="L7" s="3">
        <v>597813</v>
      </c>
      <c r="M7" s="3">
        <v>692979</v>
      </c>
      <c r="N7" s="3">
        <v>738145</v>
      </c>
      <c r="O7" s="3">
        <v>726176</v>
      </c>
      <c r="P7" s="21">
        <v>834489.26388099999</v>
      </c>
      <c r="Q7" s="4"/>
    </row>
    <row r="8" spans="2:17" x14ac:dyDescent="0.2">
      <c r="D8" s="20" t="s">
        <v>17</v>
      </c>
      <c r="E8" s="16">
        <v>111296</v>
      </c>
      <c r="F8" s="16">
        <v>61981</v>
      </c>
      <c r="G8" s="16">
        <v>148964</v>
      </c>
      <c r="H8" s="3">
        <v>131169</v>
      </c>
      <c r="I8" s="3">
        <v>309088</v>
      </c>
      <c r="J8" s="3">
        <v>150579</v>
      </c>
      <c r="K8" s="3">
        <v>171577</v>
      </c>
      <c r="L8" s="3">
        <v>252353</v>
      </c>
      <c r="M8" s="3">
        <v>257638</v>
      </c>
      <c r="N8" s="3">
        <v>311963</v>
      </c>
      <c r="O8" s="3">
        <v>383980</v>
      </c>
      <c r="P8" s="21">
        <v>661757</v>
      </c>
    </row>
    <row r="9" spans="2:17" x14ac:dyDescent="0.2">
      <c r="D9" s="20" t="s">
        <v>5</v>
      </c>
      <c r="E9" s="16">
        <v>33476</v>
      </c>
      <c r="F9" s="16">
        <v>25576</v>
      </c>
      <c r="G9" s="16">
        <v>69894</v>
      </c>
      <c r="H9" s="3">
        <v>58610</v>
      </c>
      <c r="I9" s="3">
        <v>178680</v>
      </c>
      <c r="J9" s="3">
        <v>37594</v>
      </c>
      <c r="K9" s="3">
        <v>48844</v>
      </c>
      <c r="L9" s="3">
        <v>134864</v>
      </c>
      <c r="M9" s="3">
        <v>128252</v>
      </c>
      <c r="N9" s="3">
        <v>215285</v>
      </c>
      <c r="O9" s="3">
        <v>271487</v>
      </c>
      <c r="P9" s="22" t="s">
        <v>22</v>
      </c>
    </row>
    <row r="10" spans="2:17" x14ac:dyDescent="0.2">
      <c r="D10" s="20" t="s">
        <v>6</v>
      </c>
      <c r="E10" s="16">
        <v>10299</v>
      </c>
      <c r="F10" s="16">
        <v>12074</v>
      </c>
      <c r="G10" s="16">
        <v>16994</v>
      </c>
      <c r="H10" s="3">
        <v>27767</v>
      </c>
      <c r="I10" s="3">
        <v>82436</v>
      </c>
      <c r="J10" s="3">
        <v>78901</v>
      </c>
      <c r="K10" s="3">
        <v>78738</v>
      </c>
      <c r="L10" s="3">
        <v>82321</v>
      </c>
      <c r="M10" s="3">
        <v>93571</v>
      </c>
      <c r="N10" s="3">
        <v>85076</v>
      </c>
      <c r="O10" s="3">
        <v>82775</v>
      </c>
      <c r="P10" s="22" t="s">
        <v>22</v>
      </c>
    </row>
    <row r="11" spans="2:17" ht="16" thickBot="1" x14ac:dyDescent="0.25">
      <c r="D11" s="23" t="s">
        <v>7</v>
      </c>
      <c r="E11" s="24">
        <v>0.375</v>
      </c>
      <c r="F11" s="24">
        <v>0.32900000000000001</v>
      </c>
      <c r="G11" s="24">
        <v>0.34499999999999997</v>
      </c>
      <c r="H11" s="24">
        <v>0.36499999999999999</v>
      </c>
      <c r="I11" s="24">
        <v>0.379</v>
      </c>
      <c r="J11" s="24">
        <v>0.35399999999999998</v>
      </c>
      <c r="K11" s="24">
        <v>0.36299999999999999</v>
      </c>
      <c r="L11" s="24">
        <v>0.3548</v>
      </c>
      <c r="M11" s="24">
        <v>0.38100000000000001</v>
      </c>
      <c r="N11" s="24">
        <v>0.35799999999999998</v>
      </c>
      <c r="O11" s="25">
        <v>0.34762871929011763</v>
      </c>
      <c r="P11" s="26">
        <v>0.39124076416781572</v>
      </c>
    </row>
    <row r="12" spans="2:17" x14ac:dyDescent="0.2">
      <c r="B12" t="s">
        <v>10</v>
      </c>
      <c r="D12" s="27" t="s">
        <v>8</v>
      </c>
      <c r="E12" s="28">
        <v>3.3000000000000002E-2</v>
      </c>
      <c r="F12" s="28">
        <v>2.8000000000000001E-2</v>
      </c>
      <c r="G12" s="28">
        <v>5.33E-2</v>
      </c>
      <c r="H12" s="28">
        <v>5.8900000000000001E-2</v>
      </c>
      <c r="I12" s="28">
        <v>0.05</v>
      </c>
      <c r="J12" s="28">
        <v>4.1000000000000002E-2</v>
      </c>
      <c r="K12" s="28">
        <v>3.7999999999999999E-2</v>
      </c>
      <c r="L12" s="29">
        <v>5.1799999999999999E-2</v>
      </c>
      <c r="M12" s="29">
        <v>4.7E-2</v>
      </c>
      <c r="N12" s="29">
        <v>4.4999999999999998E-2</v>
      </c>
      <c r="O12" s="29" t="s">
        <v>21</v>
      </c>
      <c r="P12" s="30" t="s">
        <v>21</v>
      </c>
    </row>
    <row r="13" spans="2:17" x14ac:dyDescent="0.2">
      <c r="D13" s="31" t="s">
        <v>9</v>
      </c>
      <c r="E13" s="32">
        <v>0.40600000000000003</v>
      </c>
      <c r="F13" s="32">
        <v>0.59750000000000003</v>
      </c>
      <c r="G13" s="32">
        <v>0.78449999999999998</v>
      </c>
      <c r="H13" s="32">
        <v>0.72199999999999998</v>
      </c>
      <c r="I13" s="32">
        <v>0.54900000000000004</v>
      </c>
      <c r="J13" s="32">
        <v>0.60799999999999998</v>
      </c>
      <c r="K13" s="32">
        <v>0.6895</v>
      </c>
      <c r="L13" s="32">
        <v>0.68310000000000004</v>
      </c>
      <c r="M13" s="32">
        <v>0.65700000000000003</v>
      </c>
      <c r="N13" s="32">
        <v>0.80099999999999993</v>
      </c>
      <c r="O13" s="33" t="s">
        <v>21</v>
      </c>
      <c r="P13" s="34" t="s">
        <v>21</v>
      </c>
    </row>
    <row r="14" spans="2:17" ht="16" thickBot="1" x14ac:dyDescent="0.25">
      <c r="D14" s="35" t="s">
        <v>11</v>
      </c>
      <c r="E14" s="36">
        <v>350126</v>
      </c>
      <c r="F14" s="36">
        <v>141778</v>
      </c>
      <c r="G14" s="36">
        <v>511233</v>
      </c>
      <c r="H14" s="36">
        <v>528809</v>
      </c>
      <c r="I14" s="36">
        <v>666675</v>
      </c>
      <c r="J14" s="36">
        <v>607600</v>
      </c>
      <c r="K14" s="36">
        <v>391380</v>
      </c>
      <c r="L14" s="36">
        <v>796436</v>
      </c>
      <c r="M14" s="36">
        <v>802906</v>
      </c>
      <c r="N14" s="36">
        <v>589141</v>
      </c>
      <c r="O14" s="37" t="s">
        <v>21</v>
      </c>
      <c r="P14" s="38" t="s">
        <v>21</v>
      </c>
    </row>
    <row r="15" spans="2:17" x14ac:dyDescent="0.2">
      <c r="D15" s="39" t="s">
        <v>18</v>
      </c>
      <c r="E15" s="40">
        <v>344811</v>
      </c>
      <c r="F15" s="40">
        <v>237588</v>
      </c>
      <c r="G15" s="40">
        <v>726535</v>
      </c>
      <c r="H15" s="40">
        <v>465392</v>
      </c>
      <c r="I15" s="40">
        <v>101049</v>
      </c>
      <c r="J15" s="40">
        <v>56095</v>
      </c>
      <c r="K15" s="40">
        <v>166099</v>
      </c>
      <c r="L15" s="40">
        <v>188184</v>
      </c>
      <c r="M15" s="40">
        <v>116791</v>
      </c>
      <c r="N15" s="40">
        <v>322071</v>
      </c>
      <c r="O15" s="40">
        <v>487806</v>
      </c>
      <c r="P15" s="41">
        <v>616247</v>
      </c>
    </row>
    <row r="16" spans="2:17" x14ac:dyDescent="0.2">
      <c r="D16" s="42" t="s">
        <v>23</v>
      </c>
      <c r="E16" s="16">
        <v>3237352.5186700001</v>
      </c>
      <c r="F16" s="16">
        <v>3924915.4457100001</v>
      </c>
      <c r="G16" s="16">
        <v>5500697.1668729996</v>
      </c>
      <c r="H16" s="16">
        <v>4150394.6472669998</v>
      </c>
      <c r="I16" s="16">
        <v>4206663.8739740001</v>
      </c>
      <c r="J16" s="16">
        <v>4623570.9901099997</v>
      </c>
      <c r="K16" s="16">
        <v>5756691.7936859997</v>
      </c>
      <c r="L16" s="16">
        <v>5277456.3008249998</v>
      </c>
      <c r="M16" s="16">
        <v>5652273.7569380002</v>
      </c>
      <c r="N16" s="16">
        <v>6141893.2519220002</v>
      </c>
      <c r="O16" s="16">
        <v>6546145.7061930001</v>
      </c>
      <c r="P16" s="43">
        <v>7575013</v>
      </c>
    </row>
    <row r="17" spans="4:16" x14ac:dyDescent="0.2">
      <c r="D17" s="42" t="s">
        <v>0</v>
      </c>
      <c r="E17" s="16">
        <v>2485435.399429</v>
      </c>
      <c r="F17" s="16">
        <v>3028259.6334779998</v>
      </c>
      <c r="G17" s="16">
        <v>4337050.9903809996</v>
      </c>
      <c r="H17" s="16">
        <v>2968787.110444</v>
      </c>
      <c r="I17" s="16">
        <v>2895091.5285109999</v>
      </c>
      <c r="J17" s="16">
        <v>3429292.9538710001</v>
      </c>
      <c r="K17" s="16">
        <v>4484408.2083360003</v>
      </c>
      <c r="L17" s="16">
        <v>3967637.0797290001</v>
      </c>
      <c r="M17" s="16">
        <v>4268854.1344130002</v>
      </c>
      <c r="N17" s="16">
        <v>4688892.9768139999</v>
      </c>
      <c r="O17" s="16">
        <v>5056707.1169100003</v>
      </c>
      <c r="P17" s="43">
        <v>5700000</v>
      </c>
    </row>
    <row r="18" spans="4:16" x14ac:dyDescent="0.2">
      <c r="D18" s="42" t="s">
        <v>24</v>
      </c>
      <c r="E18" s="16">
        <v>2357685.399429</v>
      </c>
      <c r="F18" s="16">
        <v>3021225.9999990002</v>
      </c>
      <c r="G18" s="16">
        <v>4179622.9210620001</v>
      </c>
      <c r="H18" s="16">
        <v>2817312.3939180002</v>
      </c>
      <c r="I18" s="16">
        <v>2743775.7227429999</v>
      </c>
      <c r="J18" s="16">
        <v>3267828.3061759998</v>
      </c>
      <c r="K18" s="16">
        <v>4274769.3570980001</v>
      </c>
      <c r="L18" s="16">
        <v>3769251.258105</v>
      </c>
      <c r="M18" s="16">
        <v>4052818.739151</v>
      </c>
      <c r="N18" s="16">
        <v>4454443.6390800001</v>
      </c>
      <c r="O18" s="16">
        <v>4803871.7560360003</v>
      </c>
      <c r="P18" s="43">
        <v>5415000</v>
      </c>
    </row>
    <row r="19" spans="4:16" x14ac:dyDescent="0.2">
      <c r="D19" s="42" t="s">
        <v>25</v>
      </c>
      <c r="E19" s="16">
        <v>127750</v>
      </c>
      <c r="F19" s="16">
        <v>151000</v>
      </c>
      <c r="G19" s="16">
        <v>157428.069319</v>
      </c>
      <c r="H19" s="16">
        <v>151474.716526</v>
      </c>
      <c r="I19" s="16">
        <v>151315.80576799999</v>
      </c>
      <c r="J19" s="16">
        <v>161464.64769499999</v>
      </c>
      <c r="K19" s="16">
        <v>209638.851238</v>
      </c>
      <c r="L19" s="16">
        <v>198385.821624</v>
      </c>
      <c r="M19" s="16">
        <v>216035.39526200001</v>
      </c>
      <c r="N19" s="16">
        <v>234449.337734</v>
      </c>
      <c r="O19" s="16">
        <v>252835.36087400001</v>
      </c>
      <c r="P19" s="43">
        <v>285000</v>
      </c>
    </row>
    <row r="20" spans="4:16" x14ac:dyDescent="0.2">
      <c r="D20" s="42" t="s">
        <v>1</v>
      </c>
      <c r="E20" s="16">
        <v>3219815.181874</v>
      </c>
      <c r="F20" s="16">
        <v>3979281.9802930001</v>
      </c>
      <c r="G20" s="16">
        <v>5236351.7246810002</v>
      </c>
      <c r="H20" s="16">
        <v>3956166.737065</v>
      </c>
      <c r="I20" s="16">
        <v>3746342.8856799998</v>
      </c>
      <c r="J20" s="16">
        <v>4998600.7827979997</v>
      </c>
      <c r="K20" s="16">
        <v>5663038.1213300005</v>
      </c>
      <c r="L20" s="16">
        <v>5379630.2025279999</v>
      </c>
      <c r="M20" s="16">
        <v>5475703.8482649997</v>
      </c>
      <c r="N20" s="16">
        <v>5955031.949829</v>
      </c>
      <c r="O20" s="16">
        <v>6274456.525924</v>
      </c>
      <c r="P20" s="43">
        <v>6228506.4333800003</v>
      </c>
    </row>
    <row r="21" spans="4:16" x14ac:dyDescent="0.2">
      <c r="D21" s="42" t="s">
        <v>2</v>
      </c>
      <c r="E21" s="16">
        <v>2837998.5781899998</v>
      </c>
      <c r="F21" s="16">
        <v>3514743.1598720001</v>
      </c>
      <c r="G21" s="16">
        <v>4771986.1079489999</v>
      </c>
      <c r="H21" s="16">
        <v>3681628.2252230002</v>
      </c>
      <c r="I21" s="16">
        <v>3428397.3719919999</v>
      </c>
      <c r="J21" s="16">
        <v>4533323.2825769996</v>
      </c>
      <c r="K21" s="16">
        <v>4998212.4792609997</v>
      </c>
      <c r="L21" s="16">
        <v>4887511.6992680002</v>
      </c>
      <c r="M21" s="16">
        <v>4816585.9133609999</v>
      </c>
      <c r="N21" s="16">
        <v>5292499.389397</v>
      </c>
      <c r="O21" s="16">
        <v>5656970.7464340003</v>
      </c>
      <c r="P21" s="43">
        <v>1311945.5506889999</v>
      </c>
    </row>
    <row r="22" spans="4:16" x14ac:dyDescent="0.2">
      <c r="D22" s="42" t="s">
        <v>3</v>
      </c>
      <c r="E22" s="16">
        <v>2889321.3168100002</v>
      </c>
      <c r="F22" s="16">
        <v>3608340.3810569998</v>
      </c>
      <c r="G22" s="16">
        <v>4863792.051089</v>
      </c>
      <c r="H22" s="16">
        <v>3744033.3146660002</v>
      </c>
      <c r="I22" s="16">
        <v>3481186.0142089999</v>
      </c>
      <c r="J22" s="16">
        <v>4606219.1079820003</v>
      </c>
      <c r="K22" s="16">
        <v>5188976.1075719995</v>
      </c>
      <c r="L22" s="16">
        <v>4985292.0175740002</v>
      </c>
      <c r="M22" s="16">
        <v>4947827.7077620002</v>
      </c>
      <c r="N22" s="16">
        <v>5414883.2786900001</v>
      </c>
      <c r="O22" s="16">
        <v>5906435.398887</v>
      </c>
      <c r="P22" s="44">
        <v>2913492.669884</v>
      </c>
    </row>
    <row r="23" spans="4:16" ht="16" thickBot="1" x14ac:dyDescent="0.25">
      <c r="D23" s="45" t="s">
        <v>4</v>
      </c>
      <c r="E23" s="46">
        <f>E22/E20</f>
        <v>0.8973562622710396</v>
      </c>
      <c r="F23" s="46">
        <f t="shared" ref="F23:O23" si="0">F22/F20</f>
        <v>0.90678177594021936</v>
      </c>
      <c r="G23" s="46">
        <f t="shared" si="0"/>
        <v>0.92885128937462724</v>
      </c>
      <c r="H23" s="46">
        <f t="shared" si="0"/>
        <v>0.94637904909023696</v>
      </c>
      <c r="I23" s="46">
        <f t="shared" si="0"/>
        <v>0.92922247654251455</v>
      </c>
      <c r="J23" s="46">
        <f t="shared" si="0"/>
        <v>0.92150169780184743</v>
      </c>
      <c r="K23" s="46">
        <f t="shared" si="0"/>
        <v>0.91628839439161958</v>
      </c>
      <c r="L23" s="46">
        <f t="shared" si="0"/>
        <v>0.92669790113664463</v>
      </c>
      <c r="M23" s="46">
        <f t="shared" si="0"/>
        <v>0.90359665987592452</v>
      </c>
      <c r="N23" s="46">
        <f t="shared" si="0"/>
        <v>0.90929542012708919</v>
      </c>
      <c r="O23" s="46">
        <f t="shared" si="0"/>
        <v>0.94134613483790075</v>
      </c>
      <c r="P23" s="47">
        <f>P22/P20</f>
        <v>0.4677674657715567</v>
      </c>
    </row>
    <row r="25" spans="4:16" x14ac:dyDescent="0.2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8" spans="4:16" x14ac:dyDescent="0.2">
      <c r="D28" s="57" t="s">
        <v>139</v>
      </c>
      <c r="E28" s="56" t="s">
        <v>15</v>
      </c>
      <c r="O28" s="2"/>
    </row>
    <row r="29" spans="4:16" x14ac:dyDescent="0.2">
      <c r="D29" s="57" t="s">
        <v>140</v>
      </c>
      <c r="E29" s="56" t="s">
        <v>12</v>
      </c>
      <c r="P29" s="3"/>
    </row>
    <row r="30" spans="4:16" x14ac:dyDescent="0.2">
      <c r="D30" s="57" t="s">
        <v>142</v>
      </c>
      <c r="E30" s="56" t="s">
        <v>14</v>
      </c>
      <c r="O30" s="1"/>
      <c r="P30" s="5"/>
    </row>
    <row r="31" spans="4:16" x14ac:dyDescent="0.2">
      <c r="D31" s="57" t="s">
        <v>141</v>
      </c>
      <c r="E31" s="56" t="s">
        <v>13</v>
      </c>
    </row>
    <row r="32" spans="4:16" x14ac:dyDescent="0.2">
      <c r="D32" s="57" t="s">
        <v>143</v>
      </c>
      <c r="E32" s="56" t="s">
        <v>23</v>
      </c>
    </row>
    <row r="33" spans="4:5" x14ac:dyDescent="0.2">
      <c r="D33" s="57" t="s">
        <v>144</v>
      </c>
      <c r="E33" s="56" t="s">
        <v>16</v>
      </c>
    </row>
    <row r="34" spans="4:5" x14ac:dyDescent="0.2">
      <c r="D34" s="57" t="s">
        <v>145</v>
      </c>
      <c r="E34" s="56" t="s">
        <v>7</v>
      </c>
    </row>
    <row r="35" spans="4:5" x14ac:dyDescent="0.2">
      <c r="D35" s="57" t="s">
        <v>151</v>
      </c>
      <c r="E35" s="56" t="s">
        <v>17</v>
      </c>
    </row>
    <row r="36" spans="4:5" x14ac:dyDescent="0.2">
      <c r="D36" s="57" t="s">
        <v>149</v>
      </c>
      <c r="E36" s="56" t="s">
        <v>5</v>
      </c>
    </row>
    <row r="37" spans="4:5" x14ac:dyDescent="0.2">
      <c r="D37" s="57" t="s">
        <v>150</v>
      </c>
      <c r="E37" s="56" t="s">
        <v>6</v>
      </c>
    </row>
    <row r="38" spans="4:5" x14ac:dyDescent="0.2">
      <c r="D38" s="57" t="s">
        <v>146</v>
      </c>
      <c r="E38" s="56" t="s">
        <v>0</v>
      </c>
    </row>
    <row r="39" spans="4:5" x14ac:dyDescent="0.2">
      <c r="D39" s="57" t="s">
        <v>147</v>
      </c>
      <c r="E39" s="56" t="s">
        <v>24</v>
      </c>
    </row>
    <row r="40" spans="4:5" x14ac:dyDescent="0.2">
      <c r="D40" s="57" t="s">
        <v>148</v>
      </c>
      <c r="E40" s="56" t="s">
        <v>25</v>
      </c>
    </row>
    <row r="41" spans="4:5" x14ac:dyDescent="0.2">
      <c r="D41" s="57" t="s">
        <v>152</v>
      </c>
      <c r="E41" s="56" t="s">
        <v>1</v>
      </c>
    </row>
    <row r="42" spans="4:5" x14ac:dyDescent="0.2">
      <c r="D42" s="57" t="s">
        <v>153</v>
      </c>
      <c r="E42" s="56" t="s">
        <v>2</v>
      </c>
    </row>
    <row r="43" spans="4:5" x14ac:dyDescent="0.2">
      <c r="D43" s="57" t="s">
        <v>154</v>
      </c>
      <c r="E43" s="56" t="s">
        <v>3</v>
      </c>
    </row>
    <row r="44" spans="4:5" x14ac:dyDescent="0.2">
      <c r="D44" s="57" t="s">
        <v>159</v>
      </c>
      <c r="E44" s="56" t="s">
        <v>4</v>
      </c>
    </row>
    <row r="45" spans="4:5" x14ac:dyDescent="0.2">
      <c r="D45" s="57" t="s">
        <v>155</v>
      </c>
      <c r="E45" s="56" t="s">
        <v>18</v>
      </c>
    </row>
    <row r="46" spans="4:5" x14ac:dyDescent="0.2">
      <c r="D46" s="57" t="s">
        <v>156</v>
      </c>
      <c r="E46" s="56" t="s">
        <v>8</v>
      </c>
    </row>
    <row r="47" spans="4:5" x14ac:dyDescent="0.2">
      <c r="D47" s="57" t="s">
        <v>157</v>
      </c>
      <c r="E47" s="56" t="s">
        <v>9</v>
      </c>
    </row>
    <row r="48" spans="4:5" x14ac:dyDescent="0.2">
      <c r="D48" s="57" t="s">
        <v>158</v>
      </c>
      <c r="E48" s="56" t="s">
        <v>11</v>
      </c>
    </row>
  </sheetData>
  <mergeCells count="2">
    <mergeCell ref="O1:P1"/>
    <mergeCell ref="E1:N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47"/>
  <sheetViews>
    <sheetView workbookViewId="0">
      <selection activeCell="E16" sqref="E16"/>
    </sheetView>
  </sheetViews>
  <sheetFormatPr baseColWidth="10" defaultRowHeight="15" x14ac:dyDescent="0.2"/>
  <cols>
    <col min="1" max="1" width="27.6640625" bestFit="1" customWidth="1"/>
    <col min="2" max="2" width="61.5" customWidth="1"/>
    <col min="3" max="9" width="18.83203125" bestFit="1" customWidth="1"/>
  </cols>
  <sheetData>
    <row r="3" spans="1:9" x14ac:dyDescent="0.2">
      <c r="C3" s="12" t="s">
        <v>122</v>
      </c>
    </row>
    <row r="4" spans="1:9" x14ac:dyDescent="0.2">
      <c r="A4" s="12" t="s">
        <v>28</v>
      </c>
      <c r="B4" s="12" t="s">
        <v>29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</row>
    <row r="5" spans="1:9" x14ac:dyDescent="0.2">
      <c r="A5" t="s">
        <v>31</v>
      </c>
      <c r="B5" t="s">
        <v>32</v>
      </c>
      <c r="C5" s="3"/>
      <c r="D5" s="3"/>
      <c r="E5" s="3"/>
      <c r="F5" s="3"/>
      <c r="G5" s="3"/>
      <c r="H5" s="3"/>
      <c r="I5" s="3"/>
    </row>
    <row r="6" spans="1:9" x14ac:dyDescent="0.2">
      <c r="A6" t="s">
        <v>33</v>
      </c>
      <c r="B6" t="s">
        <v>34</v>
      </c>
      <c r="C6" s="3"/>
      <c r="D6" s="3"/>
      <c r="E6" s="3"/>
      <c r="F6" s="3"/>
      <c r="G6" s="3"/>
      <c r="H6" s="3"/>
      <c r="I6" s="3"/>
    </row>
    <row r="7" spans="1:9" x14ac:dyDescent="0.2">
      <c r="A7" t="s">
        <v>35</v>
      </c>
      <c r="B7" t="s">
        <v>36</v>
      </c>
      <c r="C7" s="3"/>
      <c r="D7" s="3"/>
      <c r="E7" s="3"/>
      <c r="F7" s="3"/>
      <c r="G7" s="3"/>
      <c r="H7" s="3"/>
      <c r="I7" s="3"/>
    </row>
    <row r="8" spans="1:9" x14ac:dyDescent="0.2">
      <c r="A8" t="s">
        <v>37</v>
      </c>
      <c r="B8" t="s">
        <v>38</v>
      </c>
      <c r="C8" s="3">
        <v>6290148075</v>
      </c>
      <c r="D8" s="3">
        <v>3547363219</v>
      </c>
      <c r="E8" s="3">
        <v>2230444075</v>
      </c>
      <c r="F8" s="3">
        <v>4207171519</v>
      </c>
      <c r="G8" s="3">
        <v>2707157039</v>
      </c>
      <c r="H8" s="3">
        <v>2679828499</v>
      </c>
      <c r="I8" s="3">
        <v>387789755</v>
      </c>
    </row>
    <row r="9" spans="1:9" x14ac:dyDescent="0.2">
      <c r="A9" t="s">
        <v>39</v>
      </c>
      <c r="B9" t="s">
        <v>40</v>
      </c>
      <c r="C9" s="3">
        <v>26544073890</v>
      </c>
      <c r="D9" s="3">
        <v>21578238091</v>
      </c>
      <c r="E9" s="3">
        <v>17008152857</v>
      </c>
      <c r="F9" s="3">
        <v>34443627213</v>
      </c>
      <c r="G9" s="3">
        <v>27588129250</v>
      </c>
      <c r="H9" s="3">
        <v>23090595782</v>
      </c>
      <c r="I9" s="3">
        <v>18877115334</v>
      </c>
    </row>
    <row r="10" spans="1:9" x14ac:dyDescent="0.2">
      <c r="A10" t="s">
        <v>41</v>
      </c>
      <c r="B10" t="s">
        <v>42</v>
      </c>
      <c r="C10" s="3">
        <v>1005442274</v>
      </c>
      <c r="D10" s="3">
        <v>709234587</v>
      </c>
      <c r="E10" s="3">
        <v>859022423</v>
      </c>
      <c r="F10" s="3">
        <v>758889627</v>
      </c>
      <c r="G10" s="3">
        <v>1010138442</v>
      </c>
      <c r="H10" s="3">
        <v>752085271</v>
      </c>
      <c r="I10" s="3">
        <v>662664668</v>
      </c>
    </row>
    <row r="11" spans="1:9" x14ac:dyDescent="0.2">
      <c r="A11" t="s">
        <v>43</v>
      </c>
      <c r="B11" t="s">
        <v>44</v>
      </c>
      <c r="C11" s="3">
        <v>183167310582</v>
      </c>
      <c r="D11" s="3">
        <v>193903757369</v>
      </c>
      <c r="E11" s="3">
        <v>185738437415</v>
      </c>
      <c r="F11" s="3">
        <v>196013953150</v>
      </c>
      <c r="G11" s="3">
        <v>190922511943</v>
      </c>
      <c r="H11" s="3">
        <v>167382709077</v>
      </c>
      <c r="I11" s="3">
        <v>176743037383</v>
      </c>
    </row>
    <row r="12" spans="1:9" x14ac:dyDescent="0.2">
      <c r="A12" t="s">
        <v>45</v>
      </c>
      <c r="B12" t="s">
        <v>46</v>
      </c>
      <c r="C12" s="3">
        <v>3488056337</v>
      </c>
      <c r="D12" s="3">
        <v>2807867783</v>
      </c>
      <c r="E12" s="3">
        <v>2499445158</v>
      </c>
      <c r="F12" s="3">
        <v>2478235169</v>
      </c>
      <c r="G12" s="3">
        <v>2681102632</v>
      </c>
      <c r="H12" s="3">
        <v>2381613602</v>
      </c>
      <c r="I12" s="3">
        <v>2366874218</v>
      </c>
    </row>
    <row r="13" spans="1:9" x14ac:dyDescent="0.2">
      <c r="A13" t="s">
        <v>47</v>
      </c>
      <c r="B13" t="s">
        <v>48</v>
      </c>
      <c r="C13" s="3">
        <v>80461170930</v>
      </c>
      <c r="D13" s="3">
        <v>50636646506</v>
      </c>
      <c r="E13" s="3">
        <v>58128625577</v>
      </c>
      <c r="F13" s="3">
        <v>71510167933</v>
      </c>
      <c r="G13" s="3">
        <v>60970596233</v>
      </c>
      <c r="H13" s="3">
        <v>55524750720</v>
      </c>
      <c r="I13" s="3">
        <v>54736164557</v>
      </c>
    </row>
    <row r="14" spans="1:9" x14ac:dyDescent="0.2">
      <c r="A14" t="s">
        <v>49</v>
      </c>
      <c r="B14" t="s">
        <v>50</v>
      </c>
      <c r="C14" s="3">
        <v>33055844095</v>
      </c>
      <c r="D14" s="3">
        <v>28482077020</v>
      </c>
      <c r="E14" s="3">
        <v>25004860142</v>
      </c>
      <c r="F14" s="3">
        <v>38519385311</v>
      </c>
      <c r="G14" s="3">
        <v>52471944745</v>
      </c>
      <c r="H14" s="3">
        <v>36857846609</v>
      </c>
      <c r="I14" s="3">
        <v>10203836447</v>
      </c>
    </row>
    <row r="15" spans="1:9" x14ac:dyDescent="0.2">
      <c r="A15" t="s">
        <v>51</v>
      </c>
      <c r="B15" t="s">
        <v>52</v>
      </c>
      <c r="C15" s="3">
        <v>1319850044392</v>
      </c>
      <c r="D15" s="3">
        <v>1237477863435</v>
      </c>
      <c r="E15" s="3">
        <v>1138148120986</v>
      </c>
      <c r="F15" s="3">
        <v>1072699003703</v>
      </c>
      <c r="G15" s="3">
        <v>993842109539</v>
      </c>
      <c r="H15" s="3">
        <v>946914464052</v>
      </c>
      <c r="I15" s="3">
        <v>872668556424</v>
      </c>
    </row>
    <row r="16" spans="1:9" x14ac:dyDescent="0.2">
      <c r="A16" t="s">
        <v>53</v>
      </c>
      <c r="B16" t="s">
        <v>54</v>
      </c>
      <c r="C16" s="3">
        <v>60290305733</v>
      </c>
      <c r="D16" s="3">
        <v>48196696240</v>
      </c>
      <c r="E16" s="3">
        <v>34448294526</v>
      </c>
      <c r="F16" s="3">
        <v>33297762568</v>
      </c>
      <c r="G16" s="3">
        <v>34399385040</v>
      </c>
      <c r="H16" s="3">
        <v>35159912938</v>
      </c>
      <c r="I16" s="3">
        <v>28066278999</v>
      </c>
    </row>
    <row r="17" spans="1:9" x14ac:dyDescent="0.2">
      <c r="A17" t="s">
        <v>55</v>
      </c>
      <c r="B17" t="s">
        <v>56</v>
      </c>
      <c r="C17" s="3">
        <v>132852692129</v>
      </c>
      <c r="D17" s="3">
        <v>127243098755</v>
      </c>
      <c r="E17" s="3">
        <v>115074019494</v>
      </c>
      <c r="F17" s="3">
        <v>151062828068</v>
      </c>
      <c r="G17" s="3">
        <v>137826684007</v>
      </c>
      <c r="H17" s="3">
        <v>119781256020</v>
      </c>
      <c r="I17" s="3">
        <v>92422420702</v>
      </c>
    </row>
    <row r="18" spans="1:9" x14ac:dyDescent="0.2">
      <c r="A18" t="s">
        <v>57</v>
      </c>
      <c r="B18" t="s">
        <v>58</v>
      </c>
      <c r="C18" s="3">
        <v>246903638746</v>
      </c>
      <c r="D18" s="3">
        <v>187583038663</v>
      </c>
      <c r="E18" s="3">
        <v>183083838267</v>
      </c>
      <c r="F18" s="3">
        <v>176835918558</v>
      </c>
      <c r="G18" s="3">
        <v>161076895195</v>
      </c>
      <c r="H18" s="3">
        <v>150649055837</v>
      </c>
      <c r="I18" s="3">
        <v>125596644980</v>
      </c>
    </row>
    <row r="19" spans="1:9" x14ac:dyDescent="0.2">
      <c r="A19" t="s">
        <v>59</v>
      </c>
      <c r="B19" t="s">
        <v>60</v>
      </c>
      <c r="C19" s="3">
        <v>1204546377251</v>
      </c>
      <c r="D19" s="3">
        <v>1019359910147</v>
      </c>
      <c r="E19" s="3">
        <v>982127506411</v>
      </c>
      <c r="F19" s="3">
        <v>753475716058</v>
      </c>
      <c r="G19" s="3">
        <v>750138473617</v>
      </c>
      <c r="H19" s="3">
        <v>799557033848</v>
      </c>
      <c r="I19" s="3">
        <v>595082662319</v>
      </c>
    </row>
    <row r="20" spans="1:9" x14ac:dyDescent="0.2">
      <c r="A20" t="s">
        <v>61</v>
      </c>
      <c r="B20" t="s">
        <v>62</v>
      </c>
      <c r="C20" s="3">
        <v>445616325103</v>
      </c>
      <c r="D20" s="3">
        <v>371599909409</v>
      </c>
      <c r="E20" s="3">
        <v>374105622390</v>
      </c>
      <c r="F20" s="3">
        <v>343871084625</v>
      </c>
      <c r="G20" s="3">
        <v>301503108967</v>
      </c>
      <c r="H20" s="3">
        <v>296040653357</v>
      </c>
      <c r="I20" s="3">
        <v>301948136942</v>
      </c>
    </row>
    <row r="21" spans="1:9" x14ac:dyDescent="0.2">
      <c r="A21" t="s">
        <v>63</v>
      </c>
      <c r="B21" t="s">
        <v>64</v>
      </c>
      <c r="C21" s="3">
        <v>22497657757</v>
      </c>
      <c r="D21" s="3">
        <v>20361622806</v>
      </c>
      <c r="E21" s="3">
        <v>13871605705</v>
      </c>
      <c r="F21" s="3">
        <v>14602685672</v>
      </c>
      <c r="G21" s="3">
        <v>12699869271</v>
      </c>
      <c r="H21" s="3">
        <v>12604151668</v>
      </c>
      <c r="I21" s="3">
        <v>11995589794</v>
      </c>
    </row>
    <row r="22" spans="1:9" x14ac:dyDescent="0.2">
      <c r="A22" t="s">
        <v>65</v>
      </c>
      <c r="B22" t="s">
        <v>66</v>
      </c>
      <c r="C22" s="3">
        <v>15850203126</v>
      </c>
      <c r="D22" s="3">
        <v>15024013051</v>
      </c>
      <c r="E22" s="3">
        <v>11671431691</v>
      </c>
      <c r="F22" s="3">
        <v>12669513856</v>
      </c>
      <c r="G22" s="3">
        <v>15047960181</v>
      </c>
      <c r="H22" s="3">
        <v>8803773116</v>
      </c>
      <c r="I22" s="3">
        <v>6214582043</v>
      </c>
    </row>
    <row r="23" spans="1:9" x14ac:dyDescent="0.2">
      <c r="A23" t="s">
        <v>67</v>
      </c>
      <c r="B23" t="s">
        <v>68</v>
      </c>
      <c r="C23" s="3">
        <v>32404002373</v>
      </c>
      <c r="D23" s="3">
        <v>27775671611</v>
      </c>
      <c r="E23" s="3"/>
      <c r="F23" s="3"/>
      <c r="G23" s="3"/>
      <c r="H23" s="3"/>
      <c r="I23" s="3"/>
    </row>
    <row r="24" spans="1:9" x14ac:dyDescent="0.2">
      <c r="A24" t="s">
        <v>69</v>
      </c>
      <c r="B24" t="s">
        <v>70</v>
      </c>
      <c r="C24" s="3">
        <v>1869519281</v>
      </c>
      <c r="D24" s="3">
        <v>1990102516</v>
      </c>
      <c r="E24" s="3"/>
      <c r="F24" s="3"/>
      <c r="G24" s="3"/>
      <c r="H24" s="3"/>
      <c r="I24" s="3"/>
    </row>
    <row r="25" spans="1:9" x14ac:dyDescent="0.2">
      <c r="A25" t="s">
        <v>71</v>
      </c>
      <c r="B25" t="s">
        <v>72</v>
      </c>
      <c r="C25" s="3">
        <v>252743904513</v>
      </c>
      <c r="D25" s="3">
        <v>179631486621</v>
      </c>
      <c r="E25" s="3">
        <v>169781089699</v>
      </c>
      <c r="F25" s="3">
        <v>281663160445</v>
      </c>
      <c r="G25" s="3">
        <v>276983769913</v>
      </c>
      <c r="H25" s="3">
        <v>253491060112</v>
      </c>
      <c r="I25" s="3">
        <v>104548873568</v>
      </c>
    </row>
    <row r="26" spans="1:9" x14ac:dyDescent="0.2">
      <c r="A26" t="s">
        <v>73</v>
      </c>
      <c r="B26" t="s">
        <v>74</v>
      </c>
      <c r="C26" s="3">
        <v>36634804289</v>
      </c>
      <c r="D26" s="3">
        <v>17644975109</v>
      </c>
      <c r="E26" s="3">
        <v>20982327198</v>
      </c>
      <c r="F26" s="3">
        <v>18041426496</v>
      </c>
      <c r="G26" s="3">
        <v>20121944671</v>
      </c>
      <c r="H26" s="3">
        <v>22003248566</v>
      </c>
      <c r="I26" s="3">
        <v>11788213230</v>
      </c>
    </row>
    <row r="27" spans="1:9" x14ac:dyDescent="0.2">
      <c r="A27" t="s">
        <v>75</v>
      </c>
      <c r="B27" t="s">
        <v>76</v>
      </c>
      <c r="C27" s="3">
        <v>453145625945</v>
      </c>
      <c r="D27" s="3">
        <v>609763721089</v>
      </c>
      <c r="E27" s="3">
        <v>486226980288</v>
      </c>
      <c r="F27" s="3">
        <v>503724988550</v>
      </c>
      <c r="G27" s="3">
        <v>965094512932</v>
      </c>
      <c r="H27" s="3">
        <v>726882166530</v>
      </c>
      <c r="I27" s="3">
        <v>294216074822</v>
      </c>
    </row>
    <row r="28" spans="1:9" x14ac:dyDescent="0.2">
      <c r="A28" t="s">
        <v>77</v>
      </c>
      <c r="B28" t="s">
        <v>78</v>
      </c>
      <c r="C28" s="3">
        <v>93458972511</v>
      </c>
      <c r="D28" s="3">
        <v>85212497562</v>
      </c>
      <c r="E28" s="3">
        <v>65579213781</v>
      </c>
      <c r="F28" s="3">
        <v>107891462726</v>
      </c>
      <c r="G28" s="3">
        <v>92084614201</v>
      </c>
      <c r="H28" s="3">
        <v>67974150665</v>
      </c>
      <c r="I28" s="3">
        <v>66937108680</v>
      </c>
    </row>
    <row r="29" spans="1:9" x14ac:dyDescent="0.2">
      <c r="A29" t="s">
        <v>79</v>
      </c>
      <c r="B29" t="s">
        <v>80</v>
      </c>
      <c r="C29" s="3">
        <v>155284335350</v>
      </c>
      <c r="D29" s="3">
        <v>105909962709</v>
      </c>
      <c r="E29" s="3">
        <v>143516196190</v>
      </c>
      <c r="F29" s="3">
        <v>170864712549</v>
      </c>
      <c r="G29" s="3">
        <v>139933263596</v>
      </c>
      <c r="H29" s="3">
        <v>72483052893</v>
      </c>
      <c r="I29" s="3">
        <v>121319186539</v>
      </c>
    </row>
    <row r="30" spans="1:9" x14ac:dyDescent="0.2">
      <c r="A30" t="s">
        <v>81</v>
      </c>
      <c r="B30" t="s">
        <v>82</v>
      </c>
      <c r="C30" s="3">
        <v>120400203849</v>
      </c>
      <c r="D30" s="3">
        <v>136330989471</v>
      </c>
      <c r="E30" s="3">
        <v>77607771055</v>
      </c>
      <c r="F30" s="3">
        <v>151513238465</v>
      </c>
      <c r="G30" s="3">
        <v>108036272926</v>
      </c>
      <c r="H30" s="3">
        <v>110122487171</v>
      </c>
      <c r="I30" s="3">
        <v>64101296605</v>
      </c>
    </row>
    <row r="31" spans="1:9" x14ac:dyDescent="0.2">
      <c r="A31" t="s">
        <v>83</v>
      </c>
      <c r="B31" t="s">
        <v>84</v>
      </c>
      <c r="C31" s="3">
        <v>48639414484</v>
      </c>
      <c r="D31" s="3">
        <v>69183508761</v>
      </c>
      <c r="E31" s="3"/>
      <c r="F31" s="3"/>
      <c r="G31" s="3"/>
      <c r="H31" s="3"/>
      <c r="I31" s="3"/>
    </row>
    <row r="32" spans="1:9" x14ac:dyDescent="0.2">
      <c r="A32" t="s">
        <v>85</v>
      </c>
      <c r="B32" t="s">
        <v>86</v>
      </c>
      <c r="C32" s="3">
        <v>29148284790</v>
      </c>
      <c r="D32" s="3">
        <v>26528945417</v>
      </c>
      <c r="E32" s="3">
        <v>17673623351</v>
      </c>
      <c r="F32" s="3">
        <v>30341170176</v>
      </c>
      <c r="G32" s="3">
        <v>21325520780</v>
      </c>
      <c r="H32" s="3">
        <v>21469449238</v>
      </c>
      <c r="I32" s="3">
        <v>16992738033</v>
      </c>
    </row>
    <row r="33" spans="1:9" x14ac:dyDescent="0.2">
      <c r="A33" t="s">
        <v>87</v>
      </c>
      <c r="B33" t="s">
        <v>88</v>
      </c>
      <c r="C33" s="3">
        <v>361974315246</v>
      </c>
      <c r="D33" s="3">
        <v>318752863422</v>
      </c>
      <c r="E33" s="3">
        <v>311463677310</v>
      </c>
      <c r="F33" s="3">
        <v>343141415472</v>
      </c>
      <c r="G33" s="3">
        <v>300700819055</v>
      </c>
      <c r="H33" s="3">
        <v>270476663956</v>
      </c>
      <c r="I33" s="3">
        <v>222260679391</v>
      </c>
    </row>
    <row r="34" spans="1:9" x14ac:dyDescent="0.2">
      <c r="A34" t="s">
        <v>89</v>
      </c>
      <c r="B34" t="s">
        <v>90</v>
      </c>
      <c r="C34" s="3">
        <v>2609862607</v>
      </c>
      <c r="D34" s="3">
        <v>3533616141</v>
      </c>
      <c r="E34" s="3"/>
      <c r="F34" s="3"/>
      <c r="G34" s="3"/>
      <c r="H34" s="3"/>
      <c r="I34" s="3"/>
    </row>
    <row r="35" spans="1:9" x14ac:dyDescent="0.2">
      <c r="A35" t="s">
        <v>91</v>
      </c>
      <c r="B35" t="s">
        <v>92</v>
      </c>
      <c r="C35" s="3">
        <v>4026992634</v>
      </c>
      <c r="D35" s="3">
        <v>3362711999</v>
      </c>
      <c r="E35" s="3">
        <v>1660000000</v>
      </c>
      <c r="F35" s="3">
        <v>981590497</v>
      </c>
      <c r="G35" s="3">
        <v>6837668889</v>
      </c>
      <c r="H35" s="3">
        <v>1700000000</v>
      </c>
      <c r="I35" s="3">
        <v>5707266207</v>
      </c>
    </row>
    <row r="36" spans="1:9" x14ac:dyDescent="0.2">
      <c r="A36" t="s">
        <v>93</v>
      </c>
      <c r="B36" t="s">
        <v>94</v>
      </c>
      <c r="C36" s="3">
        <v>36376928078</v>
      </c>
      <c r="D36" s="3">
        <v>25423342489</v>
      </c>
      <c r="E36" s="3">
        <v>21115778978</v>
      </c>
      <c r="F36" s="3">
        <v>19095026813</v>
      </c>
      <c r="G36" s="3">
        <v>14958790122</v>
      </c>
      <c r="H36" s="3">
        <v>10678693043</v>
      </c>
      <c r="I36" s="3">
        <v>8270450580</v>
      </c>
    </row>
    <row r="37" spans="1:9" x14ac:dyDescent="0.2">
      <c r="A37" t="s">
        <v>95</v>
      </c>
      <c r="B37" t="s">
        <v>96</v>
      </c>
      <c r="C37" s="3">
        <v>150671219561</v>
      </c>
      <c r="D37" s="3">
        <v>137302497704</v>
      </c>
      <c r="E37" s="3">
        <v>130169639627</v>
      </c>
      <c r="F37" s="3">
        <v>115186625311</v>
      </c>
      <c r="G37" s="3">
        <v>119210093166</v>
      </c>
      <c r="H37" s="3">
        <v>116567015536</v>
      </c>
      <c r="I37" s="3">
        <v>102343664148</v>
      </c>
    </row>
    <row r="38" spans="1:9" x14ac:dyDescent="0.2">
      <c r="A38" t="s">
        <v>97</v>
      </c>
      <c r="B38" t="s">
        <v>98</v>
      </c>
      <c r="C38" s="3">
        <v>60183134452</v>
      </c>
      <c r="D38" s="3">
        <v>45441731029</v>
      </c>
      <c r="E38" s="3">
        <v>46367202390</v>
      </c>
      <c r="F38" s="3">
        <v>44174550000</v>
      </c>
      <c r="G38" s="3">
        <v>43937915875</v>
      </c>
      <c r="H38" s="3">
        <v>40586230686</v>
      </c>
      <c r="I38" s="3">
        <v>31905451766</v>
      </c>
    </row>
    <row r="39" spans="1:9" x14ac:dyDescent="0.2">
      <c r="A39" t="s">
        <v>99</v>
      </c>
      <c r="B39" t="s">
        <v>100</v>
      </c>
      <c r="C39" s="3">
        <v>12240000000</v>
      </c>
      <c r="D39" s="3">
        <v>14487772000</v>
      </c>
      <c r="E39" s="3">
        <v>11596395034</v>
      </c>
      <c r="F39" s="3">
        <v>12180000000</v>
      </c>
      <c r="G39" s="3">
        <v>8395000000</v>
      </c>
      <c r="H39" s="3">
        <v>3440000000</v>
      </c>
      <c r="I39" s="3">
        <v>6800000000</v>
      </c>
    </row>
    <row r="40" spans="1:9" x14ac:dyDescent="0.2">
      <c r="A40" t="s">
        <v>101</v>
      </c>
      <c r="B40" t="s">
        <v>102</v>
      </c>
      <c r="C40" s="3"/>
      <c r="D40" s="3"/>
      <c r="E40" s="3">
        <v>3095000000</v>
      </c>
      <c r="F40" s="3"/>
      <c r="G40" s="3"/>
      <c r="H40" s="3"/>
      <c r="I40" s="3"/>
    </row>
    <row r="41" spans="1:9" x14ac:dyDescent="0.2">
      <c r="A41" t="s">
        <v>103</v>
      </c>
      <c r="B41" t="s">
        <v>104</v>
      </c>
      <c r="C41" s="3">
        <v>25394138694</v>
      </c>
      <c r="D41" s="3">
        <v>28366235366</v>
      </c>
      <c r="E41" s="3">
        <v>23295044108</v>
      </c>
      <c r="F41" s="3">
        <v>19974032202</v>
      </c>
      <c r="G41" s="3">
        <v>15244150079</v>
      </c>
      <c r="H41" s="3">
        <v>12714299597</v>
      </c>
      <c r="I41" s="3">
        <v>9190537588</v>
      </c>
    </row>
    <row r="42" spans="1:9" x14ac:dyDescent="0.2">
      <c r="A42" t="s">
        <v>105</v>
      </c>
      <c r="B42" t="s">
        <v>106</v>
      </c>
      <c r="C42" s="3">
        <v>1050012492</v>
      </c>
      <c r="D42" s="3">
        <v>1500000000</v>
      </c>
      <c r="E42" s="3"/>
      <c r="F42" s="3"/>
      <c r="G42" s="3"/>
      <c r="H42" s="3"/>
      <c r="I42" s="3">
        <v>90230219</v>
      </c>
    </row>
    <row r="43" spans="1:9" x14ac:dyDescent="0.2">
      <c r="A43" t="s">
        <v>107</v>
      </c>
      <c r="B43" t="s">
        <v>108</v>
      </c>
      <c r="C43" s="3">
        <v>103423252130</v>
      </c>
      <c r="D43" s="3">
        <v>87732342715</v>
      </c>
      <c r="E43" s="3">
        <v>101807914256</v>
      </c>
      <c r="F43" s="3">
        <v>97340694841</v>
      </c>
      <c r="G43" s="3">
        <v>120478837636</v>
      </c>
      <c r="H43" s="3">
        <v>101589179962</v>
      </c>
      <c r="I43" s="3">
        <v>54999616667</v>
      </c>
    </row>
    <row r="44" spans="1:9" x14ac:dyDescent="0.2">
      <c r="A44" t="s">
        <v>109</v>
      </c>
      <c r="B44" t="s">
        <v>110</v>
      </c>
      <c r="C44" s="3">
        <v>111923919101</v>
      </c>
      <c r="D44" s="3">
        <v>142989863703</v>
      </c>
      <c r="E44" s="3">
        <v>158496800450</v>
      </c>
      <c r="F44" s="3">
        <v>148612135647</v>
      </c>
      <c r="G44" s="3">
        <v>178039631207</v>
      </c>
      <c r="H44" s="3">
        <v>103212841436</v>
      </c>
      <c r="I44" s="3">
        <v>55162240061</v>
      </c>
    </row>
    <row r="45" spans="1:9" x14ac:dyDescent="0.2">
      <c r="A45" t="s">
        <v>111</v>
      </c>
      <c r="B45" t="s">
        <v>112</v>
      </c>
      <c r="C45" s="3">
        <v>3536000000</v>
      </c>
      <c r="D45" s="3">
        <v>3733792566</v>
      </c>
      <c r="E45" s="3">
        <v>4007792566</v>
      </c>
      <c r="F45" s="3">
        <v>3314143848</v>
      </c>
      <c r="G45" s="3">
        <v>4295283951</v>
      </c>
      <c r="H45" s="3">
        <v>4790262707</v>
      </c>
      <c r="I45" s="3">
        <v>3000000000</v>
      </c>
    </row>
    <row r="46" spans="1:9" x14ac:dyDescent="0.2">
      <c r="A46" t="s">
        <v>113</v>
      </c>
      <c r="B46" t="s">
        <v>114</v>
      </c>
      <c r="C46" s="3">
        <v>26877266087</v>
      </c>
      <c r="D46" s="3">
        <v>13773311609</v>
      </c>
      <c r="E46" s="3">
        <v>9385834364</v>
      </c>
      <c r="F46" s="3">
        <v>10805700506</v>
      </c>
      <c r="G46" s="3">
        <v>8411952472</v>
      </c>
      <c r="H46" s="3">
        <v>7858575488</v>
      </c>
      <c r="I46" s="3">
        <v>3580031540</v>
      </c>
    </row>
    <row r="47" spans="1:9" x14ac:dyDescent="0.2">
      <c r="A47" t="s">
        <v>30</v>
      </c>
      <c r="C47" s="3">
        <v>5906435398887</v>
      </c>
      <c r="D47" s="3">
        <v>5414883278690</v>
      </c>
      <c r="E47" s="3">
        <v>4947827707762</v>
      </c>
      <c r="F47" s="3">
        <v>4985292017574</v>
      </c>
      <c r="G47" s="3">
        <v>5188976107572</v>
      </c>
      <c r="H47" s="3">
        <v>4606219107982</v>
      </c>
      <c r="I47" s="3">
        <v>3481186014209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5"/>
  <sheetViews>
    <sheetView workbookViewId="0">
      <selection activeCell="N44" sqref="N3:N44"/>
    </sheetView>
  </sheetViews>
  <sheetFormatPr baseColWidth="10" defaultRowHeight="15" x14ac:dyDescent="0.2"/>
  <cols>
    <col min="1" max="1" width="25.5" bestFit="1" customWidth="1"/>
    <col min="2" max="2" width="61.5" bestFit="1" customWidth="1"/>
    <col min="3" max="13" width="18.83203125" bestFit="1" customWidth="1"/>
    <col min="14" max="14" width="18.83203125" customWidth="1"/>
    <col min="15" max="15" width="19.83203125" bestFit="1" customWidth="1"/>
  </cols>
  <sheetData>
    <row r="1" spans="1:15" x14ac:dyDescent="0.2">
      <c r="A1" s="6" t="s">
        <v>26</v>
      </c>
      <c r="B1" s="6"/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7" t="s">
        <v>28</v>
      </c>
      <c r="B2" s="7" t="s">
        <v>29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7">
        <v>2020</v>
      </c>
      <c r="L2" s="7">
        <v>2021</v>
      </c>
      <c r="M2" s="7">
        <v>2022</v>
      </c>
      <c r="N2" s="7" t="s">
        <v>115</v>
      </c>
      <c r="O2" s="7" t="s">
        <v>30</v>
      </c>
    </row>
    <row r="3" spans="1:15" x14ac:dyDescent="0.2">
      <c r="A3" s="8" t="s">
        <v>31</v>
      </c>
      <c r="B3" t="s">
        <v>32</v>
      </c>
      <c r="C3" s="3">
        <v>1890851313</v>
      </c>
      <c r="D3" s="3">
        <v>1914584779</v>
      </c>
      <c r="E3" s="3">
        <v>2430193492</v>
      </c>
      <c r="F3" s="3">
        <v>1280069224</v>
      </c>
      <c r="G3" s="3"/>
      <c r="H3" s="3"/>
      <c r="I3" s="3"/>
      <c r="J3" s="3"/>
      <c r="K3" s="3"/>
      <c r="L3" s="3"/>
      <c r="M3" s="3"/>
      <c r="N3" s="3">
        <v>0</v>
      </c>
      <c r="O3" s="3">
        <f>SUM(C3:N3)</f>
        <v>7515698808</v>
      </c>
    </row>
    <row r="4" spans="1:15" x14ac:dyDescent="0.2">
      <c r="A4" s="8" t="s">
        <v>33</v>
      </c>
      <c r="B4" t="s">
        <v>34</v>
      </c>
      <c r="C4" s="3">
        <v>4170492931</v>
      </c>
      <c r="D4" s="3">
        <v>4806559890</v>
      </c>
      <c r="E4" s="3">
        <v>4662826248</v>
      </c>
      <c r="F4" s="3">
        <v>4018936407</v>
      </c>
      <c r="G4" s="3"/>
      <c r="H4" s="3"/>
      <c r="I4" s="3"/>
      <c r="J4" s="3"/>
      <c r="K4" s="3"/>
      <c r="L4" s="3"/>
      <c r="M4" s="3"/>
      <c r="N4" s="3">
        <v>0</v>
      </c>
      <c r="O4" s="3">
        <f t="shared" ref="O4:O44" si="0">SUM(C4:N4)</f>
        <v>17658815476</v>
      </c>
    </row>
    <row r="5" spans="1:15" x14ac:dyDescent="0.2">
      <c r="A5" s="8" t="s">
        <v>35</v>
      </c>
      <c r="B5" t="s">
        <v>36</v>
      </c>
      <c r="C5" s="3">
        <v>2070752114</v>
      </c>
      <c r="D5" s="3">
        <v>1055459780</v>
      </c>
      <c r="E5" s="3"/>
      <c r="F5" s="3"/>
      <c r="G5" s="3"/>
      <c r="H5" s="3"/>
      <c r="I5" s="3"/>
      <c r="J5" s="3"/>
      <c r="K5" s="3"/>
      <c r="L5" s="3"/>
      <c r="M5" s="3"/>
      <c r="N5" s="3">
        <v>0</v>
      </c>
      <c r="O5" s="3">
        <f t="shared" si="0"/>
        <v>3126211894</v>
      </c>
    </row>
    <row r="6" spans="1:15" x14ac:dyDescent="0.2">
      <c r="A6" s="8" t="s">
        <v>37</v>
      </c>
      <c r="B6" t="s">
        <v>38</v>
      </c>
      <c r="C6" s="3">
        <v>2633595631</v>
      </c>
      <c r="D6" s="3">
        <v>775499998</v>
      </c>
      <c r="E6" s="3">
        <v>491251314</v>
      </c>
      <c r="F6" s="3">
        <v>491314510</v>
      </c>
      <c r="G6" s="3">
        <v>387789755</v>
      </c>
      <c r="H6" s="3">
        <v>2679828499</v>
      </c>
      <c r="I6" s="3">
        <v>2707157039</v>
      </c>
      <c r="J6" s="3">
        <v>4207171519</v>
      </c>
      <c r="K6" s="3">
        <v>2230444075</v>
      </c>
      <c r="L6" s="3">
        <v>3547363219</v>
      </c>
      <c r="M6" s="3">
        <v>6290148075</v>
      </c>
      <c r="N6" s="3">
        <v>4832500000</v>
      </c>
      <c r="O6" s="3">
        <f t="shared" si="0"/>
        <v>31274063634</v>
      </c>
    </row>
    <row r="7" spans="1:15" x14ac:dyDescent="0.2">
      <c r="A7" s="8" t="s">
        <v>39</v>
      </c>
      <c r="B7" t="s">
        <v>40</v>
      </c>
      <c r="C7" s="3">
        <v>5846037721</v>
      </c>
      <c r="D7" s="3">
        <v>15270063812</v>
      </c>
      <c r="E7" s="3">
        <v>16755948366</v>
      </c>
      <c r="F7" s="3">
        <v>22943837102</v>
      </c>
      <c r="G7" s="3">
        <v>18877115334</v>
      </c>
      <c r="H7" s="3">
        <v>23090595782</v>
      </c>
      <c r="I7" s="3">
        <v>27588129250</v>
      </c>
      <c r="J7" s="3">
        <v>34443627213</v>
      </c>
      <c r="K7" s="3">
        <v>17008152857</v>
      </c>
      <c r="L7" s="3">
        <v>21578238091</v>
      </c>
      <c r="M7" s="3">
        <v>26544073890</v>
      </c>
      <c r="N7" s="3">
        <v>30803407803</v>
      </c>
      <c r="O7" s="3">
        <f t="shared" si="0"/>
        <v>260749227221</v>
      </c>
    </row>
    <row r="8" spans="1:15" x14ac:dyDescent="0.2">
      <c r="A8" s="8" t="s">
        <v>41</v>
      </c>
      <c r="B8" t="s">
        <v>42</v>
      </c>
      <c r="C8" s="3">
        <v>1920126346</v>
      </c>
      <c r="D8" s="3">
        <v>993180747</v>
      </c>
      <c r="E8" s="3">
        <v>784814720</v>
      </c>
      <c r="F8" s="3">
        <v>1055771171</v>
      </c>
      <c r="G8" s="3">
        <v>662664668</v>
      </c>
      <c r="H8" s="3">
        <v>752085271</v>
      </c>
      <c r="I8" s="3">
        <v>1010138442</v>
      </c>
      <c r="J8" s="3">
        <v>758889627</v>
      </c>
      <c r="K8" s="3">
        <v>859022423</v>
      </c>
      <c r="L8" s="3">
        <v>709234587</v>
      </c>
      <c r="M8" s="3">
        <v>1005442274</v>
      </c>
      <c r="N8" s="3">
        <v>988774279</v>
      </c>
      <c r="O8" s="3">
        <f t="shared" si="0"/>
        <v>11500144555</v>
      </c>
    </row>
    <row r="9" spans="1:15" x14ac:dyDescent="0.2">
      <c r="A9" s="8" t="s">
        <v>43</v>
      </c>
      <c r="B9" t="s">
        <v>44</v>
      </c>
      <c r="C9" s="3">
        <v>185254766707</v>
      </c>
      <c r="D9" s="3">
        <v>171433832252</v>
      </c>
      <c r="E9" s="3">
        <v>167786804168</v>
      </c>
      <c r="F9" s="3">
        <v>181720851601</v>
      </c>
      <c r="G9" s="3">
        <v>176743037383</v>
      </c>
      <c r="H9" s="3">
        <v>167382709077</v>
      </c>
      <c r="I9" s="3">
        <v>190922511943</v>
      </c>
      <c r="J9" s="3">
        <v>196013953150</v>
      </c>
      <c r="K9" s="3">
        <v>185738437415</v>
      </c>
      <c r="L9" s="3">
        <v>193903757369</v>
      </c>
      <c r="M9" s="3">
        <v>183167310582</v>
      </c>
      <c r="N9" s="3">
        <v>225970864958</v>
      </c>
      <c r="O9" s="3">
        <f t="shared" si="0"/>
        <v>2226038836605</v>
      </c>
    </row>
    <row r="10" spans="1:15" x14ac:dyDescent="0.2">
      <c r="A10" s="8" t="s">
        <v>45</v>
      </c>
      <c r="B10" t="s">
        <v>46</v>
      </c>
      <c r="C10" s="3">
        <v>2523998460</v>
      </c>
      <c r="D10" s="3">
        <v>1797862831</v>
      </c>
      <c r="E10" s="3">
        <v>1164741611</v>
      </c>
      <c r="F10" s="3">
        <v>2209642419</v>
      </c>
      <c r="G10" s="3">
        <v>2366874218</v>
      </c>
      <c r="H10" s="3">
        <v>2381613602</v>
      </c>
      <c r="I10" s="3">
        <v>2681102632</v>
      </c>
      <c r="J10" s="3">
        <v>2478235169</v>
      </c>
      <c r="K10" s="3">
        <v>2499445158</v>
      </c>
      <c r="L10" s="3">
        <v>2807867783</v>
      </c>
      <c r="M10" s="3">
        <v>3488056337</v>
      </c>
      <c r="N10" s="3">
        <v>3833637248</v>
      </c>
      <c r="O10" s="3">
        <f t="shared" si="0"/>
        <v>30233077468</v>
      </c>
    </row>
    <row r="11" spans="1:15" x14ac:dyDescent="0.2">
      <c r="A11" s="8" t="s">
        <v>47</v>
      </c>
      <c r="B11" t="s">
        <v>48</v>
      </c>
      <c r="C11" s="3">
        <v>36937371810</v>
      </c>
      <c r="D11" s="3">
        <v>57368880735</v>
      </c>
      <c r="E11" s="3">
        <v>46519181142</v>
      </c>
      <c r="F11" s="3">
        <v>48892471267</v>
      </c>
      <c r="G11" s="3">
        <v>54736164557</v>
      </c>
      <c r="H11" s="3">
        <v>55524750720</v>
      </c>
      <c r="I11" s="3">
        <v>60970596233</v>
      </c>
      <c r="J11" s="3">
        <v>71510167933</v>
      </c>
      <c r="K11" s="3">
        <v>58128625577</v>
      </c>
      <c r="L11" s="3">
        <v>50636646506</v>
      </c>
      <c r="M11" s="3">
        <v>80461170930</v>
      </c>
      <c r="N11" s="3">
        <v>88315239666</v>
      </c>
      <c r="O11" s="3">
        <f t="shared" si="0"/>
        <v>710001267076</v>
      </c>
    </row>
    <row r="12" spans="1:15" x14ac:dyDescent="0.2">
      <c r="A12" s="8" t="s">
        <v>49</v>
      </c>
      <c r="B12" t="s">
        <v>50</v>
      </c>
      <c r="C12" s="3">
        <v>12663176800</v>
      </c>
      <c r="D12" s="3">
        <v>57469438604</v>
      </c>
      <c r="E12" s="3">
        <v>13493605956</v>
      </c>
      <c r="F12" s="3">
        <v>13364128650</v>
      </c>
      <c r="G12" s="3">
        <v>10203836447</v>
      </c>
      <c r="H12" s="3">
        <v>36857846609</v>
      </c>
      <c r="I12" s="3">
        <v>52471944745</v>
      </c>
      <c r="J12" s="3">
        <v>38519385311</v>
      </c>
      <c r="K12" s="3">
        <v>25004860142</v>
      </c>
      <c r="L12" s="3">
        <v>28482077020</v>
      </c>
      <c r="M12" s="3">
        <v>33055844095</v>
      </c>
      <c r="N12" s="3">
        <v>41271514279</v>
      </c>
      <c r="O12" s="3">
        <f t="shared" si="0"/>
        <v>362857658658</v>
      </c>
    </row>
    <row r="13" spans="1:15" x14ac:dyDescent="0.2">
      <c r="A13" s="9" t="s">
        <v>51</v>
      </c>
      <c r="B13" t="s">
        <v>52</v>
      </c>
      <c r="C13" s="3">
        <v>707237454961</v>
      </c>
      <c r="D13" s="3">
        <v>768607903656</v>
      </c>
      <c r="E13" s="3">
        <v>1118770644080</v>
      </c>
      <c r="F13" s="3">
        <v>783558736488</v>
      </c>
      <c r="G13" s="3">
        <v>872668556424</v>
      </c>
      <c r="H13" s="3">
        <v>946914464052</v>
      </c>
      <c r="I13" s="3">
        <v>993842109539</v>
      </c>
      <c r="J13" s="3">
        <v>1072699003703</v>
      </c>
      <c r="K13" s="3">
        <v>1138148120986</v>
      </c>
      <c r="L13" s="3">
        <v>1237477863435</v>
      </c>
      <c r="M13" s="3">
        <v>1319850044392</v>
      </c>
      <c r="N13" s="3">
        <v>1374991867544</v>
      </c>
      <c r="O13" s="3">
        <f t="shared" si="0"/>
        <v>12334766769260</v>
      </c>
    </row>
    <row r="14" spans="1:15" x14ac:dyDescent="0.2">
      <c r="A14" s="8" t="s">
        <v>53</v>
      </c>
      <c r="B14" t="s">
        <v>54</v>
      </c>
      <c r="C14" s="3">
        <v>33698082271</v>
      </c>
      <c r="D14" s="3">
        <v>41793519515</v>
      </c>
      <c r="E14" s="3">
        <v>46433859549</v>
      </c>
      <c r="F14" s="3">
        <v>45766637776</v>
      </c>
      <c r="G14" s="3">
        <v>28066278999</v>
      </c>
      <c r="H14" s="3">
        <v>35159912938</v>
      </c>
      <c r="I14" s="3">
        <v>34399385040</v>
      </c>
      <c r="J14" s="3">
        <v>33297762568</v>
      </c>
      <c r="K14" s="3">
        <v>34448294526</v>
      </c>
      <c r="L14" s="3">
        <v>48196696240</v>
      </c>
      <c r="M14" s="3">
        <v>60290305733</v>
      </c>
      <c r="N14" s="3">
        <v>62929247161</v>
      </c>
      <c r="O14" s="3">
        <f t="shared" si="0"/>
        <v>504479982316</v>
      </c>
    </row>
    <row r="15" spans="1:15" x14ac:dyDescent="0.2">
      <c r="A15" s="8" t="s">
        <v>55</v>
      </c>
      <c r="B15" t="s">
        <v>56</v>
      </c>
      <c r="C15" s="3">
        <v>73252601479</v>
      </c>
      <c r="D15" s="3">
        <v>97991982915</v>
      </c>
      <c r="E15" s="3">
        <v>151881056130</v>
      </c>
      <c r="F15" s="3">
        <v>113496482209</v>
      </c>
      <c r="G15" s="3">
        <v>92422420702</v>
      </c>
      <c r="H15" s="3">
        <v>119781256020</v>
      </c>
      <c r="I15" s="3">
        <v>137826684007</v>
      </c>
      <c r="J15" s="3">
        <v>151062828068</v>
      </c>
      <c r="K15" s="3">
        <v>115074019494</v>
      </c>
      <c r="L15" s="3">
        <v>127243098755</v>
      </c>
      <c r="M15" s="3">
        <v>132852692129</v>
      </c>
      <c r="N15" s="3">
        <v>140254297858</v>
      </c>
      <c r="O15" s="3">
        <f t="shared" si="0"/>
        <v>1453139419766</v>
      </c>
    </row>
    <row r="16" spans="1:15" x14ac:dyDescent="0.2">
      <c r="A16" s="8" t="s">
        <v>57</v>
      </c>
      <c r="B16" t="s">
        <v>58</v>
      </c>
      <c r="C16" s="3">
        <v>108777558481</v>
      </c>
      <c r="D16" s="3">
        <v>100524212014</v>
      </c>
      <c r="E16" s="3">
        <v>119557195859</v>
      </c>
      <c r="F16" s="3">
        <v>126437513848</v>
      </c>
      <c r="G16" s="3">
        <v>125596644980</v>
      </c>
      <c r="H16" s="3">
        <v>150649055837</v>
      </c>
      <c r="I16" s="3">
        <v>161076895195</v>
      </c>
      <c r="J16" s="3">
        <v>176835918558</v>
      </c>
      <c r="K16" s="3">
        <v>183083838267</v>
      </c>
      <c r="L16" s="3">
        <v>187583038663</v>
      </c>
      <c r="M16" s="3">
        <v>246903638746</v>
      </c>
      <c r="N16" s="3">
        <v>286495919269</v>
      </c>
      <c r="O16" s="3">
        <f t="shared" si="0"/>
        <v>1973521429717</v>
      </c>
    </row>
    <row r="17" spans="1:15" x14ac:dyDescent="0.2">
      <c r="A17" s="8" t="s">
        <v>59</v>
      </c>
      <c r="B17" t="s">
        <v>60</v>
      </c>
      <c r="C17" s="3">
        <v>419446900179</v>
      </c>
      <c r="D17" s="3">
        <v>557830575336</v>
      </c>
      <c r="E17" s="3">
        <v>526516406553</v>
      </c>
      <c r="F17" s="3">
        <v>607114291580</v>
      </c>
      <c r="G17" s="3">
        <v>595082662319</v>
      </c>
      <c r="H17" s="3">
        <v>799557033848</v>
      </c>
      <c r="I17" s="3">
        <v>750138473617</v>
      </c>
      <c r="J17" s="3">
        <v>753475716058</v>
      </c>
      <c r="K17" s="3">
        <v>982127506411</v>
      </c>
      <c r="L17" s="3">
        <v>1019359910147</v>
      </c>
      <c r="M17" s="3">
        <v>1204546377251</v>
      </c>
      <c r="N17" s="3">
        <v>1106852617744</v>
      </c>
      <c r="O17" s="3">
        <f t="shared" si="0"/>
        <v>9322048471043</v>
      </c>
    </row>
    <row r="18" spans="1:15" x14ac:dyDescent="0.2">
      <c r="A18" s="8" t="s">
        <v>61</v>
      </c>
      <c r="B18" t="s">
        <v>62</v>
      </c>
      <c r="C18" s="3">
        <v>232307760644</v>
      </c>
      <c r="D18" s="3">
        <v>261490564839</v>
      </c>
      <c r="E18" s="3">
        <v>360180840518</v>
      </c>
      <c r="F18" s="3">
        <v>332573729172</v>
      </c>
      <c r="G18" s="3">
        <v>301948136942</v>
      </c>
      <c r="H18" s="3">
        <v>296040653357</v>
      </c>
      <c r="I18" s="3">
        <v>301503108967</v>
      </c>
      <c r="J18" s="3">
        <v>343871084625</v>
      </c>
      <c r="K18" s="3">
        <v>374105622390</v>
      </c>
      <c r="L18" s="3">
        <v>371599909409</v>
      </c>
      <c r="M18" s="3">
        <v>445616325103</v>
      </c>
      <c r="N18" s="3">
        <v>518049302422</v>
      </c>
      <c r="O18" s="3">
        <f t="shared" si="0"/>
        <v>4139287038388</v>
      </c>
    </row>
    <row r="19" spans="1:15" x14ac:dyDescent="0.2">
      <c r="A19" s="8" t="s">
        <v>63</v>
      </c>
      <c r="B19" t="s">
        <v>64</v>
      </c>
      <c r="C19" s="3">
        <v>15633133026</v>
      </c>
      <c r="D19" s="3">
        <v>15512021244</v>
      </c>
      <c r="E19" s="3">
        <v>15365183970</v>
      </c>
      <c r="F19" s="3">
        <v>15421271930</v>
      </c>
      <c r="G19" s="3">
        <v>11995589794</v>
      </c>
      <c r="H19" s="3">
        <v>12604151668</v>
      </c>
      <c r="I19" s="3">
        <v>12699869271</v>
      </c>
      <c r="J19" s="3">
        <v>14602685672</v>
      </c>
      <c r="K19" s="3">
        <v>13871605705</v>
      </c>
      <c r="L19" s="3">
        <v>20361622806</v>
      </c>
      <c r="M19" s="3">
        <v>22497657757</v>
      </c>
      <c r="N19" s="3">
        <v>28391992291</v>
      </c>
      <c r="O19" s="3">
        <f t="shared" si="0"/>
        <v>198956785134</v>
      </c>
    </row>
    <row r="20" spans="1:15" x14ac:dyDescent="0.2">
      <c r="A20" s="8" t="s">
        <v>65</v>
      </c>
      <c r="B20" t="s">
        <v>66</v>
      </c>
      <c r="C20" s="3">
        <v>2574545817</v>
      </c>
      <c r="D20" s="3">
        <v>5019618070</v>
      </c>
      <c r="E20" s="3">
        <v>7959138834</v>
      </c>
      <c r="F20" s="3">
        <v>7493386323</v>
      </c>
      <c r="G20" s="3">
        <v>6214582043</v>
      </c>
      <c r="H20" s="3">
        <v>8803773116</v>
      </c>
      <c r="I20" s="3">
        <v>15047960181</v>
      </c>
      <c r="J20" s="3">
        <v>12669513856</v>
      </c>
      <c r="K20" s="3">
        <v>11671431691</v>
      </c>
      <c r="L20" s="3">
        <v>15024013051</v>
      </c>
      <c r="M20" s="3">
        <v>15850203126</v>
      </c>
      <c r="N20" s="3">
        <v>17714649728</v>
      </c>
      <c r="O20" s="3">
        <f t="shared" si="0"/>
        <v>126042815836</v>
      </c>
    </row>
    <row r="21" spans="1:15" x14ac:dyDescent="0.2">
      <c r="A21" s="8" t="s">
        <v>67</v>
      </c>
      <c r="B21" t="s">
        <v>68</v>
      </c>
      <c r="C21" s="3"/>
      <c r="D21" s="3"/>
      <c r="E21" s="3"/>
      <c r="F21" s="3"/>
      <c r="G21" s="3"/>
      <c r="H21" s="3"/>
      <c r="I21" s="3"/>
      <c r="J21" s="3"/>
      <c r="K21" s="3"/>
      <c r="L21" s="3">
        <v>27775671611</v>
      </c>
      <c r="M21" s="3">
        <v>32404002373</v>
      </c>
      <c r="N21" s="3">
        <v>31943906555</v>
      </c>
      <c r="O21" s="3">
        <f t="shared" si="0"/>
        <v>92123580539</v>
      </c>
    </row>
    <row r="22" spans="1:15" x14ac:dyDescent="0.2">
      <c r="A22" s="8" t="s">
        <v>69</v>
      </c>
      <c r="B22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>
        <v>1990102516</v>
      </c>
      <c r="M22" s="3">
        <v>1869519281</v>
      </c>
      <c r="N22" s="3">
        <v>2113210687</v>
      </c>
      <c r="O22" s="3">
        <f t="shared" si="0"/>
        <v>5972832484</v>
      </c>
    </row>
    <row r="23" spans="1:15" x14ac:dyDescent="0.2">
      <c r="A23" s="8" t="s">
        <v>71</v>
      </c>
      <c r="B23" t="s">
        <v>72</v>
      </c>
      <c r="C23" s="3">
        <v>105983584712</v>
      </c>
      <c r="D23" s="3">
        <v>124932633179</v>
      </c>
      <c r="E23" s="3">
        <v>207004402669</v>
      </c>
      <c r="F23" s="3">
        <v>139733462052</v>
      </c>
      <c r="G23" s="3">
        <v>104548873568</v>
      </c>
      <c r="H23" s="3">
        <v>253491060112</v>
      </c>
      <c r="I23" s="3">
        <v>276983769913</v>
      </c>
      <c r="J23" s="3">
        <v>281663160445</v>
      </c>
      <c r="K23" s="3">
        <v>169781089699</v>
      </c>
      <c r="L23" s="3">
        <v>179631486621</v>
      </c>
      <c r="M23" s="3">
        <v>252743904513</v>
      </c>
      <c r="N23" s="3">
        <v>337393424260</v>
      </c>
      <c r="O23" s="3">
        <f t="shared" si="0"/>
        <v>2433890851743</v>
      </c>
    </row>
    <row r="24" spans="1:15" x14ac:dyDescent="0.2">
      <c r="A24" s="8" t="s">
        <v>73</v>
      </c>
      <c r="B24" t="s">
        <v>74</v>
      </c>
      <c r="C24" s="3">
        <v>14620171879</v>
      </c>
      <c r="D24" s="3">
        <v>21913715504</v>
      </c>
      <c r="E24" s="3">
        <v>16602241743</v>
      </c>
      <c r="F24" s="3">
        <v>14611852214</v>
      </c>
      <c r="G24" s="3">
        <v>11788213230</v>
      </c>
      <c r="H24" s="3">
        <v>22003248566</v>
      </c>
      <c r="I24" s="3">
        <v>20121944671</v>
      </c>
      <c r="J24" s="3">
        <v>18041426496</v>
      </c>
      <c r="K24" s="3">
        <v>20982327198</v>
      </c>
      <c r="L24" s="3">
        <v>17644975109</v>
      </c>
      <c r="M24" s="3">
        <v>36634804289</v>
      </c>
      <c r="N24" s="3">
        <v>34772931448</v>
      </c>
      <c r="O24" s="3">
        <f t="shared" si="0"/>
        <v>249737852347</v>
      </c>
    </row>
    <row r="25" spans="1:15" x14ac:dyDescent="0.2">
      <c r="A25" s="8" t="s">
        <v>75</v>
      </c>
      <c r="B25" t="s">
        <v>76</v>
      </c>
      <c r="C25" s="3">
        <v>191902038114</v>
      </c>
      <c r="D25" s="3">
        <v>388760603022</v>
      </c>
      <c r="E25" s="3">
        <v>1177223848638</v>
      </c>
      <c r="F25" s="3">
        <v>494157312300</v>
      </c>
      <c r="G25" s="3">
        <v>294216074822</v>
      </c>
      <c r="H25" s="3">
        <v>726882166530</v>
      </c>
      <c r="I25" s="3">
        <v>965094512932</v>
      </c>
      <c r="J25" s="3">
        <v>503724988550</v>
      </c>
      <c r="K25" s="3">
        <v>486226980288</v>
      </c>
      <c r="L25" s="3">
        <v>609763721089</v>
      </c>
      <c r="M25" s="3">
        <v>453145625945</v>
      </c>
      <c r="N25" s="3">
        <v>472297910791</v>
      </c>
      <c r="O25" s="3">
        <f t="shared" si="0"/>
        <v>6763395783021</v>
      </c>
    </row>
    <row r="26" spans="1:15" x14ac:dyDescent="0.2">
      <c r="A26" s="8" t="s">
        <v>77</v>
      </c>
      <c r="B26" t="s">
        <v>78</v>
      </c>
      <c r="C26" s="3">
        <v>54364727125</v>
      </c>
      <c r="D26" s="3">
        <v>75013186184</v>
      </c>
      <c r="E26" s="3">
        <v>70930079698</v>
      </c>
      <c r="F26" s="3">
        <v>73292094844</v>
      </c>
      <c r="G26" s="3">
        <v>66937108680</v>
      </c>
      <c r="H26" s="3">
        <v>67974150665</v>
      </c>
      <c r="I26" s="3">
        <v>92084614201</v>
      </c>
      <c r="J26" s="3">
        <v>107891462726</v>
      </c>
      <c r="K26" s="3">
        <v>65579213781</v>
      </c>
      <c r="L26" s="3">
        <v>85212497562</v>
      </c>
      <c r="M26" s="3">
        <v>93458972511</v>
      </c>
      <c r="N26" s="3">
        <v>132922173177</v>
      </c>
      <c r="O26" s="3">
        <f t="shared" si="0"/>
        <v>985660281154</v>
      </c>
    </row>
    <row r="27" spans="1:15" x14ac:dyDescent="0.2">
      <c r="A27" s="8" t="s">
        <v>79</v>
      </c>
      <c r="B27" t="s">
        <v>80</v>
      </c>
      <c r="C27" s="3">
        <v>45923825640</v>
      </c>
      <c r="D27" s="3">
        <v>59384069303</v>
      </c>
      <c r="E27" s="3">
        <v>68567315300</v>
      </c>
      <c r="F27" s="3">
        <v>55485900232</v>
      </c>
      <c r="G27" s="3">
        <v>121319186539</v>
      </c>
      <c r="H27" s="3">
        <v>72483052893</v>
      </c>
      <c r="I27" s="3">
        <v>139933263596</v>
      </c>
      <c r="J27" s="3">
        <v>170864712549</v>
      </c>
      <c r="K27" s="3">
        <v>143516196190</v>
      </c>
      <c r="L27" s="3">
        <v>105909962709</v>
      </c>
      <c r="M27" s="3">
        <v>155284335350</v>
      </c>
      <c r="N27" s="3">
        <v>124864967240</v>
      </c>
      <c r="O27" s="3">
        <f t="shared" si="0"/>
        <v>1263536787541</v>
      </c>
    </row>
    <row r="28" spans="1:15" x14ac:dyDescent="0.2">
      <c r="A28" s="8" t="s">
        <v>81</v>
      </c>
      <c r="B28" t="s">
        <v>82</v>
      </c>
      <c r="C28" s="3">
        <v>30970680288</v>
      </c>
      <c r="D28" s="3">
        <v>51957382212</v>
      </c>
      <c r="E28" s="3">
        <v>89275784946</v>
      </c>
      <c r="F28" s="3">
        <v>84892179167</v>
      </c>
      <c r="G28" s="3">
        <v>64101296605</v>
      </c>
      <c r="H28" s="3">
        <v>110122487171</v>
      </c>
      <c r="I28" s="3">
        <v>108036272926</v>
      </c>
      <c r="J28" s="3">
        <v>151513238465</v>
      </c>
      <c r="K28" s="3">
        <v>77607771055</v>
      </c>
      <c r="L28" s="3">
        <v>136330989471</v>
      </c>
      <c r="M28" s="3">
        <v>120400203849</v>
      </c>
      <c r="N28" s="3">
        <v>135468598906</v>
      </c>
      <c r="O28" s="3">
        <f t="shared" si="0"/>
        <v>1160676885061</v>
      </c>
    </row>
    <row r="29" spans="1:15" x14ac:dyDescent="0.2">
      <c r="A29" s="8" t="s">
        <v>83</v>
      </c>
      <c r="B29" t="s">
        <v>84</v>
      </c>
      <c r="C29" s="3"/>
      <c r="D29" s="3"/>
      <c r="E29" s="3"/>
      <c r="F29" s="3"/>
      <c r="G29" s="3"/>
      <c r="H29" s="3"/>
      <c r="I29" s="3"/>
      <c r="J29" s="3"/>
      <c r="K29" s="3"/>
      <c r="L29" s="3">
        <v>69183508761</v>
      </c>
      <c r="M29" s="3">
        <v>48639414484</v>
      </c>
      <c r="N29" s="3">
        <v>48599601198</v>
      </c>
      <c r="O29" s="3">
        <f t="shared" si="0"/>
        <v>166422524443</v>
      </c>
    </row>
    <row r="30" spans="1:15" x14ac:dyDescent="0.2">
      <c r="A30" s="8" t="s">
        <v>85</v>
      </c>
      <c r="B30" t="s">
        <v>86</v>
      </c>
      <c r="C30" s="3">
        <v>91078245920</v>
      </c>
      <c r="D30" s="3">
        <v>46595747451</v>
      </c>
      <c r="E30" s="3">
        <v>25813209739</v>
      </c>
      <c r="F30" s="3">
        <v>16093391806</v>
      </c>
      <c r="G30" s="3">
        <v>16992738033</v>
      </c>
      <c r="H30" s="3">
        <v>21469449238</v>
      </c>
      <c r="I30" s="3">
        <v>21325520780</v>
      </c>
      <c r="J30" s="3">
        <v>30341170176</v>
      </c>
      <c r="K30" s="3">
        <v>17673623351</v>
      </c>
      <c r="L30" s="3">
        <v>26528945417</v>
      </c>
      <c r="M30" s="3">
        <v>29148284790</v>
      </c>
      <c r="N30" s="3">
        <v>30299382214</v>
      </c>
      <c r="O30" s="3">
        <f t="shared" si="0"/>
        <v>373359708915</v>
      </c>
    </row>
    <row r="31" spans="1:15" x14ac:dyDescent="0.2">
      <c r="A31" s="8" t="s">
        <v>87</v>
      </c>
      <c r="B31" t="s">
        <v>88</v>
      </c>
      <c r="C31" s="3">
        <v>170526819307</v>
      </c>
      <c r="D31" s="3">
        <v>210008621172</v>
      </c>
      <c r="E31" s="3">
        <v>221626428879</v>
      </c>
      <c r="F31" s="3">
        <v>224065774673</v>
      </c>
      <c r="G31" s="3">
        <v>222260679391</v>
      </c>
      <c r="H31" s="3">
        <v>270476663956</v>
      </c>
      <c r="I31" s="3">
        <v>300700819055</v>
      </c>
      <c r="J31" s="3">
        <v>343141415472</v>
      </c>
      <c r="K31" s="3">
        <v>311463677310</v>
      </c>
      <c r="L31" s="3">
        <v>318752863422</v>
      </c>
      <c r="M31" s="3">
        <v>361974315246</v>
      </c>
      <c r="N31" s="3">
        <v>378751072024</v>
      </c>
      <c r="O31" s="3">
        <f t="shared" si="0"/>
        <v>3333749149907</v>
      </c>
    </row>
    <row r="32" spans="1:15" x14ac:dyDescent="0.2">
      <c r="A32" s="8" t="s">
        <v>89</v>
      </c>
      <c r="B32" t="s">
        <v>90</v>
      </c>
      <c r="C32" s="3">
        <v>597511022</v>
      </c>
      <c r="D32" s="3">
        <v>16053500</v>
      </c>
      <c r="E32" s="3"/>
      <c r="F32" s="3"/>
      <c r="G32" s="3"/>
      <c r="H32" s="3"/>
      <c r="I32" s="3"/>
      <c r="J32" s="3"/>
      <c r="K32" s="3"/>
      <c r="L32" s="3">
        <v>3533616141</v>
      </c>
      <c r="M32" s="3">
        <v>2609862607</v>
      </c>
      <c r="N32" s="3">
        <v>2796000000</v>
      </c>
      <c r="O32" s="3">
        <f t="shared" si="0"/>
        <v>9553043270</v>
      </c>
    </row>
    <row r="33" spans="1:15" x14ac:dyDescent="0.2">
      <c r="A33" s="8" t="s">
        <v>91</v>
      </c>
      <c r="B33" t="s">
        <v>92</v>
      </c>
      <c r="C33" s="3"/>
      <c r="D33" s="3">
        <v>7081057446</v>
      </c>
      <c r="E33" s="3"/>
      <c r="F33" s="3">
        <v>474716526</v>
      </c>
      <c r="G33" s="3">
        <v>5707266207</v>
      </c>
      <c r="H33" s="3">
        <v>1700000000</v>
      </c>
      <c r="I33" s="3">
        <v>6837668889</v>
      </c>
      <c r="J33" s="3">
        <v>981590497</v>
      </c>
      <c r="K33" s="3">
        <v>1660000000</v>
      </c>
      <c r="L33" s="3">
        <v>3362711999</v>
      </c>
      <c r="M33" s="3">
        <v>4026992634</v>
      </c>
      <c r="N33" s="3">
        <v>1619318000</v>
      </c>
      <c r="O33" s="3">
        <f t="shared" si="0"/>
        <v>33451322198</v>
      </c>
    </row>
    <row r="34" spans="1:15" x14ac:dyDescent="0.2">
      <c r="A34" s="8" t="s">
        <v>93</v>
      </c>
      <c r="B34" t="s">
        <v>94</v>
      </c>
      <c r="C34" s="3">
        <v>10403285173</v>
      </c>
      <c r="D34" s="3">
        <v>8032030107</v>
      </c>
      <c r="E34" s="3">
        <v>8823682837</v>
      </c>
      <c r="F34" s="3">
        <v>7659537643</v>
      </c>
      <c r="G34" s="3">
        <v>8270450580</v>
      </c>
      <c r="H34" s="3">
        <v>10678693043</v>
      </c>
      <c r="I34" s="3">
        <v>14958790122</v>
      </c>
      <c r="J34" s="3">
        <v>19095026813</v>
      </c>
      <c r="K34" s="3">
        <v>21115778978</v>
      </c>
      <c r="L34" s="3">
        <v>25423342489</v>
      </c>
      <c r="M34" s="3">
        <v>36376928078</v>
      </c>
      <c r="N34" s="3">
        <v>33567512782</v>
      </c>
      <c r="O34" s="3">
        <f t="shared" si="0"/>
        <v>204405058645</v>
      </c>
    </row>
    <row r="35" spans="1:15" x14ac:dyDescent="0.2">
      <c r="A35" s="8" t="s">
        <v>95</v>
      </c>
      <c r="B35" t="s">
        <v>96</v>
      </c>
      <c r="C35" s="3">
        <v>86789438033</v>
      </c>
      <c r="D35" s="3">
        <v>146418915646</v>
      </c>
      <c r="E35" s="3">
        <v>160249844216</v>
      </c>
      <c r="F35" s="3">
        <v>129707516314</v>
      </c>
      <c r="G35" s="3">
        <v>102343664148</v>
      </c>
      <c r="H35" s="3">
        <v>116567015536</v>
      </c>
      <c r="I35" s="3">
        <v>119210093166</v>
      </c>
      <c r="J35" s="3">
        <v>115186625311</v>
      </c>
      <c r="K35" s="3">
        <v>130169639627</v>
      </c>
      <c r="L35" s="3">
        <v>137302497704</v>
      </c>
      <c r="M35" s="3">
        <v>150671219561</v>
      </c>
      <c r="N35" s="3">
        <v>170121161395</v>
      </c>
      <c r="O35" s="3">
        <f t="shared" si="0"/>
        <v>1564737630657</v>
      </c>
    </row>
    <row r="36" spans="1:15" x14ac:dyDescent="0.2">
      <c r="A36" s="8" t="s">
        <v>97</v>
      </c>
      <c r="B36" t="s">
        <v>98</v>
      </c>
      <c r="C36" s="3">
        <v>24768151083</v>
      </c>
      <c r="D36" s="3">
        <v>33351859245</v>
      </c>
      <c r="E36" s="3">
        <v>29574164900</v>
      </c>
      <c r="F36" s="3">
        <v>28740554802</v>
      </c>
      <c r="G36" s="3">
        <v>31905451766</v>
      </c>
      <c r="H36" s="3">
        <v>40586230686</v>
      </c>
      <c r="I36" s="3">
        <v>43937915875</v>
      </c>
      <c r="J36" s="3">
        <v>44174550000</v>
      </c>
      <c r="K36" s="3">
        <v>46367202390</v>
      </c>
      <c r="L36" s="3">
        <v>45441731029</v>
      </c>
      <c r="M36" s="3">
        <v>60183134452</v>
      </c>
      <c r="N36" s="3">
        <v>61739467306</v>
      </c>
      <c r="O36" s="3">
        <f t="shared" si="0"/>
        <v>490770413534</v>
      </c>
    </row>
    <row r="37" spans="1:15" x14ac:dyDescent="0.2">
      <c r="A37" s="8" t="s">
        <v>99</v>
      </c>
      <c r="B37" t="s">
        <v>100</v>
      </c>
      <c r="C37" s="3">
        <v>5400000000</v>
      </c>
      <c r="D37" s="3">
        <v>19754100000</v>
      </c>
      <c r="E37" s="3">
        <v>13800000000</v>
      </c>
      <c r="F37" s="3">
        <v>7538185764</v>
      </c>
      <c r="G37" s="3">
        <v>6800000000</v>
      </c>
      <c r="H37" s="3">
        <v>3440000000</v>
      </c>
      <c r="I37" s="3">
        <v>8395000000</v>
      </c>
      <c r="J37" s="3">
        <v>12180000000</v>
      </c>
      <c r="K37" s="3">
        <v>11596395034</v>
      </c>
      <c r="L37" s="3">
        <v>14487772000</v>
      </c>
      <c r="M37" s="3">
        <v>12240000000</v>
      </c>
      <c r="N37" s="3">
        <v>10000000000</v>
      </c>
      <c r="O37" s="3">
        <f t="shared" si="0"/>
        <v>125631452798</v>
      </c>
    </row>
    <row r="38" spans="1:15" x14ac:dyDescent="0.2">
      <c r="A38" s="8" t="s">
        <v>101</v>
      </c>
      <c r="B38" t="s">
        <v>102</v>
      </c>
      <c r="C38" s="3"/>
      <c r="D38" s="3"/>
      <c r="E38" s="3"/>
      <c r="F38" s="3"/>
      <c r="G38" s="3"/>
      <c r="H38" s="3"/>
      <c r="I38" s="3"/>
      <c r="J38" s="3"/>
      <c r="K38" s="3">
        <v>3095000000</v>
      </c>
      <c r="L38" s="3"/>
      <c r="M38" s="3"/>
      <c r="N38" s="3">
        <v>0</v>
      </c>
      <c r="O38" s="3">
        <f t="shared" si="0"/>
        <v>3095000000</v>
      </c>
    </row>
    <row r="39" spans="1:15" x14ac:dyDescent="0.2">
      <c r="A39" s="8" t="s">
        <v>103</v>
      </c>
      <c r="B39" t="s">
        <v>104</v>
      </c>
      <c r="C39" s="3">
        <v>3055914094</v>
      </c>
      <c r="D39" s="3">
        <v>4861458379</v>
      </c>
      <c r="E39" s="3">
        <v>6037978901</v>
      </c>
      <c r="F39" s="3">
        <v>7743639540</v>
      </c>
      <c r="G39" s="3">
        <v>9190537588</v>
      </c>
      <c r="H39" s="3">
        <v>12714299597</v>
      </c>
      <c r="I39" s="3">
        <v>15244150079</v>
      </c>
      <c r="J39" s="3">
        <v>19974032202</v>
      </c>
      <c r="K39" s="3">
        <v>23295044108</v>
      </c>
      <c r="L39" s="3">
        <v>28366235366</v>
      </c>
      <c r="M39" s="3">
        <v>25394138694</v>
      </c>
      <c r="N39" s="3">
        <v>29636588650</v>
      </c>
      <c r="O39" s="3">
        <f t="shared" si="0"/>
        <v>185514017198</v>
      </c>
    </row>
    <row r="40" spans="1:15" x14ac:dyDescent="0.2">
      <c r="A40" s="8" t="s">
        <v>105</v>
      </c>
      <c r="B40" t="s">
        <v>106</v>
      </c>
      <c r="C40" s="3">
        <v>2993566681</v>
      </c>
      <c r="D40" s="3">
        <v>2400000000</v>
      </c>
      <c r="E40" s="3">
        <v>0</v>
      </c>
      <c r="F40" s="3">
        <v>125350885</v>
      </c>
      <c r="G40" s="3">
        <v>90230219</v>
      </c>
      <c r="H40" s="3"/>
      <c r="I40" s="3"/>
      <c r="J40" s="3"/>
      <c r="K40" s="3"/>
      <c r="L40" s="3">
        <v>1500000000</v>
      </c>
      <c r="M40" s="3">
        <v>1050012492</v>
      </c>
      <c r="N40" s="3">
        <v>3442673631</v>
      </c>
      <c r="O40" s="3">
        <f t="shared" si="0"/>
        <v>11601833908</v>
      </c>
    </row>
    <row r="41" spans="1:15" x14ac:dyDescent="0.2">
      <c r="A41" s="8" t="s">
        <v>107</v>
      </c>
      <c r="B41" t="s">
        <v>108</v>
      </c>
      <c r="C41" s="3">
        <v>83334038126</v>
      </c>
      <c r="D41" s="3">
        <v>164499920957</v>
      </c>
      <c r="E41" s="3">
        <v>98692844794</v>
      </c>
      <c r="F41" s="3">
        <v>92108045049</v>
      </c>
      <c r="G41" s="3">
        <v>54999616667</v>
      </c>
      <c r="H41" s="3">
        <v>101589179962</v>
      </c>
      <c r="I41" s="3">
        <v>120478837636</v>
      </c>
      <c r="J41" s="3">
        <v>97340694841</v>
      </c>
      <c r="K41" s="3">
        <v>101807914256</v>
      </c>
      <c r="L41" s="3">
        <v>87732342715</v>
      </c>
      <c r="M41" s="3">
        <v>103423252130</v>
      </c>
      <c r="N41" s="3">
        <v>125951850000</v>
      </c>
      <c r="O41" s="3">
        <f t="shared" si="0"/>
        <v>1231958537133</v>
      </c>
    </row>
    <row r="42" spans="1:15" x14ac:dyDescent="0.2">
      <c r="A42" s="8" t="s">
        <v>109</v>
      </c>
      <c r="B42" t="s">
        <v>110</v>
      </c>
      <c r="C42" s="3">
        <v>117770112922</v>
      </c>
      <c r="D42" s="3">
        <v>78416217868</v>
      </c>
      <c r="E42" s="3">
        <v>64428121608</v>
      </c>
      <c r="F42" s="3">
        <v>56832608177</v>
      </c>
      <c r="G42" s="3">
        <v>55162240061</v>
      </c>
      <c r="H42" s="3">
        <v>103212841436</v>
      </c>
      <c r="I42" s="3">
        <v>178039631207</v>
      </c>
      <c r="J42" s="3">
        <v>148612135647</v>
      </c>
      <c r="K42" s="3">
        <v>158496800450</v>
      </c>
      <c r="L42" s="3">
        <v>142989863703</v>
      </c>
      <c r="M42" s="3">
        <v>111923919101</v>
      </c>
      <c r="N42" s="3">
        <v>104324590866</v>
      </c>
      <c r="O42" s="3">
        <f t="shared" si="0"/>
        <v>1320209083046</v>
      </c>
    </row>
    <row r="43" spans="1:15" x14ac:dyDescent="0.2">
      <c r="A43" s="8" t="s">
        <v>111</v>
      </c>
      <c r="B43" t="s">
        <v>112</v>
      </c>
      <c r="C43" s="3"/>
      <c r="D43" s="3">
        <v>3207048865</v>
      </c>
      <c r="E43" s="3">
        <v>3927409711</v>
      </c>
      <c r="F43" s="3">
        <v>2493957648</v>
      </c>
      <c r="G43" s="3">
        <v>3000000000</v>
      </c>
      <c r="H43" s="3">
        <v>4790262707</v>
      </c>
      <c r="I43" s="3">
        <v>4295283951</v>
      </c>
      <c r="J43" s="3">
        <v>3314143848</v>
      </c>
      <c r="K43" s="3">
        <v>4007792566</v>
      </c>
      <c r="L43" s="3">
        <v>3733792566</v>
      </c>
      <c r="M43" s="3">
        <v>3536000000</v>
      </c>
      <c r="N43" s="3">
        <v>3200000000</v>
      </c>
      <c r="O43" s="3">
        <f t="shared" si="0"/>
        <v>39505691862</v>
      </c>
    </row>
    <row r="44" spans="1:15" x14ac:dyDescent="0.2">
      <c r="A44" s="8" t="s">
        <v>113</v>
      </c>
      <c r="B44" t="s">
        <v>114</v>
      </c>
      <c r="C44" s="3"/>
      <c r="D44" s="3">
        <v>80000000</v>
      </c>
      <c r="E44" s="3">
        <v>461000000</v>
      </c>
      <c r="F44" s="3">
        <v>438163353</v>
      </c>
      <c r="G44" s="3">
        <v>3580031540</v>
      </c>
      <c r="H44" s="3">
        <v>7858575488</v>
      </c>
      <c r="I44" s="3">
        <v>8411952472</v>
      </c>
      <c r="J44" s="3">
        <v>10805700506</v>
      </c>
      <c r="K44" s="3">
        <v>9385834364</v>
      </c>
      <c r="L44" s="3">
        <v>13773311609</v>
      </c>
      <c r="M44" s="3">
        <v>26877266087</v>
      </c>
      <c r="N44" s="3">
        <v>20984260000</v>
      </c>
      <c r="O44" s="3">
        <f t="shared" si="0"/>
        <v>102656095419</v>
      </c>
    </row>
    <row r="45" spans="1:15" x14ac:dyDescent="0.2">
      <c r="A45" s="10" t="s">
        <v>30</v>
      </c>
      <c r="B45" s="10"/>
      <c r="C45" s="11">
        <v>2889321316810</v>
      </c>
      <c r="D45" s="11">
        <v>3608340381057</v>
      </c>
      <c r="E45" s="11">
        <v>4863792051089</v>
      </c>
      <c r="F45" s="11">
        <v>3744033314666</v>
      </c>
      <c r="G45" s="11">
        <v>3481186014209</v>
      </c>
      <c r="H45" s="11">
        <v>4606219107982</v>
      </c>
      <c r="I45" s="11">
        <v>5188976107572</v>
      </c>
      <c r="J45" s="11">
        <v>4985292017574</v>
      </c>
      <c r="K45" s="11">
        <v>4947827707762</v>
      </c>
      <c r="L45" s="11">
        <v>5414883278690</v>
      </c>
      <c r="M45" s="11">
        <v>5906435398887</v>
      </c>
      <c r="N45" s="11">
        <f>SUM(N3:N44)</f>
        <v>6228506433380</v>
      </c>
      <c r="O45" s="11">
        <f>SUM(O3:O44)</f>
        <v>55864813129678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zoomScale="85" zoomScaleNormal="85" workbookViewId="0">
      <selection sqref="A1:XFD46"/>
    </sheetView>
  </sheetViews>
  <sheetFormatPr baseColWidth="10" defaultRowHeight="15" x14ac:dyDescent="0.2"/>
  <cols>
    <col min="1" max="1" width="12" customWidth="1"/>
    <col min="2" max="2" width="61.5" bestFit="1" customWidth="1"/>
    <col min="3" max="13" width="18.83203125" bestFit="1" customWidth="1"/>
    <col min="14" max="14" width="19.1640625" customWidth="1"/>
    <col min="15" max="15" width="19.83203125" bestFit="1" customWidth="1"/>
  </cols>
  <sheetData>
    <row r="1" spans="1:15" x14ac:dyDescent="0.2">
      <c r="A1" s="6" t="s">
        <v>26</v>
      </c>
      <c r="B1" s="6"/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7" t="s">
        <v>28</v>
      </c>
      <c r="B2" s="7" t="s">
        <v>29</v>
      </c>
      <c r="C2" s="7">
        <v>2012</v>
      </c>
      <c r="D2" s="7">
        <v>2013</v>
      </c>
      <c r="E2" s="7">
        <v>2014</v>
      </c>
      <c r="F2" s="7">
        <v>2015</v>
      </c>
      <c r="G2" s="7">
        <v>2016</v>
      </c>
      <c r="H2" s="7">
        <v>2017</v>
      </c>
      <c r="I2" s="7">
        <v>2018</v>
      </c>
      <c r="J2" s="7">
        <v>2019</v>
      </c>
      <c r="K2" s="7">
        <v>2020</v>
      </c>
      <c r="L2" s="7">
        <v>2021</v>
      </c>
      <c r="M2" s="7">
        <v>2022</v>
      </c>
      <c r="N2" s="7">
        <v>2023</v>
      </c>
      <c r="O2" s="7" t="s">
        <v>30</v>
      </c>
    </row>
    <row r="3" spans="1:15" x14ac:dyDescent="0.2">
      <c r="A3" s="8" t="s">
        <v>31</v>
      </c>
      <c r="B3" t="s">
        <v>32</v>
      </c>
      <c r="C3" s="3">
        <v>1890851313</v>
      </c>
      <c r="D3" s="3">
        <v>1914584779</v>
      </c>
      <c r="E3" s="3">
        <v>2430193492</v>
      </c>
      <c r="F3" s="3">
        <v>1280069224</v>
      </c>
      <c r="G3" s="3"/>
      <c r="H3" s="3"/>
      <c r="I3" s="3"/>
      <c r="J3" s="3"/>
      <c r="K3" s="3"/>
      <c r="L3" s="3"/>
      <c r="M3" s="3"/>
      <c r="N3" s="3">
        <v>0</v>
      </c>
      <c r="O3" s="3">
        <v>7515698808</v>
      </c>
    </row>
    <row r="4" spans="1:15" x14ac:dyDescent="0.2">
      <c r="A4" s="8" t="s">
        <v>33</v>
      </c>
      <c r="B4" t="s">
        <v>34</v>
      </c>
      <c r="C4" s="3">
        <v>4170492931</v>
      </c>
      <c r="D4" s="3">
        <v>4806559890</v>
      </c>
      <c r="E4" s="3">
        <v>4662826248</v>
      </c>
      <c r="F4" s="3">
        <v>4018936407</v>
      </c>
      <c r="G4" s="3"/>
      <c r="H4" s="3"/>
      <c r="I4" s="3"/>
      <c r="J4" s="3"/>
      <c r="K4" s="3"/>
      <c r="L4" s="3"/>
      <c r="M4" s="3"/>
      <c r="N4" s="3">
        <v>0</v>
      </c>
      <c r="O4" s="3">
        <v>17658815476</v>
      </c>
    </row>
    <row r="5" spans="1:15" x14ac:dyDescent="0.2">
      <c r="A5" s="8" t="s">
        <v>35</v>
      </c>
      <c r="B5" t="s">
        <v>36</v>
      </c>
      <c r="C5" s="3">
        <v>2070752114</v>
      </c>
      <c r="D5" s="3">
        <v>1055459780</v>
      </c>
      <c r="E5" s="3"/>
      <c r="F5" s="3"/>
      <c r="G5" s="3"/>
      <c r="H5" s="3"/>
      <c r="I5" s="3"/>
      <c r="J5" s="3"/>
      <c r="K5" s="3"/>
      <c r="L5" s="3"/>
      <c r="M5" s="3"/>
      <c r="N5" s="3">
        <v>0</v>
      </c>
      <c r="O5" s="3">
        <v>3126211894</v>
      </c>
    </row>
    <row r="6" spans="1:15" x14ac:dyDescent="0.2">
      <c r="A6" s="8" t="s">
        <v>37</v>
      </c>
      <c r="B6" t="s">
        <v>38</v>
      </c>
      <c r="C6" s="3">
        <v>350000000</v>
      </c>
      <c r="D6" s="3">
        <v>775499998</v>
      </c>
      <c r="E6" s="3">
        <v>491251314</v>
      </c>
      <c r="F6" s="3">
        <v>491314510</v>
      </c>
      <c r="G6" s="3">
        <v>387789755</v>
      </c>
      <c r="H6" s="3">
        <v>2679828499</v>
      </c>
      <c r="I6" s="3">
        <v>2707157039</v>
      </c>
      <c r="J6" s="3">
        <v>4207171519</v>
      </c>
      <c r="K6" s="3">
        <v>2230444075</v>
      </c>
      <c r="L6" s="3">
        <v>3547363219</v>
      </c>
      <c r="M6" s="3">
        <v>6290148075</v>
      </c>
      <c r="N6" s="3">
        <v>4832500000</v>
      </c>
      <c r="O6" s="3">
        <v>24157968003</v>
      </c>
    </row>
    <row r="7" spans="1:15" x14ac:dyDescent="0.2">
      <c r="A7" s="8" t="s">
        <v>39</v>
      </c>
      <c r="B7" t="s">
        <v>40</v>
      </c>
      <c r="C7" s="3">
        <v>5846037721</v>
      </c>
      <c r="D7" s="3">
        <v>12959200991</v>
      </c>
      <c r="E7" s="3">
        <v>14416730033</v>
      </c>
      <c r="F7" s="3">
        <v>20938413978</v>
      </c>
      <c r="G7" s="3">
        <v>16235300876</v>
      </c>
      <c r="H7" s="3">
        <v>20674585369</v>
      </c>
      <c r="I7" s="3">
        <v>27139181160</v>
      </c>
      <c r="J7" s="3">
        <v>34010354621</v>
      </c>
      <c r="K7" s="3">
        <v>15938884403</v>
      </c>
      <c r="L7" s="3">
        <v>17995850129</v>
      </c>
      <c r="M7" s="3">
        <v>20931019256</v>
      </c>
      <c r="N7" s="3">
        <v>28187620792</v>
      </c>
      <c r="O7" s="3">
        <v>207085558537</v>
      </c>
    </row>
    <row r="8" spans="1:15" x14ac:dyDescent="0.2">
      <c r="A8" s="8" t="s">
        <v>41</v>
      </c>
      <c r="B8" t="s">
        <v>42</v>
      </c>
      <c r="C8" s="3">
        <v>1920126346</v>
      </c>
      <c r="D8" s="3">
        <v>993180747</v>
      </c>
      <c r="E8" s="3">
        <v>784814720</v>
      </c>
      <c r="F8" s="3">
        <v>1055771171</v>
      </c>
      <c r="G8" s="3">
        <v>662664668</v>
      </c>
      <c r="H8" s="3">
        <v>752085271</v>
      </c>
      <c r="I8" s="3">
        <v>1010138442</v>
      </c>
      <c r="J8" s="3">
        <v>758889627</v>
      </c>
      <c r="K8" s="3">
        <v>859022423</v>
      </c>
      <c r="L8" s="3">
        <v>709234587</v>
      </c>
      <c r="M8" s="3">
        <v>1005442274</v>
      </c>
      <c r="N8" s="3">
        <v>988774279</v>
      </c>
      <c r="O8" s="3">
        <v>10511370276</v>
      </c>
    </row>
    <row r="9" spans="1:15" x14ac:dyDescent="0.2">
      <c r="A9" s="8" t="s">
        <v>43</v>
      </c>
      <c r="B9" t="s">
        <v>44</v>
      </c>
      <c r="C9" s="3">
        <v>185254766707</v>
      </c>
      <c r="D9" s="3">
        <v>171433832252</v>
      </c>
      <c r="E9" s="3">
        <v>167786804168</v>
      </c>
      <c r="F9" s="3">
        <v>181720851601</v>
      </c>
      <c r="G9" s="3">
        <v>176743037383</v>
      </c>
      <c r="H9" s="3">
        <v>167382709077</v>
      </c>
      <c r="I9" s="3">
        <v>190922511943</v>
      </c>
      <c r="J9" s="3">
        <v>196013953150</v>
      </c>
      <c r="K9" s="3">
        <v>185738437415</v>
      </c>
      <c r="L9" s="3">
        <v>192320363787</v>
      </c>
      <c r="M9" s="3">
        <v>183167310582</v>
      </c>
      <c r="N9" s="3">
        <v>225970864958</v>
      </c>
      <c r="O9" s="3">
        <v>1998484578065</v>
      </c>
    </row>
    <row r="10" spans="1:15" x14ac:dyDescent="0.2">
      <c r="A10" s="8" t="s">
        <v>45</v>
      </c>
      <c r="B10" t="s">
        <v>46</v>
      </c>
      <c r="C10" s="3">
        <v>2523998460</v>
      </c>
      <c r="D10" s="3">
        <v>1797862831</v>
      </c>
      <c r="E10" s="3">
        <v>1164741611</v>
      </c>
      <c r="F10" s="3">
        <v>2209642419</v>
      </c>
      <c r="G10" s="3">
        <v>2366874218</v>
      </c>
      <c r="H10" s="3">
        <v>2381613602</v>
      </c>
      <c r="I10" s="3">
        <v>2681102632</v>
      </c>
      <c r="J10" s="3">
        <v>2478235169</v>
      </c>
      <c r="K10" s="3">
        <v>2499445158</v>
      </c>
      <c r="L10" s="3">
        <v>2807867783</v>
      </c>
      <c r="M10" s="3">
        <v>3488056337</v>
      </c>
      <c r="N10" s="3">
        <v>3833637248</v>
      </c>
      <c r="O10" s="3">
        <v>26399440220</v>
      </c>
    </row>
    <row r="11" spans="1:15" x14ac:dyDescent="0.2">
      <c r="A11" s="8" t="s">
        <v>47</v>
      </c>
      <c r="B11" t="s">
        <v>48</v>
      </c>
      <c r="C11" s="3">
        <v>36937371810</v>
      </c>
      <c r="D11" s="3">
        <v>57368880735</v>
      </c>
      <c r="E11" s="3">
        <v>46519181142</v>
      </c>
      <c r="F11" s="3">
        <v>48892471267</v>
      </c>
      <c r="G11" s="3">
        <v>54736164557</v>
      </c>
      <c r="H11" s="3">
        <v>55524750720</v>
      </c>
      <c r="I11" s="3">
        <v>60970596233</v>
      </c>
      <c r="J11" s="3">
        <v>71510167933</v>
      </c>
      <c r="K11" s="3">
        <v>58128625577</v>
      </c>
      <c r="L11" s="3">
        <v>50636646506</v>
      </c>
      <c r="M11" s="3">
        <v>80461170930</v>
      </c>
      <c r="N11" s="3">
        <v>88315239666</v>
      </c>
      <c r="O11" s="3">
        <v>621686027410</v>
      </c>
    </row>
    <row r="12" spans="1:15" x14ac:dyDescent="0.2">
      <c r="A12" s="8" t="s">
        <v>49</v>
      </c>
      <c r="B12" t="s">
        <v>50</v>
      </c>
      <c r="C12" s="3">
        <v>12663176800</v>
      </c>
      <c r="D12" s="3">
        <v>57469438604</v>
      </c>
      <c r="E12" s="3">
        <v>13493605956</v>
      </c>
      <c r="F12" s="3">
        <v>13364128650</v>
      </c>
      <c r="G12" s="3">
        <v>10203836447</v>
      </c>
      <c r="H12" s="3">
        <v>36857846609</v>
      </c>
      <c r="I12" s="3">
        <v>52471944745</v>
      </c>
      <c r="J12" s="3">
        <v>38519385311</v>
      </c>
      <c r="K12" s="3">
        <v>25004860142</v>
      </c>
      <c r="L12" s="3">
        <v>28482077020</v>
      </c>
      <c r="M12" s="3">
        <v>33055844095</v>
      </c>
      <c r="N12" s="3">
        <v>41271514279</v>
      </c>
      <c r="O12" s="3">
        <v>321586144379</v>
      </c>
    </row>
    <row r="13" spans="1:15" x14ac:dyDescent="0.2">
      <c r="A13" s="9" t="s">
        <v>51</v>
      </c>
      <c r="B13" t="s">
        <v>52</v>
      </c>
      <c r="C13" s="3">
        <v>695274258404</v>
      </c>
      <c r="D13" s="3">
        <v>764081372681</v>
      </c>
      <c r="E13" s="3">
        <v>1113795284127</v>
      </c>
      <c r="F13" s="3">
        <v>776456066497</v>
      </c>
      <c r="G13" s="3">
        <v>869191078065</v>
      </c>
      <c r="H13" s="3">
        <v>941707744258</v>
      </c>
      <c r="I13" s="3">
        <v>983242263186</v>
      </c>
      <c r="J13" s="3">
        <v>1068182647809</v>
      </c>
      <c r="K13" s="3">
        <v>1134888009399</v>
      </c>
      <c r="L13" s="3">
        <v>1218793039753</v>
      </c>
      <c r="M13" s="3">
        <v>1317521126519</v>
      </c>
      <c r="N13" s="3">
        <v>1358857476000</v>
      </c>
      <c r="O13" s="3">
        <v>10883132890698</v>
      </c>
    </row>
    <row r="14" spans="1:15" x14ac:dyDescent="0.2">
      <c r="A14" s="8" t="s">
        <v>53</v>
      </c>
      <c r="B14" t="s">
        <v>54</v>
      </c>
      <c r="C14" s="3">
        <v>17159189226</v>
      </c>
      <c r="D14" s="3">
        <v>22599635707</v>
      </c>
      <c r="E14" s="3">
        <v>27442549022</v>
      </c>
      <c r="F14" s="3">
        <v>26013034254</v>
      </c>
      <c r="G14" s="3">
        <v>12044019053</v>
      </c>
      <c r="H14" s="3">
        <v>20326886346</v>
      </c>
      <c r="I14" s="3">
        <v>25034337451</v>
      </c>
      <c r="J14" s="3">
        <v>24147322868</v>
      </c>
      <c r="K14" s="3">
        <v>22075985647</v>
      </c>
      <c r="L14" s="3">
        <v>31125289461</v>
      </c>
      <c r="M14" s="3">
        <v>32506108001</v>
      </c>
      <c r="N14" s="3">
        <v>29444536857</v>
      </c>
      <c r="O14" s="3">
        <v>260474357036</v>
      </c>
    </row>
    <row r="15" spans="1:15" x14ac:dyDescent="0.2">
      <c r="A15" s="8" t="s">
        <v>55</v>
      </c>
      <c r="B15" t="s">
        <v>56</v>
      </c>
      <c r="C15" s="3">
        <v>61896115180</v>
      </c>
      <c r="D15" s="3">
        <v>84097347732</v>
      </c>
      <c r="E15" s="3">
        <v>135465834097</v>
      </c>
      <c r="F15" s="3">
        <v>98148357254</v>
      </c>
      <c r="G15" s="3">
        <v>79037012098</v>
      </c>
      <c r="H15" s="3">
        <v>106398750626</v>
      </c>
      <c r="I15" s="3">
        <v>125168105257</v>
      </c>
      <c r="J15" s="3">
        <v>136512463320</v>
      </c>
      <c r="K15" s="3">
        <v>101299564328</v>
      </c>
      <c r="L15" s="3">
        <v>109608104846</v>
      </c>
      <c r="M15" s="3">
        <v>109815607593</v>
      </c>
      <c r="N15" s="3">
        <v>99924250017</v>
      </c>
      <c r="O15" s="3">
        <v>1147447262331</v>
      </c>
    </row>
    <row r="16" spans="1:15" x14ac:dyDescent="0.2">
      <c r="A16" s="8" t="s">
        <v>57</v>
      </c>
      <c r="B16" t="s">
        <v>58</v>
      </c>
      <c r="C16" s="3">
        <v>108393572703</v>
      </c>
      <c r="D16" s="3">
        <v>99555846426</v>
      </c>
      <c r="E16" s="3">
        <v>118141493958</v>
      </c>
      <c r="F16" s="3">
        <v>126090225968</v>
      </c>
      <c r="G16" s="3">
        <v>125284104397</v>
      </c>
      <c r="H16" s="3">
        <v>150304349627</v>
      </c>
      <c r="I16" s="3">
        <v>160576895195</v>
      </c>
      <c r="J16" s="3">
        <v>176116185542</v>
      </c>
      <c r="K16" s="3">
        <v>183018065548</v>
      </c>
      <c r="L16" s="3">
        <v>187583038663</v>
      </c>
      <c r="M16" s="3">
        <v>246346669841</v>
      </c>
      <c r="N16" s="3">
        <v>286491802219</v>
      </c>
      <c r="O16" s="3">
        <v>1681410447868</v>
      </c>
    </row>
    <row r="17" spans="1:15" x14ac:dyDescent="0.2">
      <c r="A17" s="8" t="s">
        <v>59</v>
      </c>
      <c r="B17" t="s">
        <v>60</v>
      </c>
      <c r="C17" s="3">
        <v>409597214792</v>
      </c>
      <c r="D17" s="3">
        <v>541968795401</v>
      </c>
      <c r="E17" s="3">
        <v>504079736618</v>
      </c>
      <c r="F17" s="3">
        <v>583820466577</v>
      </c>
      <c r="G17" s="3">
        <v>578895079075</v>
      </c>
      <c r="H17" s="3">
        <v>772295041888</v>
      </c>
      <c r="I17" s="3">
        <v>727701333327</v>
      </c>
      <c r="J17" s="3">
        <v>739496527012</v>
      </c>
      <c r="K17" s="3">
        <v>962036290592</v>
      </c>
      <c r="L17" s="3">
        <v>994806661550</v>
      </c>
      <c r="M17" s="3">
        <v>1183134306398</v>
      </c>
      <c r="N17" s="3">
        <v>1088589613931</v>
      </c>
      <c r="O17" s="3">
        <v>7997831453230</v>
      </c>
    </row>
    <row r="18" spans="1:15" x14ac:dyDescent="0.2">
      <c r="A18" s="8" t="s">
        <v>61</v>
      </c>
      <c r="B18" t="s">
        <v>62</v>
      </c>
      <c r="C18" s="3">
        <v>215206396543</v>
      </c>
      <c r="D18" s="3">
        <v>234761657108</v>
      </c>
      <c r="E18" s="3">
        <v>333895792188</v>
      </c>
      <c r="F18" s="3">
        <v>308754781510</v>
      </c>
      <c r="G18" s="3">
        <v>280158321068</v>
      </c>
      <c r="H18" s="3">
        <v>273509772782</v>
      </c>
      <c r="I18" s="3">
        <v>281624053169</v>
      </c>
      <c r="J18" s="3">
        <v>288468751784</v>
      </c>
      <c r="K18" s="3">
        <v>325605409548</v>
      </c>
      <c r="L18" s="3">
        <v>338582630693</v>
      </c>
      <c r="M18" s="3">
        <v>388755609616</v>
      </c>
      <c r="N18" s="3">
        <v>451478131868</v>
      </c>
      <c r="O18" s="3">
        <v>3269323176009</v>
      </c>
    </row>
    <row r="19" spans="1:15" x14ac:dyDescent="0.2">
      <c r="A19" s="8" t="s">
        <v>63</v>
      </c>
      <c r="B19" t="s">
        <v>64</v>
      </c>
      <c r="C19" s="3">
        <v>12633571795</v>
      </c>
      <c r="D19" s="3">
        <v>13161319390</v>
      </c>
      <c r="E19" s="3">
        <v>13658040516</v>
      </c>
      <c r="F19" s="3">
        <v>13798486681</v>
      </c>
      <c r="G19" s="3">
        <v>9383555326</v>
      </c>
      <c r="H19" s="3">
        <v>10045078216</v>
      </c>
      <c r="I19" s="3">
        <v>11760664445</v>
      </c>
      <c r="J19" s="3">
        <v>13678919672</v>
      </c>
      <c r="K19" s="3">
        <v>13503988884</v>
      </c>
      <c r="L19" s="3">
        <v>20111250203</v>
      </c>
      <c r="M19" s="3">
        <v>21633854562</v>
      </c>
      <c r="N19" s="3">
        <v>26292949334</v>
      </c>
      <c r="O19" s="3">
        <v>153368729690</v>
      </c>
    </row>
    <row r="20" spans="1:15" x14ac:dyDescent="0.2">
      <c r="A20" s="8" t="s">
        <v>65</v>
      </c>
      <c r="B20" t="s">
        <v>66</v>
      </c>
      <c r="C20" s="3">
        <v>2574545817</v>
      </c>
      <c r="D20" s="3">
        <v>4699613502</v>
      </c>
      <c r="E20" s="3">
        <v>7292883059</v>
      </c>
      <c r="F20" s="3">
        <v>6640684804</v>
      </c>
      <c r="G20" s="3">
        <v>4249114955</v>
      </c>
      <c r="H20" s="3">
        <v>6609818322</v>
      </c>
      <c r="I20" s="3">
        <v>13532108223</v>
      </c>
      <c r="J20" s="3">
        <v>12020984875</v>
      </c>
      <c r="K20" s="3">
        <v>9615151945</v>
      </c>
      <c r="L20" s="3">
        <v>11422103560</v>
      </c>
      <c r="M20" s="3">
        <v>13049189632</v>
      </c>
      <c r="N20" s="3">
        <v>14414590812</v>
      </c>
      <c r="O20" s="3">
        <v>91706198694</v>
      </c>
    </row>
    <row r="21" spans="1:15" x14ac:dyDescent="0.2">
      <c r="A21" s="8" t="s">
        <v>67</v>
      </c>
      <c r="B21" t="s">
        <v>68</v>
      </c>
      <c r="C21" s="3"/>
      <c r="D21" s="3"/>
      <c r="E21" s="3"/>
      <c r="F21" s="3"/>
      <c r="G21" s="3"/>
      <c r="H21" s="3"/>
      <c r="I21" s="3"/>
      <c r="J21" s="3"/>
      <c r="K21" s="3"/>
      <c r="L21" s="3">
        <v>27666088278</v>
      </c>
      <c r="M21" s="3">
        <v>32404002373</v>
      </c>
      <c r="N21" s="3">
        <v>31536906555</v>
      </c>
      <c r="O21" s="3">
        <v>60070090651</v>
      </c>
    </row>
    <row r="22" spans="1:15" x14ac:dyDescent="0.2">
      <c r="A22" s="8" t="s">
        <v>69</v>
      </c>
      <c r="B22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>
        <v>1990102516</v>
      </c>
      <c r="M22" s="3">
        <v>1869519281</v>
      </c>
      <c r="N22" s="3">
        <v>2113210687</v>
      </c>
      <c r="O22" s="3">
        <v>3859621797</v>
      </c>
    </row>
    <row r="23" spans="1:15" x14ac:dyDescent="0.2">
      <c r="A23" s="8" t="s">
        <v>71</v>
      </c>
      <c r="B23" t="s">
        <v>72</v>
      </c>
      <c r="C23" s="3">
        <v>102254983508</v>
      </c>
      <c r="D23" s="3">
        <v>122951717218</v>
      </c>
      <c r="E23" s="3">
        <v>202326520967</v>
      </c>
      <c r="F23" s="3">
        <v>136310957657</v>
      </c>
      <c r="G23" s="3">
        <v>100119079867</v>
      </c>
      <c r="H23" s="3">
        <v>249955729178</v>
      </c>
      <c r="I23" s="3">
        <v>275109040327</v>
      </c>
      <c r="J23" s="3">
        <v>280618160349</v>
      </c>
      <c r="K23" s="3">
        <v>167234564433</v>
      </c>
      <c r="L23" s="3">
        <v>176961669908</v>
      </c>
      <c r="M23" s="3">
        <v>251172816098</v>
      </c>
      <c r="N23" s="3">
        <v>333951105299</v>
      </c>
      <c r="O23" s="3">
        <v>2065015239510</v>
      </c>
    </row>
    <row r="24" spans="1:15" x14ac:dyDescent="0.2">
      <c r="A24" s="8" t="s">
        <v>73</v>
      </c>
      <c r="B24" t="s">
        <v>74</v>
      </c>
      <c r="C24" s="3">
        <v>13807483225</v>
      </c>
      <c r="D24" s="3">
        <v>19559040456</v>
      </c>
      <c r="E24" s="3">
        <v>15323317666</v>
      </c>
      <c r="F24" s="3">
        <v>13256185160</v>
      </c>
      <c r="G24" s="3">
        <v>10355796305</v>
      </c>
      <c r="H24" s="3">
        <v>21549629451</v>
      </c>
      <c r="I24" s="3">
        <v>17373040835</v>
      </c>
      <c r="J24" s="3">
        <v>17765252129</v>
      </c>
      <c r="K24" s="3">
        <v>18890884808</v>
      </c>
      <c r="L24" s="3">
        <v>15241140726</v>
      </c>
      <c r="M24" s="3">
        <v>35791177288</v>
      </c>
      <c r="N24" s="3">
        <v>32358689161</v>
      </c>
      <c r="O24" s="3">
        <v>198912948049</v>
      </c>
    </row>
    <row r="25" spans="1:15" x14ac:dyDescent="0.2">
      <c r="A25" s="8" t="s">
        <v>75</v>
      </c>
      <c r="B25" t="s">
        <v>76</v>
      </c>
      <c r="C25" s="3">
        <v>187535792803</v>
      </c>
      <c r="D25" s="3">
        <v>378543797629</v>
      </c>
      <c r="E25" s="3">
        <v>1158734563987</v>
      </c>
      <c r="F25" s="3">
        <v>471664879772</v>
      </c>
      <c r="G25" s="3">
        <v>274741693624</v>
      </c>
      <c r="H25" s="3">
        <v>714484725977</v>
      </c>
      <c r="I25" s="3">
        <v>933871082911</v>
      </c>
      <c r="J25" s="3">
        <v>471626752295</v>
      </c>
      <c r="K25" s="3">
        <v>475071442630</v>
      </c>
      <c r="L25" s="3">
        <v>600318927604</v>
      </c>
      <c r="M25" s="3">
        <v>441847511826</v>
      </c>
      <c r="N25" s="3">
        <v>457175559546</v>
      </c>
      <c r="O25" s="3">
        <v>6108441171058</v>
      </c>
    </row>
    <row r="26" spans="1:15" x14ac:dyDescent="0.2">
      <c r="A26" s="8" t="s">
        <v>77</v>
      </c>
      <c r="B26" t="s">
        <v>78</v>
      </c>
      <c r="C26" s="3">
        <v>45975761601</v>
      </c>
      <c r="D26" s="3">
        <v>64282247880</v>
      </c>
      <c r="E26" s="3">
        <v>62524746925</v>
      </c>
      <c r="F26" s="3">
        <v>63371789625</v>
      </c>
      <c r="G26" s="3">
        <v>56659608637</v>
      </c>
      <c r="H26" s="3">
        <v>58286481364</v>
      </c>
      <c r="I26" s="3">
        <v>78359447471</v>
      </c>
      <c r="J26" s="3">
        <v>94946368020</v>
      </c>
      <c r="K26" s="3">
        <v>57377919518</v>
      </c>
      <c r="L26" s="3">
        <v>76012806423</v>
      </c>
      <c r="M26" s="3">
        <v>82964415261</v>
      </c>
      <c r="N26" s="3">
        <v>118797834389</v>
      </c>
      <c r="O26" s="3">
        <v>740761592725</v>
      </c>
    </row>
    <row r="27" spans="1:15" x14ac:dyDescent="0.2">
      <c r="A27" s="8" t="s">
        <v>79</v>
      </c>
      <c r="B27" t="s">
        <v>80</v>
      </c>
      <c r="C27" s="3">
        <v>45923825640</v>
      </c>
      <c r="D27" s="3">
        <v>59384069303</v>
      </c>
      <c r="E27" s="3">
        <v>68567315300</v>
      </c>
      <c r="F27" s="3">
        <v>55485900232</v>
      </c>
      <c r="G27" s="3">
        <v>121319186539</v>
      </c>
      <c r="H27" s="3">
        <v>72483052893</v>
      </c>
      <c r="I27" s="3">
        <v>139120135297</v>
      </c>
      <c r="J27" s="3">
        <v>170519299668</v>
      </c>
      <c r="K27" s="3">
        <v>143516196190</v>
      </c>
      <c r="L27" s="3">
        <v>105909962709</v>
      </c>
      <c r="M27" s="3">
        <v>154815235350</v>
      </c>
      <c r="N27" s="3">
        <v>124824339220</v>
      </c>
      <c r="O27" s="3">
        <v>1137044179121</v>
      </c>
    </row>
    <row r="28" spans="1:15" x14ac:dyDescent="0.2">
      <c r="A28" s="8" t="s">
        <v>81</v>
      </c>
      <c r="B28" t="s">
        <v>82</v>
      </c>
      <c r="C28" s="3">
        <v>19268318454</v>
      </c>
      <c r="D28" s="3">
        <v>38746516661</v>
      </c>
      <c r="E28" s="3">
        <v>77855850260</v>
      </c>
      <c r="F28" s="3">
        <v>73268074653</v>
      </c>
      <c r="G28" s="3">
        <v>55721285677</v>
      </c>
      <c r="H28" s="3">
        <v>104272012080</v>
      </c>
      <c r="I28" s="3">
        <v>96297458697</v>
      </c>
      <c r="J28" s="3">
        <v>146952150487</v>
      </c>
      <c r="K28" s="3">
        <v>76497517154</v>
      </c>
      <c r="L28" s="3">
        <v>129941239653</v>
      </c>
      <c r="M28" s="3">
        <v>111967623675</v>
      </c>
      <c r="N28" s="3">
        <v>126434146902</v>
      </c>
      <c r="O28" s="3">
        <v>930788047451</v>
      </c>
    </row>
    <row r="29" spans="1:15" x14ac:dyDescent="0.2">
      <c r="A29" s="8" t="s">
        <v>83</v>
      </c>
      <c r="B29" t="s">
        <v>84</v>
      </c>
      <c r="C29" s="3"/>
      <c r="D29" s="3"/>
      <c r="E29" s="3"/>
      <c r="F29" s="3"/>
      <c r="G29" s="3"/>
      <c r="H29" s="3"/>
      <c r="I29" s="3"/>
      <c r="J29" s="3"/>
      <c r="K29" s="3"/>
      <c r="L29" s="3">
        <v>69183508761</v>
      </c>
      <c r="M29" s="3">
        <v>48639414484</v>
      </c>
      <c r="N29" s="3">
        <v>48599601198</v>
      </c>
      <c r="O29" s="3">
        <v>117822923245</v>
      </c>
    </row>
    <row r="30" spans="1:15" x14ac:dyDescent="0.2">
      <c r="A30" s="8" t="s">
        <v>85</v>
      </c>
      <c r="B30" t="s">
        <v>86</v>
      </c>
      <c r="C30" s="3">
        <v>85674689973</v>
      </c>
      <c r="D30" s="3">
        <v>46113331720</v>
      </c>
      <c r="E30" s="3">
        <v>23343408245</v>
      </c>
      <c r="F30" s="3">
        <v>14814980986</v>
      </c>
      <c r="G30" s="3">
        <v>16992738033</v>
      </c>
      <c r="H30" s="3">
        <v>21469449238</v>
      </c>
      <c r="I30" s="3">
        <v>21325520780</v>
      </c>
      <c r="J30" s="3">
        <v>30341170176</v>
      </c>
      <c r="K30" s="3">
        <v>17673623351</v>
      </c>
      <c r="L30" s="3">
        <v>26528945417</v>
      </c>
      <c r="M30" s="3">
        <v>29148284790</v>
      </c>
      <c r="N30" s="3">
        <v>30299382214</v>
      </c>
      <c r="O30" s="3">
        <v>333426142709</v>
      </c>
    </row>
    <row r="31" spans="1:15" x14ac:dyDescent="0.2">
      <c r="A31" s="8" t="s">
        <v>87</v>
      </c>
      <c r="B31" t="s">
        <v>88</v>
      </c>
      <c r="C31" s="3">
        <v>170178932122</v>
      </c>
      <c r="D31" s="3">
        <v>208489701114</v>
      </c>
      <c r="E31" s="3">
        <v>219589029519</v>
      </c>
      <c r="F31" s="3">
        <v>223348862795</v>
      </c>
      <c r="G31" s="3">
        <v>220362007395</v>
      </c>
      <c r="H31" s="3">
        <v>267692143956</v>
      </c>
      <c r="I31" s="3">
        <v>300655855179</v>
      </c>
      <c r="J31" s="3">
        <v>343141415472</v>
      </c>
      <c r="K31" s="3">
        <v>310943677310</v>
      </c>
      <c r="L31" s="3">
        <v>318232863422</v>
      </c>
      <c r="M31" s="3">
        <v>361974315246</v>
      </c>
      <c r="N31" s="3">
        <v>378751072024</v>
      </c>
      <c r="O31" s="3">
        <v>2944608803530</v>
      </c>
    </row>
    <row r="32" spans="1:15" x14ac:dyDescent="0.2">
      <c r="A32" s="8" t="s">
        <v>89</v>
      </c>
      <c r="B32" t="s">
        <v>90</v>
      </c>
      <c r="C32" s="3">
        <v>597511022</v>
      </c>
      <c r="D32" s="3">
        <v>16053500</v>
      </c>
      <c r="E32" s="3"/>
      <c r="F32" s="3"/>
      <c r="G32" s="3"/>
      <c r="H32" s="3"/>
      <c r="I32" s="3"/>
      <c r="J32" s="3"/>
      <c r="K32" s="3"/>
      <c r="L32" s="3">
        <v>3533616141</v>
      </c>
      <c r="M32" s="3">
        <v>2609862607</v>
      </c>
      <c r="N32" s="3">
        <v>2796000000</v>
      </c>
      <c r="O32" s="3">
        <v>6757043270</v>
      </c>
    </row>
    <row r="33" spans="1:15" x14ac:dyDescent="0.2">
      <c r="A33" s="8" t="s">
        <v>91</v>
      </c>
      <c r="B33" t="s">
        <v>92</v>
      </c>
      <c r="C33" s="3"/>
      <c r="D33" s="3">
        <v>7081057446</v>
      </c>
      <c r="E33" s="3"/>
      <c r="F33" s="3"/>
      <c r="G33" s="3">
        <v>5391460439</v>
      </c>
      <c r="H33" s="3">
        <v>1200000000</v>
      </c>
      <c r="I33" s="3">
        <v>6837668889</v>
      </c>
      <c r="J33" s="3">
        <v>981590497</v>
      </c>
      <c r="K33" s="3">
        <v>1660000000</v>
      </c>
      <c r="L33" s="3">
        <v>3362711999</v>
      </c>
      <c r="M33" s="3">
        <v>4026992634</v>
      </c>
      <c r="N33" s="3">
        <v>1619318000</v>
      </c>
      <c r="O33" s="3">
        <v>30541481904</v>
      </c>
    </row>
    <row r="34" spans="1:15" x14ac:dyDescent="0.2">
      <c r="A34" s="8" t="s">
        <v>93</v>
      </c>
      <c r="B34" t="s">
        <v>94</v>
      </c>
      <c r="C34" s="3">
        <v>6700000000</v>
      </c>
      <c r="D34" s="3">
        <v>4422000000</v>
      </c>
      <c r="E34" s="3">
        <v>5146563240</v>
      </c>
      <c r="F34" s="3">
        <v>4602562121</v>
      </c>
      <c r="G34" s="3">
        <v>4720750000</v>
      </c>
      <c r="H34" s="3">
        <v>5782030323</v>
      </c>
      <c r="I34" s="3">
        <v>7679125641</v>
      </c>
      <c r="J34" s="3">
        <v>7900000000</v>
      </c>
      <c r="K34" s="3">
        <v>8145852858</v>
      </c>
      <c r="L34" s="3">
        <v>8245852858</v>
      </c>
      <c r="M34" s="3">
        <v>10440924602</v>
      </c>
      <c r="N34" s="3">
        <v>10478820720</v>
      </c>
      <c r="O34" s="3">
        <v>73785661643</v>
      </c>
    </row>
    <row r="35" spans="1:15" x14ac:dyDescent="0.2">
      <c r="A35" s="8" t="s">
        <v>95</v>
      </c>
      <c r="B35" t="s">
        <v>96</v>
      </c>
      <c r="C35" s="3">
        <v>75122386776</v>
      </c>
      <c r="D35" s="3">
        <v>129672770629</v>
      </c>
      <c r="E35" s="3">
        <v>142567314905</v>
      </c>
      <c r="F35" s="3">
        <v>114295746291</v>
      </c>
      <c r="G35" s="3">
        <v>86316785940</v>
      </c>
      <c r="H35" s="3">
        <v>95103351568</v>
      </c>
      <c r="I35" s="3">
        <v>102210677078</v>
      </c>
      <c r="J35" s="3">
        <v>96259838249</v>
      </c>
      <c r="K35" s="3">
        <v>100370222273</v>
      </c>
      <c r="L35" s="3">
        <v>104088039329</v>
      </c>
      <c r="M35" s="3">
        <v>114985251519</v>
      </c>
      <c r="N35" s="3">
        <v>135616512358</v>
      </c>
      <c r="O35" s="3">
        <v>1160992384557</v>
      </c>
    </row>
    <row r="36" spans="1:15" x14ac:dyDescent="0.2">
      <c r="A36" s="8" t="s">
        <v>97</v>
      </c>
      <c r="B36" t="s">
        <v>98</v>
      </c>
      <c r="C36" s="3">
        <v>21000000000</v>
      </c>
      <c r="D36" s="3">
        <v>27196000000</v>
      </c>
      <c r="E36" s="3">
        <v>24715000000</v>
      </c>
      <c r="F36" s="3">
        <v>23977446887</v>
      </c>
      <c r="G36" s="3">
        <v>26723338807</v>
      </c>
      <c r="H36" s="3">
        <v>33986712475</v>
      </c>
      <c r="I36" s="3">
        <v>36602948091</v>
      </c>
      <c r="J36" s="3">
        <v>34608000000</v>
      </c>
      <c r="K36" s="3">
        <v>38057026862</v>
      </c>
      <c r="L36" s="3">
        <v>38157026862</v>
      </c>
      <c r="M36" s="3">
        <v>50307244602</v>
      </c>
      <c r="N36" s="3">
        <v>53000000000</v>
      </c>
      <c r="O36" s="3">
        <v>355330744586</v>
      </c>
    </row>
    <row r="37" spans="1:15" x14ac:dyDescent="0.2">
      <c r="A37" s="8" t="s">
        <v>99</v>
      </c>
      <c r="B37" t="s">
        <v>100</v>
      </c>
      <c r="C37" s="3">
        <v>5400000000</v>
      </c>
      <c r="D37" s="3">
        <v>19754100000</v>
      </c>
      <c r="E37" s="3">
        <v>13800000000</v>
      </c>
      <c r="F37" s="3">
        <v>7538185764</v>
      </c>
      <c r="G37" s="3">
        <v>6800000000</v>
      </c>
      <c r="H37" s="3">
        <v>3440000000</v>
      </c>
      <c r="I37" s="3">
        <v>8395000000</v>
      </c>
      <c r="J37" s="3">
        <v>12180000000</v>
      </c>
      <c r="K37" s="3">
        <v>11596395034</v>
      </c>
      <c r="L37" s="3">
        <v>14487772000</v>
      </c>
      <c r="M37" s="3">
        <v>12240000000</v>
      </c>
      <c r="N37" s="3">
        <v>10000000000</v>
      </c>
      <c r="O37" s="3">
        <v>115631452798</v>
      </c>
    </row>
    <row r="38" spans="1:15" x14ac:dyDescent="0.2">
      <c r="A38" s="8" t="s">
        <v>101</v>
      </c>
      <c r="B38" t="s">
        <v>102</v>
      </c>
      <c r="C38" s="3"/>
      <c r="D38" s="3"/>
      <c r="E38" s="3"/>
      <c r="F38" s="3"/>
      <c r="G38" s="3"/>
      <c r="H38" s="3"/>
      <c r="I38" s="3"/>
      <c r="J38" s="3"/>
      <c r="K38" s="3">
        <v>3095000000</v>
      </c>
      <c r="L38" s="3"/>
      <c r="M38" s="3"/>
      <c r="N38" s="3">
        <v>0</v>
      </c>
      <c r="O38" s="3">
        <v>3095000000</v>
      </c>
    </row>
    <row r="39" spans="1:15" x14ac:dyDescent="0.2">
      <c r="A39" s="8" t="s">
        <v>103</v>
      </c>
      <c r="B39" t="s">
        <v>104</v>
      </c>
      <c r="C39" s="3">
        <v>1800000000</v>
      </c>
      <c r="D39" s="3">
        <v>3059000000</v>
      </c>
      <c r="E39" s="3">
        <v>3494000000</v>
      </c>
      <c r="F39" s="3">
        <v>5030962121</v>
      </c>
      <c r="G39" s="3">
        <v>5574006593</v>
      </c>
      <c r="H39" s="3">
        <v>6494309400</v>
      </c>
      <c r="I39" s="3">
        <v>9208901936</v>
      </c>
      <c r="J39" s="3">
        <v>10572460148</v>
      </c>
      <c r="K39" s="3">
        <v>11045006163</v>
      </c>
      <c r="L39" s="3">
        <v>16901966064</v>
      </c>
      <c r="M39" s="3">
        <v>14745462301</v>
      </c>
      <c r="N39" s="3">
        <v>18902433561</v>
      </c>
      <c r="O39" s="3">
        <v>87926074726</v>
      </c>
    </row>
    <row r="40" spans="1:15" x14ac:dyDescent="0.2">
      <c r="A40" s="8" t="s">
        <v>105</v>
      </c>
      <c r="B40" t="s">
        <v>106</v>
      </c>
      <c r="C40" s="3">
        <v>2993566681</v>
      </c>
      <c r="D40" s="3">
        <v>2400000000</v>
      </c>
      <c r="E40" s="3">
        <v>0</v>
      </c>
      <c r="F40" s="3">
        <v>125350885</v>
      </c>
      <c r="G40" s="3">
        <v>90230219</v>
      </c>
      <c r="H40" s="3"/>
      <c r="I40" s="3"/>
      <c r="J40" s="3"/>
      <c r="K40" s="3"/>
      <c r="L40" s="3">
        <v>1500000000</v>
      </c>
      <c r="M40" s="3">
        <v>1050012492</v>
      </c>
      <c r="N40" s="3">
        <v>3442673631</v>
      </c>
      <c r="O40" s="3">
        <v>8159160277</v>
      </c>
    </row>
    <row r="41" spans="1:15" x14ac:dyDescent="0.2">
      <c r="A41" s="8" t="s">
        <v>107</v>
      </c>
      <c r="B41" t="s">
        <v>108</v>
      </c>
      <c r="C41" s="3">
        <v>80714457341</v>
      </c>
      <c r="D41" s="3">
        <v>157959659811</v>
      </c>
      <c r="E41" s="3">
        <v>96051234096</v>
      </c>
      <c r="F41" s="3">
        <v>89628045049</v>
      </c>
      <c r="G41" s="3">
        <v>51513616667</v>
      </c>
      <c r="H41" s="3">
        <v>96967933293</v>
      </c>
      <c r="I41" s="3">
        <v>113261385636</v>
      </c>
      <c r="J41" s="3">
        <v>94409999999</v>
      </c>
      <c r="K41" s="3">
        <v>94361764322</v>
      </c>
      <c r="L41" s="3">
        <v>87732342715</v>
      </c>
      <c r="M41" s="3">
        <v>101000000000</v>
      </c>
      <c r="N41" s="3">
        <v>122553600000</v>
      </c>
      <c r="O41" s="3">
        <v>1063600438929</v>
      </c>
    </row>
    <row r="42" spans="1:15" x14ac:dyDescent="0.2">
      <c r="A42" s="8" t="s">
        <v>109</v>
      </c>
      <c r="B42" t="s">
        <v>110</v>
      </c>
      <c r="C42" s="3">
        <v>117770112922</v>
      </c>
      <c r="D42" s="3">
        <v>67100026657</v>
      </c>
      <c r="E42" s="3">
        <v>53551705036</v>
      </c>
      <c r="F42" s="3">
        <v>47220226448</v>
      </c>
      <c r="G42" s="3">
        <v>44828217201</v>
      </c>
      <c r="H42" s="3">
        <v>93325616924</v>
      </c>
      <c r="I42" s="3">
        <v>127161421437</v>
      </c>
      <c r="J42" s="3">
        <v>113232935647</v>
      </c>
      <c r="K42" s="3">
        <v>137200666044</v>
      </c>
      <c r="L42" s="3">
        <v>119847263703</v>
      </c>
      <c r="M42" s="3">
        <v>91885165004</v>
      </c>
      <c r="N42" s="3">
        <v>83884800000</v>
      </c>
      <c r="O42" s="3">
        <v>1013123357023</v>
      </c>
    </row>
    <row r="43" spans="1:15" x14ac:dyDescent="0.2">
      <c r="A43" s="8" t="s">
        <v>111</v>
      </c>
      <c r="B43" t="s">
        <v>112</v>
      </c>
      <c r="C43" s="3"/>
      <c r="D43" s="3">
        <v>3207048865</v>
      </c>
      <c r="E43" s="3">
        <v>3927409711</v>
      </c>
      <c r="F43" s="3">
        <v>2493957648</v>
      </c>
      <c r="G43" s="3">
        <v>3000000000</v>
      </c>
      <c r="H43" s="3">
        <v>4790262707</v>
      </c>
      <c r="I43" s="3">
        <v>4295283951</v>
      </c>
      <c r="J43" s="3">
        <v>3314143848</v>
      </c>
      <c r="K43" s="3">
        <v>4007792566</v>
      </c>
      <c r="L43" s="3">
        <v>3733792566</v>
      </c>
      <c r="M43" s="3">
        <v>3536000000</v>
      </c>
      <c r="N43" s="3">
        <v>3200000000</v>
      </c>
      <c r="O43" s="3">
        <v>36305691862</v>
      </c>
    </row>
    <row r="44" spans="1:15" x14ac:dyDescent="0.2">
      <c r="A44" s="8" t="s">
        <v>113</v>
      </c>
      <c r="B44" t="s">
        <v>114</v>
      </c>
      <c r="C44" s="3"/>
      <c r="D44" s="3">
        <v>80000000</v>
      </c>
      <c r="E44" s="3">
        <v>461000000</v>
      </c>
      <c r="F44" s="3">
        <v>438163353</v>
      </c>
      <c r="G44" s="3">
        <v>3580031540</v>
      </c>
      <c r="H44" s="3">
        <v>7858575488</v>
      </c>
      <c r="I44" s="3">
        <v>8411952472</v>
      </c>
      <c r="J44" s="3">
        <v>10805700506</v>
      </c>
      <c r="K44" s="3">
        <v>5835834364</v>
      </c>
      <c r="L44" s="3">
        <v>13773311609</v>
      </c>
      <c r="M44" s="3">
        <v>26877266087</v>
      </c>
      <c r="N44" s="3">
        <v>20984260000</v>
      </c>
      <c r="O44" s="3">
        <v>78121835419</v>
      </c>
    </row>
    <row r="45" spans="1:15" x14ac:dyDescent="0.2">
      <c r="A45" s="13" t="s">
        <v>25</v>
      </c>
      <c r="B45" t="s">
        <v>116</v>
      </c>
      <c r="C45" s="3">
        <v>130241056080</v>
      </c>
      <c r="D45" s="3">
        <v>172822153614</v>
      </c>
      <c r="E45" s="3">
        <v>186291308963</v>
      </c>
      <c r="F45" s="3">
        <v>183467334447</v>
      </c>
      <c r="G45" s="3">
        <v>166798228785</v>
      </c>
      <c r="H45" s="3">
        <v>179626230455</v>
      </c>
      <c r="I45" s="3">
        <v>236257768497</v>
      </c>
      <c r="J45" s="3">
        <v>238994819872</v>
      </c>
      <c r="K45" s="3">
        <v>222804136798</v>
      </c>
      <c r="L45" s="3">
        <v>243000805667</v>
      </c>
      <c r="M45" s="3">
        <v>278975437656</v>
      </c>
      <c r="N45" s="3">
        <v>285000000000</v>
      </c>
      <c r="O45" s="3"/>
    </row>
    <row r="46" spans="1:15" x14ac:dyDescent="0.2">
      <c r="A46" s="10" t="s">
        <v>30</v>
      </c>
      <c r="B46" s="10"/>
      <c r="C46" s="11">
        <v>2759080260730</v>
      </c>
      <c r="D46" s="11">
        <v>3435518227443</v>
      </c>
      <c r="E46" s="11">
        <v>4677500742126</v>
      </c>
      <c r="F46" s="11">
        <v>3560565980219</v>
      </c>
      <c r="G46" s="11">
        <v>3314387785424</v>
      </c>
      <c r="H46" s="11">
        <v>4426592877527</v>
      </c>
      <c r="I46" s="11">
        <v>4952718339075</v>
      </c>
      <c r="J46" s="11">
        <v>4746297197702</v>
      </c>
      <c r="K46" s="11">
        <v>4725023570964</v>
      </c>
      <c r="L46" s="11">
        <v>5171882473023</v>
      </c>
      <c r="M46" s="11">
        <v>5627459961231</v>
      </c>
      <c r="N46" s="11">
        <f>SUM(N2:N45)</f>
        <v>6185213769748</v>
      </c>
      <c r="O46" s="11">
        <v>47397027415464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"/>
  <sheetViews>
    <sheetView topLeftCell="C1" workbookViewId="0">
      <selection activeCell="O47" sqref="O47"/>
    </sheetView>
  </sheetViews>
  <sheetFormatPr baseColWidth="10" defaultRowHeight="15" x14ac:dyDescent="0.2"/>
  <cols>
    <col min="1" max="1" width="25.5" bestFit="1" customWidth="1"/>
    <col min="2" max="2" width="61.5" bestFit="1" customWidth="1"/>
    <col min="3" max="13" width="18.83203125" bestFit="1" customWidth="1"/>
    <col min="14" max="14" width="18.83203125" customWidth="1"/>
    <col min="15" max="15" width="19.83203125" bestFit="1" customWidth="1"/>
  </cols>
  <sheetData>
    <row r="1" spans="1:15" x14ac:dyDescent="0.2">
      <c r="A1" s="6" t="s">
        <v>117</v>
      </c>
      <c r="B1" s="6"/>
      <c r="C1" s="6" t="s">
        <v>27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5" customFormat="1" x14ac:dyDescent="0.2">
      <c r="A2" s="14" t="s">
        <v>28</v>
      </c>
      <c r="B2" s="14" t="s">
        <v>29</v>
      </c>
      <c r="C2" s="14">
        <v>2012</v>
      </c>
      <c r="D2" s="14">
        <v>2013</v>
      </c>
      <c r="E2" s="14">
        <v>2014</v>
      </c>
      <c r="F2" s="14">
        <v>2015</v>
      </c>
      <c r="G2" s="14">
        <v>2016</v>
      </c>
      <c r="H2" s="14">
        <v>2017</v>
      </c>
      <c r="I2" s="14">
        <v>2018</v>
      </c>
      <c r="J2" s="14">
        <v>2019</v>
      </c>
      <c r="K2" s="14">
        <v>2020</v>
      </c>
      <c r="L2" s="14">
        <v>2021</v>
      </c>
      <c r="M2" s="14">
        <v>2022</v>
      </c>
      <c r="N2" s="14">
        <v>2023</v>
      </c>
      <c r="O2" s="14" t="s">
        <v>30</v>
      </c>
    </row>
    <row r="3" spans="1:15" x14ac:dyDescent="0.2">
      <c r="A3" s="8" t="s">
        <v>31</v>
      </c>
      <c r="B3" t="s">
        <v>32</v>
      </c>
      <c r="C3" s="3">
        <v>1786000000</v>
      </c>
      <c r="D3" s="3">
        <v>1833168360</v>
      </c>
      <c r="E3" s="3">
        <v>2004553537</v>
      </c>
      <c r="F3" s="3">
        <v>1270000000</v>
      </c>
      <c r="G3" s="3"/>
      <c r="H3" s="3"/>
      <c r="I3" s="3"/>
      <c r="J3" s="3"/>
      <c r="K3" s="3"/>
      <c r="L3" s="3"/>
      <c r="M3" s="3"/>
      <c r="N3" s="3">
        <f>IFERROR(VLOOKUP(A3,[1]Hoja3!$A$5:$D$42,3,FALSE),0)</f>
        <v>0</v>
      </c>
      <c r="O3" s="3">
        <f>SUM(C3:N3)</f>
        <v>6893721897</v>
      </c>
    </row>
    <row r="4" spans="1:15" x14ac:dyDescent="0.2">
      <c r="A4" s="8" t="s">
        <v>33</v>
      </c>
      <c r="B4" t="s">
        <v>34</v>
      </c>
      <c r="C4" s="3">
        <v>4374342989</v>
      </c>
      <c r="D4" s="3">
        <v>4323656947</v>
      </c>
      <c r="E4" s="3">
        <v>4204229773</v>
      </c>
      <c r="F4" s="3">
        <v>3966389962</v>
      </c>
      <c r="G4" s="3"/>
      <c r="H4" s="3"/>
      <c r="I4" s="3"/>
      <c r="J4" s="3"/>
      <c r="K4" s="3"/>
      <c r="L4" s="3"/>
      <c r="M4" s="3"/>
      <c r="N4" s="3">
        <f>IFERROR(VLOOKUP(A4,[1]Hoja3!$A$5:$D$42,3,FALSE),0)</f>
        <v>0</v>
      </c>
      <c r="O4" s="3">
        <f t="shared" ref="O4:O45" si="0">SUM(C4:N4)</f>
        <v>16868619671</v>
      </c>
    </row>
    <row r="5" spans="1:15" x14ac:dyDescent="0.2">
      <c r="A5" s="8" t="s">
        <v>35</v>
      </c>
      <c r="B5" t="s">
        <v>36</v>
      </c>
      <c r="C5" s="3">
        <v>1770620000</v>
      </c>
      <c r="D5" s="3">
        <v>1075000000</v>
      </c>
      <c r="E5" s="3"/>
      <c r="F5" s="3"/>
      <c r="G5" s="3"/>
      <c r="H5" s="3"/>
      <c r="I5" s="3"/>
      <c r="J5" s="3"/>
      <c r="K5" s="3"/>
      <c r="L5" s="3"/>
      <c r="M5" s="3"/>
      <c r="N5" s="3">
        <f>IFERROR(VLOOKUP(A5,[1]Hoja3!$A$5:$D$42,3,FALSE),0)</f>
        <v>0</v>
      </c>
      <c r="O5" s="3">
        <f t="shared" si="0"/>
        <v>2845620000</v>
      </c>
    </row>
    <row r="6" spans="1:15" x14ac:dyDescent="0.2">
      <c r="A6" s="8" t="s">
        <v>37</v>
      </c>
      <c r="B6" t="s">
        <v>38</v>
      </c>
      <c r="C6" s="3">
        <v>350000000</v>
      </c>
      <c r="D6" s="3">
        <v>500000000</v>
      </c>
      <c r="E6" s="3">
        <v>300000000</v>
      </c>
      <c r="F6" s="3">
        <v>474716526</v>
      </c>
      <c r="G6" s="3">
        <v>447000000</v>
      </c>
      <c r="H6" s="3">
        <v>2345251733</v>
      </c>
      <c r="I6" s="3">
        <v>1513119583</v>
      </c>
      <c r="J6" s="3">
        <v>1870000000</v>
      </c>
      <c r="K6" s="3">
        <v>1500000000</v>
      </c>
      <c r="L6" s="3">
        <v>3571507023</v>
      </c>
      <c r="M6" s="3">
        <v>3500000000</v>
      </c>
      <c r="N6" s="3">
        <f>IFERROR(VLOOKUP(A6,[1]Hoja3!$A$5:$D$42,3,FALSE),0)</f>
        <v>0</v>
      </c>
      <c r="O6" s="3">
        <f t="shared" si="0"/>
        <v>16371594865</v>
      </c>
    </row>
    <row r="7" spans="1:15" x14ac:dyDescent="0.2">
      <c r="A7" s="8" t="s">
        <v>39</v>
      </c>
      <c r="B7" t="s">
        <v>40</v>
      </c>
      <c r="C7" s="3">
        <v>1650000000</v>
      </c>
      <c r="D7" s="3">
        <v>3007000000</v>
      </c>
      <c r="E7" s="3">
        <v>4285070728</v>
      </c>
      <c r="F7" s="3">
        <v>6788387776</v>
      </c>
      <c r="G7" s="3">
        <v>4105844614</v>
      </c>
      <c r="H7" s="3">
        <v>12000000000</v>
      </c>
      <c r="I7" s="3">
        <v>12008513174</v>
      </c>
      <c r="J7" s="3">
        <v>12264914181</v>
      </c>
      <c r="K7" s="3">
        <v>9500000000</v>
      </c>
      <c r="L7" s="3">
        <v>12300000000</v>
      </c>
      <c r="M7" s="3">
        <v>17663441623</v>
      </c>
      <c r="N7" s="3">
        <f>IFERROR(VLOOKUP(A7,[1]Hoja3!$A$5:$D$42,3,FALSE),0)</f>
        <v>0</v>
      </c>
      <c r="O7" s="3">
        <f t="shared" si="0"/>
        <v>95573172096</v>
      </c>
    </row>
    <row r="8" spans="1:15" x14ac:dyDescent="0.2">
      <c r="A8" s="8" t="s">
        <v>41</v>
      </c>
      <c r="B8" t="s">
        <v>42</v>
      </c>
      <c r="C8" s="3">
        <v>880000000</v>
      </c>
      <c r="D8" s="3">
        <v>1100000000</v>
      </c>
      <c r="E8" s="3">
        <v>300000000</v>
      </c>
      <c r="F8" s="3">
        <v>474716526</v>
      </c>
      <c r="G8" s="3">
        <v>677000000</v>
      </c>
      <c r="H8" s="3">
        <v>850000000</v>
      </c>
      <c r="I8" s="3">
        <v>704901494</v>
      </c>
      <c r="J8" s="3">
        <v>709304727</v>
      </c>
      <c r="K8" s="3">
        <v>951142444</v>
      </c>
      <c r="L8" s="3">
        <v>1001605022</v>
      </c>
      <c r="M8" s="3">
        <v>800000000</v>
      </c>
      <c r="N8" s="3">
        <f>IFERROR(VLOOKUP(A8,[1]Hoja3!$A$5:$D$42,3,FALSE),0)</f>
        <v>0</v>
      </c>
      <c r="O8" s="3">
        <f t="shared" si="0"/>
        <v>8448670213</v>
      </c>
    </row>
    <row r="9" spans="1:15" x14ac:dyDescent="0.2">
      <c r="A9" s="8" t="s">
        <v>43</v>
      </c>
      <c r="B9" t="s">
        <v>44</v>
      </c>
      <c r="C9" s="3">
        <v>193624817306</v>
      </c>
      <c r="D9" s="3">
        <v>168008244000</v>
      </c>
      <c r="E9" s="3">
        <v>149627844813</v>
      </c>
      <c r="F9" s="3">
        <v>149625440611</v>
      </c>
      <c r="G9" s="3">
        <v>143097762003</v>
      </c>
      <c r="H9" s="3">
        <v>176467137503</v>
      </c>
      <c r="I9" s="3">
        <v>165899471795</v>
      </c>
      <c r="J9" s="3">
        <v>167192451046</v>
      </c>
      <c r="K9" s="3">
        <v>176166055278</v>
      </c>
      <c r="L9" s="3">
        <v>170134397921</v>
      </c>
      <c r="M9" s="3">
        <v>198336069534</v>
      </c>
      <c r="N9" s="3">
        <f>IFERROR(VLOOKUP(A9,[1]Hoja3!$A$5:$D$42,3,FALSE),0)</f>
        <v>0</v>
      </c>
      <c r="O9" s="3">
        <f t="shared" si="0"/>
        <v>1858179691810</v>
      </c>
    </row>
    <row r="10" spans="1:15" x14ac:dyDescent="0.2">
      <c r="A10" s="8" t="s">
        <v>45</v>
      </c>
      <c r="B10" t="s">
        <v>46</v>
      </c>
      <c r="C10" s="3">
        <v>2883463999</v>
      </c>
      <c r="D10" s="3">
        <v>500000000</v>
      </c>
      <c r="E10" s="3">
        <v>305000000</v>
      </c>
      <c r="F10" s="3">
        <v>759546441</v>
      </c>
      <c r="G10" s="3">
        <v>875000000</v>
      </c>
      <c r="H10" s="3">
        <v>2315000000</v>
      </c>
      <c r="I10" s="3">
        <v>2930809000</v>
      </c>
      <c r="J10" s="3">
        <v>2394152363</v>
      </c>
      <c r="K10" s="3">
        <v>2651000000</v>
      </c>
      <c r="L10" s="3">
        <v>2000000000</v>
      </c>
      <c r="M10" s="3">
        <v>3410000000</v>
      </c>
      <c r="N10" s="3">
        <f>IFERROR(VLOOKUP(A10,[1]Hoja3!$A$5:$D$42,3,FALSE),0)</f>
        <v>0</v>
      </c>
      <c r="O10" s="3">
        <f t="shared" si="0"/>
        <v>21023971803</v>
      </c>
    </row>
    <row r="11" spans="1:15" x14ac:dyDescent="0.2">
      <c r="A11" s="8" t="s">
        <v>47</v>
      </c>
      <c r="B11" t="s">
        <v>48</v>
      </c>
      <c r="C11" s="3">
        <v>28116536001</v>
      </c>
      <c r="D11" s="3">
        <v>35219767500</v>
      </c>
      <c r="E11" s="3">
        <v>29071695253</v>
      </c>
      <c r="F11" s="3">
        <v>32391693308</v>
      </c>
      <c r="G11" s="3">
        <v>37458971376</v>
      </c>
      <c r="H11" s="3">
        <v>38715639981</v>
      </c>
      <c r="I11" s="3">
        <v>43924451878</v>
      </c>
      <c r="J11" s="3">
        <v>54729107237</v>
      </c>
      <c r="K11" s="3">
        <v>56610018206</v>
      </c>
      <c r="L11" s="3">
        <v>36576927588</v>
      </c>
      <c r="M11" s="3">
        <v>47620598927</v>
      </c>
      <c r="N11" s="3">
        <f>IFERROR(VLOOKUP(A11,[1]Hoja3!$A$5:$D$42,3,FALSE),0)</f>
        <v>0</v>
      </c>
      <c r="O11" s="3">
        <f t="shared" si="0"/>
        <v>440435407255</v>
      </c>
    </row>
    <row r="12" spans="1:15" x14ac:dyDescent="0.2">
      <c r="A12" s="8" t="s">
        <v>49</v>
      </c>
      <c r="B12" t="s">
        <v>50</v>
      </c>
      <c r="C12" s="3">
        <v>12532404591</v>
      </c>
      <c r="D12" s="3">
        <v>9867232500</v>
      </c>
      <c r="E12" s="3">
        <v>6000000000</v>
      </c>
      <c r="F12" s="3">
        <v>3839453686</v>
      </c>
      <c r="G12" s="3">
        <v>15360291388</v>
      </c>
      <c r="H12" s="3">
        <v>20220341573</v>
      </c>
      <c r="I12" s="3">
        <v>69281778477</v>
      </c>
      <c r="J12" s="3">
        <v>30424200111</v>
      </c>
      <c r="K12" s="3">
        <v>34024200111</v>
      </c>
      <c r="L12" s="3">
        <v>27347241183</v>
      </c>
      <c r="M12" s="3">
        <v>30200000000</v>
      </c>
      <c r="N12" s="3">
        <f>IFERROR(VLOOKUP(A12,[1]Hoja3!$A$5:$D$42,3,FALSE),0)</f>
        <v>0</v>
      </c>
      <c r="O12" s="3">
        <f t="shared" si="0"/>
        <v>259097143620</v>
      </c>
    </row>
    <row r="13" spans="1:15" x14ac:dyDescent="0.2">
      <c r="A13" s="9" t="s">
        <v>51</v>
      </c>
      <c r="B13" t="s">
        <v>52</v>
      </c>
      <c r="C13" s="3">
        <v>610959945304</v>
      </c>
      <c r="D13" s="3">
        <v>693137769805</v>
      </c>
      <c r="E13" s="3">
        <v>1019816520276</v>
      </c>
      <c r="F13" s="3">
        <v>691800733383</v>
      </c>
      <c r="G13" s="3">
        <v>722988482384</v>
      </c>
      <c r="H13" s="3">
        <v>802831415515</v>
      </c>
      <c r="I13" s="3">
        <v>861744892453</v>
      </c>
      <c r="J13" s="3">
        <v>919918743076</v>
      </c>
      <c r="K13" s="3">
        <v>931644584474</v>
      </c>
      <c r="L13" s="3">
        <v>988074244075</v>
      </c>
      <c r="M13" s="3">
        <v>1122890528859</v>
      </c>
      <c r="N13" s="3">
        <f>IFERROR(VLOOKUP(A13,[1]Hoja3!$A$5:$D$42,3,FALSE),0)</f>
        <v>0</v>
      </c>
      <c r="O13" s="3">
        <f t="shared" si="0"/>
        <v>9365807859604</v>
      </c>
    </row>
    <row r="14" spans="1:15" x14ac:dyDescent="0.2">
      <c r="A14" s="8" t="s">
        <v>53</v>
      </c>
      <c r="B14" t="s">
        <v>54</v>
      </c>
      <c r="C14" s="3">
        <v>9800000000</v>
      </c>
      <c r="D14" s="3">
        <v>268451244239</v>
      </c>
      <c r="E14" s="3">
        <v>80635738759</v>
      </c>
      <c r="F14" s="3">
        <v>24690743213</v>
      </c>
      <c r="G14" s="3">
        <v>12098226308</v>
      </c>
      <c r="H14" s="3">
        <v>15477749556</v>
      </c>
      <c r="I14" s="3">
        <v>16477045826</v>
      </c>
      <c r="J14" s="3">
        <v>19289485085</v>
      </c>
      <c r="K14" s="3">
        <v>16030926429</v>
      </c>
      <c r="L14" s="3">
        <v>28218970108</v>
      </c>
      <c r="M14" s="3">
        <v>27700000000</v>
      </c>
      <c r="N14" s="3">
        <f>IFERROR(VLOOKUP(A14,[1]Hoja3!$A$5:$D$42,3,FALSE),0)</f>
        <v>0</v>
      </c>
      <c r="O14" s="3">
        <f t="shared" si="0"/>
        <v>518870129523</v>
      </c>
    </row>
    <row r="15" spans="1:15" x14ac:dyDescent="0.2">
      <c r="A15" s="8" t="s">
        <v>55</v>
      </c>
      <c r="B15" t="s">
        <v>56</v>
      </c>
      <c r="C15" s="3">
        <v>41433960000</v>
      </c>
      <c r="D15" s="3">
        <v>73295890000</v>
      </c>
      <c r="E15" s="3">
        <v>89445981327</v>
      </c>
      <c r="F15" s="3">
        <v>52536450648</v>
      </c>
      <c r="G15" s="3">
        <v>70361534465</v>
      </c>
      <c r="H15" s="3">
        <v>78782880419</v>
      </c>
      <c r="I15" s="3">
        <v>85000000000</v>
      </c>
      <c r="J15" s="3">
        <v>87150000000</v>
      </c>
      <c r="K15" s="3">
        <v>82202939022</v>
      </c>
      <c r="L15" s="3">
        <v>88575588857</v>
      </c>
      <c r="M15" s="3">
        <v>78536743626</v>
      </c>
      <c r="N15" s="3">
        <f>IFERROR(VLOOKUP(A15,[1]Hoja3!$A$5:$D$42,3,FALSE),0)</f>
        <v>0</v>
      </c>
      <c r="O15" s="3">
        <f t="shared" si="0"/>
        <v>827321968364</v>
      </c>
    </row>
    <row r="16" spans="1:15" x14ac:dyDescent="0.2">
      <c r="A16" s="8" t="s">
        <v>57</v>
      </c>
      <c r="B16" t="s">
        <v>58</v>
      </c>
      <c r="C16" s="3">
        <v>86538054696</v>
      </c>
      <c r="D16" s="3">
        <v>62449500196</v>
      </c>
      <c r="E16" s="3">
        <v>76033479724</v>
      </c>
      <c r="F16" s="3">
        <v>41683563544</v>
      </c>
      <c r="G16" s="3">
        <v>85618285672</v>
      </c>
      <c r="H16" s="3">
        <v>92517648387</v>
      </c>
      <c r="I16" s="3">
        <v>110280999665</v>
      </c>
      <c r="J16" s="3">
        <v>130883696602</v>
      </c>
      <c r="K16" s="3">
        <v>125226946348</v>
      </c>
      <c r="L16" s="3">
        <v>115954384289</v>
      </c>
      <c r="M16" s="3">
        <v>200000000000</v>
      </c>
      <c r="N16" s="3">
        <f>IFERROR(VLOOKUP(A16,[1]Hoja3!$A$5:$D$42,3,FALSE),0)</f>
        <v>0</v>
      </c>
      <c r="O16" s="3">
        <f t="shared" si="0"/>
        <v>1127186559123</v>
      </c>
    </row>
    <row r="17" spans="1:15" x14ac:dyDescent="0.2">
      <c r="A17" s="8" t="s">
        <v>59</v>
      </c>
      <c r="B17" t="s">
        <v>60</v>
      </c>
      <c r="C17" s="3">
        <v>273042452670</v>
      </c>
      <c r="D17" s="3">
        <v>309370721700</v>
      </c>
      <c r="E17" s="3">
        <v>339116721700</v>
      </c>
      <c r="F17" s="3">
        <v>430578455085</v>
      </c>
      <c r="G17" s="3">
        <v>457956372683</v>
      </c>
      <c r="H17" s="3">
        <v>525165352045</v>
      </c>
      <c r="I17" s="3">
        <v>580141407536</v>
      </c>
      <c r="J17" s="3">
        <v>611257120011</v>
      </c>
      <c r="K17" s="3">
        <v>725707925563</v>
      </c>
      <c r="L17" s="3">
        <v>700026981281</v>
      </c>
      <c r="M17" s="3">
        <v>968082963132</v>
      </c>
      <c r="N17" s="3">
        <f>IFERROR(VLOOKUP(A17,[1]Hoja3!$A$5:$D$42,3,FALSE),0)</f>
        <v>0</v>
      </c>
      <c r="O17" s="3">
        <f t="shared" si="0"/>
        <v>5920446473406</v>
      </c>
    </row>
    <row r="18" spans="1:15" x14ac:dyDescent="0.2">
      <c r="A18" s="8" t="s">
        <v>61</v>
      </c>
      <c r="B18" t="s">
        <v>62</v>
      </c>
      <c r="C18" s="3">
        <v>190115000000</v>
      </c>
      <c r="D18" s="3">
        <v>179246800663</v>
      </c>
      <c r="E18" s="3">
        <v>265679874912</v>
      </c>
      <c r="F18" s="3">
        <v>205660666719</v>
      </c>
      <c r="G18" s="3">
        <v>191830797459</v>
      </c>
      <c r="H18" s="3">
        <v>224891755306</v>
      </c>
      <c r="I18" s="3">
        <v>254214927090</v>
      </c>
      <c r="J18" s="3">
        <v>263394814748</v>
      </c>
      <c r="K18" s="3">
        <v>265055646720</v>
      </c>
      <c r="L18" s="3">
        <v>335000000000</v>
      </c>
      <c r="M18" s="3">
        <v>326712850000</v>
      </c>
      <c r="N18" s="3">
        <f>IFERROR(VLOOKUP(A18,[1]Hoja3!$A$5:$D$42,3,FALSE),0)</f>
        <v>0</v>
      </c>
      <c r="O18" s="3">
        <f t="shared" si="0"/>
        <v>2701803133617</v>
      </c>
    </row>
    <row r="19" spans="1:15" x14ac:dyDescent="0.2">
      <c r="A19" s="8" t="s">
        <v>63</v>
      </c>
      <c r="B19" t="s">
        <v>64</v>
      </c>
      <c r="C19" s="3">
        <v>8500000000</v>
      </c>
      <c r="D19" s="3">
        <v>11437000000</v>
      </c>
      <c r="E19" s="3">
        <v>11275250001</v>
      </c>
      <c r="F19" s="3">
        <v>11330306464</v>
      </c>
      <c r="G19" s="3">
        <v>10544999999</v>
      </c>
      <c r="H19" s="3">
        <v>6717448344</v>
      </c>
      <c r="I19" s="3">
        <v>12000000000</v>
      </c>
      <c r="J19" s="3">
        <v>13120000000</v>
      </c>
      <c r="K19" s="3">
        <v>13518009789</v>
      </c>
      <c r="L19" s="3">
        <v>25449454876</v>
      </c>
      <c r="M19" s="3">
        <v>27785665778</v>
      </c>
      <c r="N19" s="3">
        <f>IFERROR(VLOOKUP(A19,[1]Hoja3!$A$5:$D$42,3,FALSE),0)</f>
        <v>0</v>
      </c>
      <c r="O19" s="3">
        <f t="shared" si="0"/>
        <v>151678135251</v>
      </c>
    </row>
    <row r="20" spans="1:15" x14ac:dyDescent="0.2">
      <c r="A20" s="8" t="s">
        <v>65</v>
      </c>
      <c r="B20" t="s">
        <v>66</v>
      </c>
      <c r="C20" s="3">
        <v>1760000000</v>
      </c>
      <c r="D20" s="3">
        <v>4957000000</v>
      </c>
      <c r="E20" s="3">
        <v>5674666764</v>
      </c>
      <c r="F20" s="3">
        <v>5625324660</v>
      </c>
      <c r="G20" s="3">
        <v>3705000000</v>
      </c>
      <c r="H20" s="3">
        <v>4500000000</v>
      </c>
      <c r="I20" s="3">
        <v>12000000000</v>
      </c>
      <c r="J20" s="3">
        <v>9401990211</v>
      </c>
      <c r="K20" s="3">
        <v>10210990211</v>
      </c>
      <c r="L20" s="3">
        <v>11956211761</v>
      </c>
      <c r="M20" s="3">
        <v>12000000000</v>
      </c>
      <c r="N20" s="3">
        <f>IFERROR(VLOOKUP(A20,[1]Hoja3!$A$5:$D$42,3,FALSE),0)</f>
        <v>0</v>
      </c>
      <c r="O20" s="3">
        <f t="shared" si="0"/>
        <v>81791183607</v>
      </c>
    </row>
    <row r="21" spans="1:15" x14ac:dyDescent="0.2">
      <c r="A21" s="8" t="s">
        <v>67</v>
      </c>
      <c r="B21" t="s">
        <v>68</v>
      </c>
      <c r="C21" s="3"/>
      <c r="D21" s="3"/>
      <c r="E21" s="3"/>
      <c r="F21" s="3"/>
      <c r="G21" s="3"/>
      <c r="H21" s="3"/>
      <c r="I21" s="3"/>
      <c r="J21" s="3"/>
      <c r="K21" s="3"/>
      <c r="L21" s="3">
        <v>29249945048</v>
      </c>
      <c r="M21" s="3">
        <v>30326883245</v>
      </c>
      <c r="N21" s="3">
        <f>IFERROR(VLOOKUP(A21,[1]Hoja3!$A$5:$D$42,3,FALSE),0)</f>
        <v>0</v>
      </c>
      <c r="O21" s="3">
        <f t="shared" si="0"/>
        <v>59576828293</v>
      </c>
    </row>
    <row r="22" spans="1:15" x14ac:dyDescent="0.2">
      <c r="A22" s="8" t="s">
        <v>69</v>
      </c>
      <c r="B22" t="s">
        <v>70</v>
      </c>
      <c r="C22" s="3"/>
      <c r="D22" s="3"/>
      <c r="E22" s="3"/>
      <c r="F22" s="3"/>
      <c r="G22" s="3"/>
      <c r="H22" s="3"/>
      <c r="I22" s="3"/>
      <c r="J22" s="3"/>
      <c r="K22" s="3"/>
      <c r="L22" s="3">
        <v>1996640000</v>
      </c>
      <c r="M22" s="3">
        <v>2000000000</v>
      </c>
      <c r="N22" s="3">
        <f>IFERROR(VLOOKUP(A22,[1]Hoja3!$A$5:$D$42,3,FALSE),0)</f>
        <v>0</v>
      </c>
      <c r="O22" s="3">
        <f t="shared" si="0"/>
        <v>3996640000</v>
      </c>
    </row>
    <row r="23" spans="1:15" x14ac:dyDescent="0.2">
      <c r="A23" s="8" t="s">
        <v>71</v>
      </c>
      <c r="B23" t="s">
        <v>72</v>
      </c>
      <c r="C23" s="3">
        <v>75900000000</v>
      </c>
      <c r="D23" s="3">
        <v>96600204798</v>
      </c>
      <c r="E23" s="3">
        <v>204472359014</v>
      </c>
      <c r="F23" s="3">
        <v>88534923736</v>
      </c>
      <c r="G23" s="3">
        <v>84968794389</v>
      </c>
      <c r="H23" s="3">
        <v>124545080542</v>
      </c>
      <c r="I23" s="3">
        <v>258997769488</v>
      </c>
      <c r="J23" s="3">
        <v>241800000000</v>
      </c>
      <c r="K23" s="3">
        <v>211876683814</v>
      </c>
      <c r="L23" s="3">
        <v>208178506543</v>
      </c>
      <c r="M23" s="3">
        <v>200457365531</v>
      </c>
      <c r="N23" s="3">
        <f>IFERROR(VLOOKUP(A23,[1]Hoja3!$A$5:$D$42,3,FALSE),0)</f>
        <v>0</v>
      </c>
      <c r="O23" s="3">
        <f t="shared" si="0"/>
        <v>1796331687855</v>
      </c>
    </row>
    <row r="24" spans="1:15" x14ac:dyDescent="0.2">
      <c r="A24" s="8" t="s">
        <v>73</v>
      </c>
      <c r="B24" t="s">
        <v>74</v>
      </c>
      <c r="C24" s="3">
        <v>7200000000</v>
      </c>
      <c r="D24" s="3">
        <v>10796000000</v>
      </c>
      <c r="E24" s="3">
        <v>13150000000</v>
      </c>
      <c r="F24" s="3">
        <v>8999565436</v>
      </c>
      <c r="G24" s="3">
        <v>10310285364</v>
      </c>
      <c r="H24" s="3">
        <v>11097155149</v>
      </c>
      <c r="I24" s="3">
        <v>13619923178</v>
      </c>
      <c r="J24" s="3">
        <v>14333754439</v>
      </c>
      <c r="K24" s="3">
        <v>14550960410</v>
      </c>
      <c r="L24" s="3">
        <v>16662222810</v>
      </c>
      <c r="M24" s="3">
        <v>17500000000</v>
      </c>
      <c r="N24" s="3">
        <f>IFERROR(VLOOKUP(A24,[1]Hoja3!$A$5:$D$42,3,FALSE),0)</f>
        <v>0</v>
      </c>
      <c r="O24" s="3">
        <f t="shared" si="0"/>
        <v>138219866786</v>
      </c>
    </row>
    <row r="25" spans="1:15" x14ac:dyDescent="0.2">
      <c r="A25" s="8" t="s">
        <v>75</v>
      </c>
      <c r="B25" t="s">
        <v>76</v>
      </c>
      <c r="C25" s="3">
        <v>322403000000</v>
      </c>
      <c r="D25" s="3">
        <v>362471747291</v>
      </c>
      <c r="E25" s="3">
        <v>1145906220628</v>
      </c>
      <c r="F25" s="3">
        <v>373760191508</v>
      </c>
      <c r="G25" s="3">
        <v>223348949603</v>
      </c>
      <c r="H25" s="3">
        <v>312968237776</v>
      </c>
      <c r="I25" s="3">
        <v>855681984621</v>
      </c>
      <c r="J25" s="3">
        <v>297305833396</v>
      </c>
      <c r="K25" s="3">
        <v>355199632282</v>
      </c>
      <c r="L25" s="3">
        <v>501739563007</v>
      </c>
      <c r="M25" s="3">
        <v>367200154498</v>
      </c>
      <c r="N25" s="3">
        <f>IFERROR(VLOOKUP(A25,[1]Hoja3!$A$5:$D$42,3,FALSE),0)</f>
        <v>0</v>
      </c>
      <c r="O25" s="3">
        <f t="shared" si="0"/>
        <v>5117985514610</v>
      </c>
    </row>
    <row r="26" spans="1:15" x14ac:dyDescent="0.2">
      <c r="A26" s="8" t="s">
        <v>77</v>
      </c>
      <c r="B26" t="s">
        <v>78</v>
      </c>
      <c r="C26" s="3">
        <v>22300000000</v>
      </c>
      <c r="D26" s="3">
        <v>41240350000</v>
      </c>
      <c r="E26" s="3">
        <v>47098284554</v>
      </c>
      <c r="F26" s="3">
        <v>37794343268</v>
      </c>
      <c r="G26" s="3">
        <v>49443992594</v>
      </c>
      <c r="H26" s="3">
        <v>52192642419</v>
      </c>
      <c r="I26" s="3">
        <v>56192996809</v>
      </c>
      <c r="J26" s="3">
        <v>61791912718</v>
      </c>
      <c r="K26" s="3">
        <v>71610418673</v>
      </c>
      <c r="L26" s="3">
        <v>56442000000</v>
      </c>
      <c r="M26" s="3">
        <v>64531715524</v>
      </c>
      <c r="N26" s="3">
        <f>IFERROR(VLOOKUP(A26,[1]Hoja3!$A$5:$D$42,3,FALSE),0)</f>
        <v>0</v>
      </c>
      <c r="O26" s="3">
        <f t="shared" si="0"/>
        <v>560638656559</v>
      </c>
    </row>
    <row r="27" spans="1:15" x14ac:dyDescent="0.2">
      <c r="A27" s="8" t="s">
        <v>79</v>
      </c>
      <c r="B27" t="s">
        <v>80</v>
      </c>
      <c r="C27" s="3">
        <v>47239000000</v>
      </c>
      <c r="D27" s="3">
        <v>31207000000</v>
      </c>
      <c r="E27" s="3">
        <v>30800000000</v>
      </c>
      <c r="F27" s="3">
        <v>30806354843</v>
      </c>
      <c r="G27" s="3">
        <v>72389052742</v>
      </c>
      <c r="H27" s="3">
        <v>91665699484</v>
      </c>
      <c r="I27" s="3">
        <v>127455124878</v>
      </c>
      <c r="J27" s="3">
        <v>80007941958</v>
      </c>
      <c r="K27" s="3">
        <v>138813105017</v>
      </c>
      <c r="L27" s="3">
        <v>109938706915</v>
      </c>
      <c r="M27" s="3">
        <v>99446165103</v>
      </c>
      <c r="N27" s="3">
        <f>IFERROR(VLOOKUP(A27,[1]Hoja3!$A$5:$D$42,3,FALSE),0)</f>
        <v>0</v>
      </c>
      <c r="O27" s="3">
        <f t="shared" si="0"/>
        <v>859768150940</v>
      </c>
    </row>
    <row r="28" spans="1:15" x14ac:dyDescent="0.2">
      <c r="A28" s="8" t="s">
        <v>81</v>
      </c>
      <c r="B28" t="s">
        <v>82</v>
      </c>
      <c r="C28" s="3">
        <v>16245255027</v>
      </c>
      <c r="D28" s="3">
        <v>55354000000</v>
      </c>
      <c r="E28" s="3">
        <v>98035052554</v>
      </c>
      <c r="F28" s="3">
        <v>95921066517</v>
      </c>
      <c r="G28" s="3">
        <v>58642794327</v>
      </c>
      <c r="H28" s="3">
        <v>82434775277</v>
      </c>
      <c r="I28" s="3">
        <v>118271000000</v>
      </c>
      <c r="J28" s="3">
        <v>87309265963</v>
      </c>
      <c r="K28" s="3">
        <v>84102939402</v>
      </c>
      <c r="L28" s="3">
        <v>140853199243</v>
      </c>
      <c r="M28" s="3">
        <v>115471890891</v>
      </c>
      <c r="N28" s="3">
        <f>IFERROR(VLOOKUP(A28,[1]Hoja3!$A$5:$D$42,3,FALSE),0)</f>
        <v>0</v>
      </c>
      <c r="O28" s="3">
        <f t="shared" si="0"/>
        <v>952641239201</v>
      </c>
    </row>
    <row r="29" spans="1:15" x14ac:dyDescent="0.2">
      <c r="A29" s="8" t="s">
        <v>83</v>
      </c>
      <c r="B29" t="s">
        <v>84</v>
      </c>
      <c r="C29" s="3"/>
      <c r="D29" s="3"/>
      <c r="E29" s="3"/>
      <c r="F29" s="3"/>
      <c r="G29" s="3"/>
      <c r="H29" s="3"/>
      <c r="I29" s="3"/>
      <c r="J29" s="3"/>
      <c r="K29" s="3"/>
      <c r="L29" s="3">
        <v>78814560000</v>
      </c>
      <c r="M29" s="3">
        <v>81769834897</v>
      </c>
      <c r="N29" s="3">
        <f>IFERROR(VLOOKUP(A29,[1]Hoja3!$A$5:$D$42,3,FALSE),0)</f>
        <v>0</v>
      </c>
      <c r="O29" s="3">
        <f t="shared" si="0"/>
        <v>160584394897</v>
      </c>
    </row>
    <row r="30" spans="1:15" x14ac:dyDescent="0.2">
      <c r="A30" s="8" t="s">
        <v>85</v>
      </c>
      <c r="B30" t="s">
        <v>86</v>
      </c>
      <c r="C30" s="3">
        <v>42334909040</v>
      </c>
      <c r="D30" s="3">
        <v>16721302000</v>
      </c>
      <c r="E30" s="3">
        <v>18115521079</v>
      </c>
      <c r="F30" s="3">
        <v>14543975730</v>
      </c>
      <c r="G30" s="3">
        <v>22778474518</v>
      </c>
      <c r="H30" s="3">
        <v>22886511624</v>
      </c>
      <c r="I30" s="3">
        <v>21886511624</v>
      </c>
      <c r="J30" s="3">
        <v>20935675998</v>
      </c>
      <c r="K30" s="3">
        <v>26033386717</v>
      </c>
      <c r="L30" s="3">
        <v>24198597701</v>
      </c>
      <c r="M30" s="3">
        <v>26596040000</v>
      </c>
      <c r="N30" s="3">
        <f>IFERROR(VLOOKUP(A30,[1]Hoja3!$A$5:$D$42,3,FALSE),0)</f>
        <v>0</v>
      </c>
      <c r="O30" s="3">
        <f t="shared" si="0"/>
        <v>257030906031</v>
      </c>
    </row>
    <row r="31" spans="1:15" x14ac:dyDescent="0.2">
      <c r="A31" s="8" t="s">
        <v>87</v>
      </c>
      <c r="B31" t="s">
        <v>88</v>
      </c>
      <c r="C31" s="3">
        <v>177723128587</v>
      </c>
      <c r="D31" s="3">
        <v>199593000000</v>
      </c>
      <c r="E31" s="3">
        <v>205863333093</v>
      </c>
      <c r="F31" s="3">
        <v>215891060761</v>
      </c>
      <c r="G31" s="3">
        <v>233200265352</v>
      </c>
      <c r="H31" s="3">
        <v>235552988146</v>
      </c>
      <c r="I31" s="3">
        <v>263206138374</v>
      </c>
      <c r="J31" s="3">
        <v>264074441427</v>
      </c>
      <c r="K31" s="3">
        <v>310487034546</v>
      </c>
      <c r="L31" s="3">
        <v>322101957900</v>
      </c>
      <c r="M31" s="3">
        <v>330000000000</v>
      </c>
      <c r="N31" s="3">
        <f>IFERROR(VLOOKUP(A31,[1]Hoja3!$A$5:$D$42,3,FALSE),0)</f>
        <v>0</v>
      </c>
      <c r="O31" s="3">
        <f t="shared" si="0"/>
        <v>2757693348186</v>
      </c>
    </row>
    <row r="32" spans="1:15" x14ac:dyDescent="0.2">
      <c r="A32" s="8" t="s">
        <v>89</v>
      </c>
      <c r="B32" t="s">
        <v>90</v>
      </c>
      <c r="C32" s="3">
        <v>0</v>
      </c>
      <c r="D32" s="3">
        <v>0</v>
      </c>
      <c r="E32" s="3"/>
      <c r="F32" s="3"/>
      <c r="G32" s="3"/>
      <c r="H32" s="3"/>
      <c r="I32" s="3"/>
      <c r="J32" s="3"/>
      <c r="K32" s="3"/>
      <c r="L32" s="3">
        <v>6415500000</v>
      </c>
      <c r="M32" s="3">
        <v>3000000000</v>
      </c>
      <c r="N32" s="3">
        <f>IFERROR(VLOOKUP(A32,[1]Hoja3!$A$5:$D$42,3,FALSE),0)</f>
        <v>0</v>
      </c>
      <c r="O32" s="3">
        <f t="shared" si="0"/>
        <v>9415500000</v>
      </c>
    </row>
    <row r="33" spans="1:15" x14ac:dyDescent="0.2">
      <c r="A33" s="8" t="s">
        <v>91</v>
      </c>
      <c r="B33" t="s">
        <v>92</v>
      </c>
      <c r="C33" s="3"/>
      <c r="D33" s="3">
        <v>860000000</v>
      </c>
      <c r="E33" s="3"/>
      <c r="F33" s="3"/>
      <c r="G33" s="3">
        <v>180460439</v>
      </c>
      <c r="H33" s="3">
        <v>0</v>
      </c>
      <c r="I33" s="3">
        <v>0</v>
      </c>
      <c r="J33" s="3">
        <v>0</v>
      </c>
      <c r="K33" s="3">
        <v>0</v>
      </c>
      <c r="L33" s="3">
        <v>3362711999</v>
      </c>
      <c r="M33" s="3">
        <v>1407801011</v>
      </c>
      <c r="N33" s="3">
        <f>IFERROR(VLOOKUP(A33,[1]Hoja3!$A$5:$D$42,3,FALSE),0)</f>
        <v>0</v>
      </c>
      <c r="O33" s="3">
        <f t="shared" si="0"/>
        <v>5810973449</v>
      </c>
    </row>
    <row r="34" spans="1:15" x14ac:dyDescent="0.2">
      <c r="A34" s="8" t="s">
        <v>93</v>
      </c>
      <c r="B34" t="s">
        <v>94</v>
      </c>
      <c r="C34" s="3">
        <v>3900000000</v>
      </c>
      <c r="D34" s="3">
        <v>4300000000</v>
      </c>
      <c r="E34" s="3">
        <v>4100000000</v>
      </c>
      <c r="F34" s="3">
        <v>4102562121</v>
      </c>
      <c r="G34" s="3">
        <v>4118750000</v>
      </c>
      <c r="H34" s="3">
        <v>4671276504</v>
      </c>
      <c r="I34" s="3">
        <v>4671276504</v>
      </c>
      <c r="J34" s="3">
        <v>5800000000</v>
      </c>
      <c r="K34" s="3">
        <v>8145852858</v>
      </c>
      <c r="L34" s="3">
        <v>8245852858</v>
      </c>
      <c r="M34" s="3">
        <v>10440924602</v>
      </c>
      <c r="N34" s="3">
        <f>IFERROR(VLOOKUP(A34,[1]Hoja3!$A$5:$D$42,3,FALSE),0)</f>
        <v>0</v>
      </c>
      <c r="O34" s="3">
        <f t="shared" si="0"/>
        <v>62496495447</v>
      </c>
    </row>
    <row r="35" spans="1:15" x14ac:dyDescent="0.2">
      <c r="A35" s="8" t="s">
        <v>95</v>
      </c>
      <c r="B35" t="s">
        <v>96</v>
      </c>
      <c r="C35" s="3">
        <v>52000000000</v>
      </c>
      <c r="D35" s="3">
        <v>114740300000</v>
      </c>
      <c r="E35" s="3">
        <v>166733522573</v>
      </c>
      <c r="F35" s="3">
        <v>126786025260</v>
      </c>
      <c r="G35" s="3">
        <v>80118695136</v>
      </c>
      <c r="H35" s="3">
        <v>81783097586</v>
      </c>
      <c r="I35" s="3">
        <v>81354643011</v>
      </c>
      <c r="J35" s="3">
        <v>82500000000</v>
      </c>
      <c r="K35" s="3">
        <v>93093855482</v>
      </c>
      <c r="L35" s="3">
        <v>95845892502</v>
      </c>
      <c r="M35" s="3">
        <v>95100874652</v>
      </c>
      <c r="N35" s="3">
        <f>IFERROR(VLOOKUP(A35,[1]Hoja3!$A$5:$D$42,3,FALSE),0)</f>
        <v>0</v>
      </c>
      <c r="O35" s="3">
        <f t="shared" si="0"/>
        <v>1070056906202</v>
      </c>
    </row>
    <row r="36" spans="1:15" x14ac:dyDescent="0.2">
      <c r="A36" s="8" t="s">
        <v>97</v>
      </c>
      <c r="B36" t="s">
        <v>98</v>
      </c>
      <c r="C36" s="3">
        <v>17500000000</v>
      </c>
      <c r="D36" s="3">
        <v>25196000000</v>
      </c>
      <c r="E36" s="3">
        <v>20000000000</v>
      </c>
      <c r="F36" s="3">
        <v>20833979104</v>
      </c>
      <c r="G36" s="3">
        <v>21842850000</v>
      </c>
      <c r="H36" s="3">
        <v>26986712475</v>
      </c>
      <c r="I36" s="3">
        <v>28508072277</v>
      </c>
      <c r="J36" s="3">
        <v>29508000000</v>
      </c>
      <c r="K36" s="3">
        <v>38057026862</v>
      </c>
      <c r="L36" s="3">
        <v>38157026862</v>
      </c>
      <c r="M36" s="3">
        <v>44307244602</v>
      </c>
      <c r="N36" s="3">
        <f>IFERROR(VLOOKUP(A36,[1]Hoja3!$A$5:$D$42,3,FALSE),0)</f>
        <v>0</v>
      </c>
      <c r="O36" s="3">
        <f t="shared" si="0"/>
        <v>310896912182</v>
      </c>
    </row>
    <row r="37" spans="1:15" x14ac:dyDescent="0.2">
      <c r="A37" s="8" t="s">
        <v>99</v>
      </c>
      <c r="B37" t="s">
        <v>100</v>
      </c>
      <c r="C37" s="3">
        <v>3500000000</v>
      </c>
      <c r="D37" s="3">
        <v>7194100000</v>
      </c>
      <c r="E37" s="3">
        <v>2000000000</v>
      </c>
      <c r="F37" s="3">
        <v>3038185764</v>
      </c>
      <c r="G37" s="3">
        <v>5800000000</v>
      </c>
      <c r="H37" s="3">
        <v>3440000000</v>
      </c>
      <c r="I37" s="3">
        <v>3440000000</v>
      </c>
      <c r="J37" s="3">
        <v>5300000000</v>
      </c>
      <c r="K37" s="3">
        <v>6596395034</v>
      </c>
      <c r="L37" s="3">
        <v>5444772000</v>
      </c>
      <c r="M37" s="3">
        <v>8000000000</v>
      </c>
      <c r="N37" s="3">
        <f>IFERROR(VLOOKUP(A37,[1]Hoja3!$A$5:$D$42,3,FALSE),0)</f>
        <v>0</v>
      </c>
      <c r="O37" s="3">
        <f t="shared" si="0"/>
        <v>53753452798</v>
      </c>
    </row>
    <row r="38" spans="1:15" x14ac:dyDescent="0.2">
      <c r="A38" s="8" t="s">
        <v>101</v>
      </c>
      <c r="B38" t="s">
        <v>102</v>
      </c>
      <c r="C38" s="3"/>
      <c r="D38" s="3"/>
      <c r="E38" s="3"/>
      <c r="F38" s="3"/>
      <c r="G38" s="3"/>
      <c r="H38" s="3"/>
      <c r="I38" s="3"/>
      <c r="J38" s="3"/>
      <c r="K38" s="3">
        <v>0</v>
      </c>
      <c r="L38" s="3"/>
      <c r="M38" s="3"/>
      <c r="N38" s="3">
        <f>IFERROR(VLOOKUP(A38,[1]Hoja3!$A$5:$D$42,3,FALSE),0)</f>
        <v>0</v>
      </c>
      <c r="O38" s="3">
        <f t="shared" si="0"/>
        <v>0</v>
      </c>
    </row>
    <row r="39" spans="1:15" x14ac:dyDescent="0.2">
      <c r="A39" s="8" t="s">
        <v>103</v>
      </c>
      <c r="B39" t="s">
        <v>104</v>
      </c>
      <c r="C39" s="3">
        <v>1800000000</v>
      </c>
      <c r="D39" s="3">
        <v>2259000000</v>
      </c>
      <c r="E39" s="3">
        <v>2259000000</v>
      </c>
      <c r="F39" s="3">
        <v>4082562121</v>
      </c>
      <c r="G39" s="3">
        <v>4100000000</v>
      </c>
      <c r="H39" s="3">
        <v>5664309402</v>
      </c>
      <c r="I39" s="3">
        <v>6664309402</v>
      </c>
      <c r="J39" s="3">
        <v>8572460148</v>
      </c>
      <c r="K39" s="3">
        <v>11045006163</v>
      </c>
      <c r="L39" s="3">
        <v>16901966064</v>
      </c>
      <c r="M39" s="3">
        <v>14745462301</v>
      </c>
      <c r="N39" s="3">
        <f>IFERROR(VLOOKUP(A39,[1]Hoja3!$A$5:$D$42,3,FALSE),0)</f>
        <v>0</v>
      </c>
      <c r="O39" s="3">
        <f t="shared" si="0"/>
        <v>78094075601</v>
      </c>
    </row>
    <row r="40" spans="1:15" x14ac:dyDescent="0.2">
      <c r="A40" s="8" t="s">
        <v>105</v>
      </c>
      <c r="B40" t="s">
        <v>106</v>
      </c>
      <c r="C40" s="3">
        <v>4685509219</v>
      </c>
      <c r="D40" s="3">
        <v>2400000000</v>
      </c>
      <c r="E40" s="3">
        <v>500000000</v>
      </c>
      <c r="F40" s="3">
        <v>475350885</v>
      </c>
      <c r="G40" s="3">
        <v>90230219</v>
      </c>
      <c r="H40" s="3"/>
      <c r="I40" s="3"/>
      <c r="J40" s="3"/>
      <c r="K40" s="3"/>
      <c r="L40" s="3">
        <v>1500000000</v>
      </c>
      <c r="M40" s="3">
        <v>5194537700</v>
      </c>
      <c r="N40" s="3">
        <f>IFERROR(VLOOKUP(A40,[1]Hoja3!$A$5:$D$42,3,FALSE),0)</f>
        <v>0</v>
      </c>
      <c r="O40" s="3">
        <f t="shared" si="0"/>
        <v>14845628023</v>
      </c>
    </row>
    <row r="41" spans="1:15" x14ac:dyDescent="0.2">
      <c r="A41" s="8" t="s">
        <v>107</v>
      </c>
      <c r="B41" t="s">
        <v>108</v>
      </c>
      <c r="C41" s="3">
        <v>39100000000</v>
      </c>
      <c r="D41" s="3">
        <v>158962000000</v>
      </c>
      <c r="E41" s="3">
        <v>84850000000</v>
      </c>
      <c r="F41" s="3">
        <v>78556141549</v>
      </c>
      <c r="G41" s="3">
        <v>64675342508</v>
      </c>
      <c r="H41" s="3">
        <v>100270657979</v>
      </c>
      <c r="I41" s="3">
        <v>72028385648</v>
      </c>
      <c r="J41" s="3">
        <v>79110000000</v>
      </c>
      <c r="K41" s="3">
        <v>79361764322</v>
      </c>
      <c r="L41" s="3">
        <v>87732342715</v>
      </c>
      <c r="M41" s="3">
        <v>102000000000</v>
      </c>
      <c r="N41" s="3">
        <f>IFERROR(VLOOKUP(A41,[1]Hoja3!$A$5:$D$42,3,FALSE),0)</f>
        <v>0</v>
      </c>
      <c r="O41" s="3">
        <f t="shared" si="0"/>
        <v>946646634721</v>
      </c>
    </row>
    <row r="42" spans="1:15" x14ac:dyDescent="0.2">
      <c r="A42" s="8" t="s">
        <v>109</v>
      </c>
      <c r="B42" t="s">
        <v>110</v>
      </c>
      <c r="C42" s="3">
        <v>53737000000</v>
      </c>
      <c r="D42" s="3">
        <v>63551000000</v>
      </c>
      <c r="E42" s="3">
        <v>49702000000</v>
      </c>
      <c r="F42" s="3">
        <v>49251353410</v>
      </c>
      <c r="G42" s="3">
        <v>45216217201</v>
      </c>
      <c r="H42" s="3">
        <v>74270178510</v>
      </c>
      <c r="I42" s="3">
        <v>114257461298</v>
      </c>
      <c r="J42" s="3">
        <v>155446768735</v>
      </c>
      <c r="K42" s="3">
        <v>143000666044</v>
      </c>
      <c r="L42" s="3">
        <v>132902344107</v>
      </c>
      <c r="M42" s="3">
        <v>98000000000</v>
      </c>
      <c r="N42" s="3">
        <f>IFERROR(VLOOKUP(A42,[1]Hoja3!$A$5:$D$42,3,FALSE),0)</f>
        <v>0</v>
      </c>
      <c r="O42" s="3">
        <f t="shared" si="0"/>
        <v>979334989305</v>
      </c>
    </row>
    <row r="43" spans="1:15" x14ac:dyDescent="0.2">
      <c r="A43" s="8" t="s">
        <v>111</v>
      </c>
      <c r="B43" t="s">
        <v>112</v>
      </c>
      <c r="C43" s="3"/>
      <c r="D43" s="3">
        <v>0</v>
      </c>
      <c r="E43" s="3">
        <v>1800000000</v>
      </c>
      <c r="F43" s="3">
        <v>0</v>
      </c>
      <c r="G43" s="3">
        <v>4000000000</v>
      </c>
      <c r="H43" s="3">
        <v>4790262707</v>
      </c>
      <c r="I43" s="3">
        <v>3995283951</v>
      </c>
      <c r="J43" s="3">
        <v>3129223925</v>
      </c>
      <c r="K43" s="3">
        <v>4007792566</v>
      </c>
      <c r="L43" s="3">
        <v>4007792566</v>
      </c>
      <c r="M43" s="3">
        <v>3136000000</v>
      </c>
      <c r="N43" s="3">
        <f>IFERROR(VLOOKUP(A43,[1]Hoja3!$A$5:$D$42,3,FALSE),0)</f>
        <v>0</v>
      </c>
      <c r="O43" s="3">
        <f t="shared" si="0"/>
        <v>28866355715</v>
      </c>
    </row>
    <row r="44" spans="1:15" x14ac:dyDescent="0.2">
      <c r="A44" s="8" t="s">
        <v>113</v>
      </c>
      <c r="B44" t="s">
        <v>114</v>
      </c>
      <c r="C44" s="3"/>
      <c r="D44" s="3">
        <v>0</v>
      </c>
      <c r="E44" s="3">
        <v>461000000</v>
      </c>
      <c r="F44" s="3">
        <v>438163353</v>
      </c>
      <c r="G44" s="3">
        <v>1425000000</v>
      </c>
      <c r="H44" s="3">
        <v>28811100234</v>
      </c>
      <c r="I44" s="3">
        <v>16416158064</v>
      </c>
      <c r="J44" s="3">
        <v>8326000000</v>
      </c>
      <c r="K44" s="3">
        <v>5835834364</v>
      </c>
      <c r="L44" s="3">
        <v>17564024256</v>
      </c>
      <c r="M44" s="3">
        <v>18000000000</v>
      </c>
      <c r="N44" s="3">
        <f>IFERROR(VLOOKUP(A44,[1]Hoja3!$A$5:$D$42,3,FALSE),0)</f>
        <v>0</v>
      </c>
      <c r="O44" s="3">
        <f t="shared" si="0"/>
        <v>97277280271</v>
      </c>
    </row>
    <row r="45" spans="1:15" x14ac:dyDescent="0.2">
      <c r="A45" s="13" t="s">
        <v>25</v>
      </c>
      <c r="B45" t="s">
        <v>116</v>
      </c>
      <c r="C45" s="3">
        <v>127750000000</v>
      </c>
      <c r="D45" s="3">
        <v>7033633479</v>
      </c>
      <c r="E45" s="3">
        <v>157428069319</v>
      </c>
      <c r="F45" s="3">
        <v>151474716526</v>
      </c>
      <c r="G45" s="3">
        <v>151315805768</v>
      </c>
      <c r="H45" s="3">
        <v>161464647695</v>
      </c>
      <c r="I45" s="3">
        <v>209638851238</v>
      </c>
      <c r="J45" s="3">
        <v>198385821624</v>
      </c>
      <c r="K45" s="3">
        <v>216035395262</v>
      </c>
      <c r="L45" s="3">
        <v>234449337734</v>
      </c>
      <c r="M45" s="3">
        <v>252835360874</v>
      </c>
      <c r="N45" s="3">
        <v>285000000000</v>
      </c>
      <c r="O45" s="3">
        <f t="shared" si="0"/>
        <v>2152811639519</v>
      </c>
    </row>
    <row r="46" spans="1:15" x14ac:dyDescent="0.2">
      <c r="A46" s="10" t="s">
        <v>30</v>
      </c>
      <c r="B46" s="10"/>
      <c r="C46" s="11">
        <f t="shared" ref="C46:M46" si="1">SUM(C2:C45)</f>
        <v>2485435401441</v>
      </c>
      <c r="D46" s="11">
        <f t="shared" si="1"/>
        <v>3028259635491</v>
      </c>
      <c r="E46" s="11">
        <f t="shared" si="1"/>
        <v>4337050992395</v>
      </c>
      <c r="F46" s="11">
        <f t="shared" si="1"/>
        <v>2968787112459</v>
      </c>
      <c r="G46" s="11">
        <f t="shared" si="1"/>
        <v>2895091530527</v>
      </c>
      <c r="H46" s="11">
        <f t="shared" si="1"/>
        <v>3429292955888</v>
      </c>
      <c r="I46" s="11">
        <f t="shared" si="1"/>
        <v>4484408210354</v>
      </c>
      <c r="J46" s="11">
        <f t="shared" si="1"/>
        <v>3967637081748</v>
      </c>
      <c r="K46" s="11">
        <f t="shared" si="1"/>
        <v>4268854136433</v>
      </c>
      <c r="L46" s="11">
        <f t="shared" si="1"/>
        <v>4688892978835</v>
      </c>
      <c r="M46" s="11">
        <f t="shared" si="1"/>
        <v>5056707118932</v>
      </c>
      <c r="N46" s="11">
        <f>SUM(N2:N45)</f>
        <v>285000002023</v>
      </c>
      <c r="O46" s="11">
        <f>SUM(O3:O45)</f>
        <v>41895417132316</v>
      </c>
    </row>
    <row r="59" spans="2:12" x14ac:dyDescent="0.2">
      <c r="B59" s="11">
        <v>127750000000</v>
      </c>
      <c r="C59" s="11">
        <v>7033633479</v>
      </c>
      <c r="D59" s="11">
        <v>157428069319</v>
      </c>
      <c r="E59" s="11">
        <v>151474716526</v>
      </c>
      <c r="F59" s="11">
        <v>151315805768</v>
      </c>
      <c r="G59" s="11">
        <v>161464647695</v>
      </c>
      <c r="H59" s="11">
        <v>209638851238</v>
      </c>
      <c r="I59" s="11">
        <v>198385821624</v>
      </c>
      <c r="J59" s="11">
        <v>216035395262</v>
      </c>
      <c r="K59" s="11">
        <v>234449337734</v>
      </c>
      <c r="L59" s="11">
        <v>252835360874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6"/>
  <sheetViews>
    <sheetView zoomScaleNormal="85" workbookViewId="0">
      <selection activeCell="G67" sqref="G67"/>
    </sheetView>
  </sheetViews>
  <sheetFormatPr baseColWidth="10" defaultRowHeight="15" x14ac:dyDescent="0.2"/>
  <cols>
    <col min="1" max="1" width="25.5" bestFit="1" customWidth="1"/>
    <col min="2" max="2" width="61.5" bestFit="1" customWidth="1"/>
    <col min="3" max="3" width="19.83203125" bestFit="1" customWidth="1"/>
    <col min="4" max="4" width="17" customWidth="1"/>
    <col min="5" max="5" width="19.83203125" bestFit="1" customWidth="1"/>
    <col min="6" max="6" width="17.1640625" customWidth="1"/>
    <col min="7" max="8" width="19.83203125" bestFit="1" customWidth="1"/>
  </cols>
  <sheetData>
    <row r="1" spans="1:8" x14ac:dyDescent="0.2">
      <c r="A1" s="6" t="s">
        <v>26</v>
      </c>
      <c r="B1" s="6"/>
      <c r="C1" s="6"/>
      <c r="D1" s="54" t="s">
        <v>121</v>
      </c>
      <c r="E1" s="6"/>
      <c r="F1" s="54" t="s">
        <v>121</v>
      </c>
      <c r="G1" s="6"/>
      <c r="H1" s="6"/>
    </row>
    <row r="2" spans="1:8" s="15" customFormat="1" ht="40.5" customHeight="1" x14ac:dyDescent="0.2">
      <c r="A2" s="14" t="s">
        <v>28</v>
      </c>
      <c r="B2" s="14" t="s">
        <v>29</v>
      </c>
      <c r="C2" s="14" t="s">
        <v>118</v>
      </c>
      <c r="D2" s="55"/>
      <c r="E2" s="14" t="s">
        <v>119</v>
      </c>
      <c r="F2" s="55"/>
      <c r="G2" s="14" t="s">
        <v>120</v>
      </c>
      <c r="H2" s="14" t="s">
        <v>30</v>
      </c>
    </row>
    <row r="3" spans="1:8" x14ac:dyDescent="0.2">
      <c r="A3" s="8" t="s">
        <v>31</v>
      </c>
      <c r="B3" t="s">
        <v>32</v>
      </c>
      <c r="C3" s="3">
        <v>7515698808</v>
      </c>
      <c r="D3" s="4">
        <f>(E3-C3)/C3</f>
        <v>-1</v>
      </c>
      <c r="E3" s="3">
        <v>0</v>
      </c>
      <c r="F3" s="4" t="s">
        <v>22</v>
      </c>
      <c r="G3" s="3">
        <v>0</v>
      </c>
      <c r="H3" s="3">
        <v>7515698808</v>
      </c>
    </row>
    <row r="4" spans="1:8" x14ac:dyDescent="0.2">
      <c r="A4" s="8" t="s">
        <v>33</v>
      </c>
      <c r="B4" t="s">
        <v>34</v>
      </c>
      <c r="C4" s="3">
        <v>17658815476</v>
      </c>
      <c r="D4" s="4">
        <f t="shared" ref="D4:D46" si="0">(E4-C4)/C4</f>
        <v>-1</v>
      </c>
      <c r="E4" s="3">
        <v>0</v>
      </c>
      <c r="F4" s="4" t="s">
        <v>22</v>
      </c>
      <c r="G4" s="3">
        <v>0</v>
      </c>
      <c r="H4" s="3">
        <v>17658815476</v>
      </c>
    </row>
    <row r="5" spans="1:8" x14ac:dyDescent="0.2">
      <c r="A5" s="8" t="s">
        <v>35</v>
      </c>
      <c r="B5" t="s">
        <v>36</v>
      </c>
      <c r="C5" s="3">
        <v>3126211894</v>
      </c>
      <c r="D5" s="4">
        <f t="shared" si="0"/>
        <v>-1</v>
      </c>
      <c r="E5" s="3">
        <v>0</v>
      </c>
      <c r="F5" s="4" t="s">
        <v>22</v>
      </c>
      <c r="G5" s="3">
        <v>0</v>
      </c>
      <c r="H5" s="3">
        <v>3126211894</v>
      </c>
    </row>
    <row r="6" spans="1:8" x14ac:dyDescent="0.2">
      <c r="A6" s="8" t="s">
        <v>37</v>
      </c>
      <c r="B6" t="s">
        <v>38</v>
      </c>
      <c r="C6" s="3">
        <v>2108065822</v>
      </c>
      <c r="D6" s="4">
        <f t="shared" si="0"/>
        <v>3.7351210326676414</v>
      </c>
      <c r="E6" s="3">
        <v>9981946812</v>
      </c>
      <c r="F6" s="4">
        <f t="shared" ref="F6:F46" si="1">(G6-E6)/E6</f>
        <v>0.69310212599838483</v>
      </c>
      <c r="G6" s="3">
        <v>16900455369</v>
      </c>
      <c r="H6" s="3">
        <v>24157968003</v>
      </c>
    </row>
    <row r="7" spans="1:8" x14ac:dyDescent="0.2">
      <c r="A7" s="8" t="s">
        <v>39</v>
      </c>
      <c r="B7" t="s">
        <v>40</v>
      </c>
      <c r="C7" s="3">
        <v>54160382723</v>
      </c>
      <c r="D7" s="4">
        <f t="shared" si="0"/>
        <v>0.8105378340385625</v>
      </c>
      <c r="E7" s="3">
        <v>98059422026</v>
      </c>
      <c r="F7" s="4">
        <f t="shared" si="1"/>
        <v>-0.15303014372266252</v>
      </c>
      <c r="G7" s="3">
        <v>83053374580</v>
      </c>
      <c r="H7" s="3">
        <v>207085558537</v>
      </c>
    </row>
    <row r="8" spans="1:8" x14ac:dyDescent="0.2">
      <c r="A8" s="8" t="s">
        <v>41</v>
      </c>
      <c r="B8" t="s">
        <v>42</v>
      </c>
      <c r="C8" s="3">
        <v>4753892984</v>
      </c>
      <c r="D8" s="4">
        <f t="shared" si="0"/>
        <v>-0.33027983197864935</v>
      </c>
      <c r="E8" s="3">
        <v>3183778008</v>
      </c>
      <c r="F8" s="4">
        <f t="shared" si="1"/>
        <v>0.11894533916888592</v>
      </c>
      <c r="G8" s="3">
        <v>3562473563</v>
      </c>
      <c r="H8" s="3">
        <v>10511370276</v>
      </c>
    </row>
    <row r="9" spans="1:8" x14ac:dyDescent="0.2">
      <c r="A9" s="8" t="s">
        <v>43</v>
      </c>
      <c r="B9" t="s">
        <v>44</v>
      </c>
      <c r="C9" s="3">
        <v>706196254728</v>
      </c>
      <c r="D9" s="4">
        <f t="shared" si="0"/>
        <v>3.5211113990653242E-2</v>
      </c>
      <c r="E9" s="3">
        <v>731062211553</v>
      </c>
      <c r="F9" s="4">
        <f t="shared" si="1"/>
        <v>7.6785209660546624E-2</v>
      </c>
      <c r="G9" s="3">
        <v>787196976742</v>
      </c>
      <c r="H9" s="3">
        <v>1998484578065</v>
      </c>
    </row>
    <row r="10" spans="1:8" x14ac:dyDescent="0.2">
      <c r="A10" s="8" t="s">
        <v>45</v>
      </c>
      <c r="B10" t="s">
        <v>46</v>
      </c>
      <c r="C10" s="3">
        <v>7696245321</v>
      </c>
      <c r="D10" s="4">
        <f t="shared" si="0"/>
        <v>0.28735834264085564</v>
      </c>
      <c r="E10" s="3">
        <v>9907825621</v>
      </c>
      <c r="F10" s="4">
        <f t="shared" si="1"/>
        <v>0.27464965665446889</v>
      </c>
      <c r="G10" s="3">
        <v>12629006526</v>
      </c>
      <c r="H10" s="3">
        <v>26399440220</v>
      </c>
    </row>
    <row r="11" spans="1:8" x14ac:dyDescent="0.2">
      <c r="A11" s="8" t="s">
        <v>47</v>
      </c>
      <c r="B11" t="s">
        <v>48</v>
      </c>
      <c r="C11" s="3">
        <v>189717904954</v>
      </c>
      <c r="D11" s="4">
        <f t="shared" si="0"/>
        <v>0.27948745534511582</v>
      </c>
      <c r="E11" s="3">
        <v>242741679443</v>
      </c>
      <c r="F11" s="4">
        <f t="shared" si="1"/>
        <v>0.14336229079345911</v>
      </c>
      <c r="G11" s="3">
        <v>277541682679</v>
      </c>
      <c r="H11" s="3">
        <v>621686027410</v>
      </c>
    </row>
    <row r="12" spans="1:8" x14ac:dyDescent="0.2">
      <c r="A12" s="8" t="s">
        <v>49</v>
      </c>
      <c r="B12" t="s">
        <v>50</v>
      </c>
      <c r="C12" s="3">
        <v>96990350010</v>
      </c>
      <c r="D12" s="4">
        <f t="shared" si="0"/>
        <v>0.4233685423113363</v>
      </c>
      <c r="E12" s="3">
        <v>138053013112</v>
      </c>
      <c r="F12" s="4">
        <f t="shared" si="1"/>
        <v>-7.4165114872889501E-2</v>
      </c>
      <c r="G12" s="3">
        <v>127814295536</v>
      </c>
      <c r="H12" s="3">
        <v>321586144379</v>
      </c>
    </row>
    <row r="13" spans="1:8" x14ac:dyDescent="0.2">
      <c r="A13" s="9" t="s">
        <v>51</v>
      </c>
      <c r="B13" t="s">
        <v>52</v>
      </c>
      <c r="C13" s="3">
        <v>3349606981709</v>
      </c>
      <c r="D13" s="4">
        <f t="shared" si="0"/>
        <v>0.15306773433682277</v>
      </c>
      <c r="E13" s="3">
        <v>3862323733318</v>
      </c>
      <c r="F13" s="4">
        <f t="shared" si="1"/>
        <v>0.30234024876776322</v>
      </c>
      <c r="G13" s="3">
        <v>5030059651671</v>
      </c>
      <c r="H13" s="3">
        <v>10883132890698</v>
      </c>
    </row>
    <row r="14" spans="1:8" x14ac:dyDescent="0.2">
      <c r="A14" s="8" t="s">
        <v>53</v>
      </c>
      <c r="B14" t="s">
        <v>54</v>
      </c>
      <c r="C14" s="3">
        <v>93214408209</v>
      </c>
      <c r="D14" s="4">
        <f t="shared" si="0"/>
        <v>-0.12510772438583193</v>
      </c>
      <c r="E14" s="3">
        <v>81552565718</v>
      </c>
      <c r="F14" s="4">
        <f t="shared" si="1"/>
        <v>0.41199628671626287</v>
      </c>
      <c r="G14" s="3">
        <v>115151919966</v>
      </c>
      <c r="H14" s="3">
        <v>260474357036</v>
      </c>
    </row>
    <row r="15" spans="1:8" x14ac:dyDescent="0.2">
      <c r="A15" s="8" t="s">
        <v>55</v>
      </c>
      <c r="B15" t="s">
        <v>56</v>
      </c>
      <c r="C15" s="3">
        <v>379607654263</v>
      </c>
      <c r="D15" s="4">
        <f t="shared" si="0"/>
        <v>0.17783802902780405</v>
      </c>
      <c r="E15" s="3">
        <v>447116331301</v>
      </c>
      <c r="F15" s="4">
        <f t="shared" si="1"/>
        <v>-5.9198921318714091E-2</v>
      </c>
      <c r="G15" s="3">
        <v>420647526784</v>
      </c>
      <c r="H15" s="3">
        <v>1147447262331</v>
      </c>
    </row>
    <row r="16" spans="1:8" x14ac:dyDescent="0.2">
      <c r="A16" s="8" t="s">
        <v>57</v>
      </c>
      <c r="B16" t="s">
        <v>58</v>
      </c>
      <c r="C16" s="3">
        <v>452181139055</v>
      </c>
      <c r="D16" s="4">
        <f t="shared" si="0"/>
        <v>0.35406252467891314</v>
      </c>
      <c r="E16" s="3">
        <v>612281534761</v>
      </c>
      <c r="F16" s="4">
        <f t="shared" si="1"/>
        <v>0.47552967871822494</v>
      </c>
      <c r="G16" s="3">
        <v>903439576271</v>
      </c>
      <c r="H16" s="3">
        <v>1681410447868</v>
      </c>
    </row>
    <row r="17" spans="1:8" x14ac:dyDescent="0.2">
      <c r="A17" s="8" t="s">
        <v>59</v>
      </c>
      <c r="B17" t="s">
        <v>60</v>
      </c>
      <c r="C17" s="3">
        <v>2039466213388</v>
      </c>
      <c r="D17" s="4">
        <f t="shared" si="0"/>
        <v>0.38192433039625617</v>
      </c>
      <c r="E17" s="3">
        <v>2818387981302</v>
      </c>
      <c r="F17" s="4">
        <f t="shared" si="1"/>
        <v>0.50034945526468821</v>
      </c>
      <c r="G17" s="3">
        <v>4228566872471</v>
      </c>
      <c r="H17" s="3">
        <v>7997831453230</v>
      </c>
    </row>
    <row r="18" spans="1:8" x14ac:dyDescent="0.2">
      <c r="A18" s="8" t="s">
        <v>61</v>
      </c>
      <c r="B18" t="s">
        <v>62</v>
      </c>
      <c r="C18" s="3">
        <v>1092618627349</v>
      </c>
      <c r="D18" s="4">
        <f t="shared" si="0"/>
        <v>2.850241673946188E-2</v>
      </c>
      <c r="E18" s="3">
        <v>1123760898803</v>
      </c>
      <c r="F18" s="4">
        <f t="shared" si="1"/>
        <v>0.33873832354148448</v>
      </c>
      <c r="G18" s="3">
        <v>1504421781725</v>
      </c>
      <c r="H18" s="3">
        <v>3269323176009</v>
      </c>
    </row>
    <row r="19" spans="1:8" x14ac:dyDescent="0.2">
      <c r="A19" s="8" t="s">
        <v>63</v>
      </c>
      <c r="B19" t="s">
        <v>64</v>
      </c>
      <c r="C19" s="3">
        <v>53251418382</v>
      </c>
      <c r="D19" s="4">
        <f t="shared" si="0"/>
        <v>-0.15742680622820146</v>
      </c>
      <c r="E19" s="3">
        <v>44868217659</v>
      </c>
      <c r="F19" s="4">
        <f t="shared" si="1"/>
        <v>0.81736755408298889</v>
      </c>
      <c r="G19" s="3">
        <v>81542042983</v>
      </c>
      <c r="H19" s="3">
        <v>153368729690</v>
      </c>
    </row>
    <row r="20" spans="1:8" x14ac:dyDescent="0.2">
      <c r="A20" s="8" t="s">
        <v>65</v>
      </c>
      <c r="B20" t="s">
        <v>66</v>
      </c>
      <c r="C20" s="3">
        <v>21207727182</v>
      </c>
      <c r="D20" s="4">
        <f t="shared" si="0"/>
        <v>0.71692261327770224</v>
      </c>
      <c r="E20" s="3">
        <v>36412026375</v>
      </c>
      <c r="F20" s="4">
        <f t="shared" si="1"/>
        <v>0.33200595455736981</v>
      </c>
      <c r="G20" s="3">
        <v>48501035949</v>
      </c>
      <c r="H20" s="3">
        <v>91706198694</v>
      </c>
    </row>
    <row r="21" spans="1:8" x14ac:dyDescent="0.2">
      <c r="A21" s="8" t="s">
        <v>67</v>
      </c>
      <c r="B21" t="s">
        <v>68</v>
      </c>
      <c r="C21" s="3">
        <v>0</v>
      </c>
      <c r="D21" s="4" t="s">
        <v>22</v>
      </c>
      <c r="E21" s="3">
        <v>0</v>
      </c>
      <c r="F21" s="4" t="s">
        <v>22</v>
      </c>
      <c r="G21" s="3">
        <v>91606997206</v>
      </c>
      <c r="H21" s="3">
        <v>60070090651</v>
      </c>
    </row>
    <row r="22" spans="1:8" x14ac:dyDescent="0.2">
      <c r="A22" s="8" t="s">
        <v>69</v>
      </c>
      <c r="B22" t="s">
        <v>70</v>
      </c>
      <c r="C22" s="3">
        <v>0</v>
      </c>
      <c r="D22" s="4" t="s">
        <v>22</v>
      </c>
      <c r="E22" s="3">
        <v>0</v>
      </c>
      <c r="F22" s="4" t="s">
        <v>22</v>
      </c>
      <c r="G22" s="3">
        <v>5972832484</v>
      </c>
      <c r="H22" s="3">
        <v>3859621797</v>
      </c>
    </row>
    <row r="23" spans="1:8" x14ac:dyDescent="0.2">
      <c r="A23" s="8" t="s">
        <v>71</v>
      </c>
      <c r="B23" t="s">
        <v>72</v>
      </c>
      <c r="C23" s="3">
        <v>563844179350</v>
      </c>
      <c r="D23" s="4">
        <f t="shared" si="0"/>
        <v>0.60647576563654382</v>
      </c>
      <c r="E23" s="3">
        <v>905802009721</v>
      </c>
      <c r="F23" s="4">
        <f t="shared" si="1"/>
        <v>2.5963892511393218E-2</v>
      </c>
      <c r="G23" s="3">
        <v>929320155738</v>
      </c>
      <c r="H23" s="3">
        <v>2065015239510</v>
      </c>
    </row>
    <row r="24" spans="1:8" x14ac:dyDescent="0.2">
      <c r="A24" s="8" t="s">
        <v>73</v>
      </c>
      <c r="B24" t="s">
        <v>74</v>
      </c>
      <c r="C24" s="3">
        <v>61946026507</v>
      </c>
      <c r="D24" s="4">
        <f t="shared" si="0"/>
        <v>8.2292481058877154E-2</v>
      </c>
      <c r="E24" s="3">
        <v>67043718720</v>
      </c>
      <c r="F24" s="4">
        <f t="shared" si="1"/>
        <v>0.52559992100330799</v>
      </c>
      <c r="G24" s="3">
        <v>102281891983</v>
      </c>
      <c r="H24" s="3">
        <v>198912948049</v>
      </c>
    </row>
    <row r="25" spans="1:8" x14ac:dyDescent="0.2">
      <c r="A25" s="8" t="s">
        <v>75</v>
      </c>
      <c r="B25" t="s">
        <v>76</v>
      </c>
      <c r="C25" s="3">
        <v>2196479034191</v>
      </c>
      <c r="D25" s="4">
        <f t="shared" si="0"/>
        <v>9.0255912999878479E-2</v>
      </c>
      <c r="E25" s="3">
        <v>2394724254807</v>
      </c>
      <c r="F25" s="4">
        <f t="shared" si="1"/>
        <v>-0.17551532806221753</v>
      </c>
      <c r="G25" s="3">
        <v>1974413441606</v>
      </c>
      <c r="H25" s="3">
        <v>6108441171058</v>
      </c>
    </row>
    <row r="26" spans="1:8" x14ac:dyDescent="0.2">
      <c r="A26" s="8" t="s">
        <v>77</v>
      </c>
      <c r="B26" t="s">
        <v>78</v>
      </c>
      <c r="C26" s="3">
        <v>236154546031</v>
      </c>
      <c r="D26" s="4">
        <f t="shared" si="0"/>
        <v>0.22060705727071281</v>
      </c>
      <c r="E26" s="3">
        <v>288251905492</v>
      </c>
      <c r="F26" s="4">
        <f t="shared" si="1"/>
        <v>0.16270862119349172</v>
      </c>
      <c r="G26" s="3">
        <v>335152975591</v>
      </c>
      <c r="H26" s="3">
        <v>740761592725</v>
      </c>
    </row>
    <row r="27" spans="1:8" x14ac:dyDescent="0.2">
      <c r="A27" s="8" t="s">
        <v>79</v>
      </c>
      <c r="B27" t="s">
        <v>80</v>
      </c>
      <c r="C27" s="3">
        <v>229361110475</v>
      </c>
      <c r="D27" s="4">
        <f t="shared" si="0"/>
        <v>1.1949740012785399</v>
      </c>
      <c r="E27" s="3">
        <v>503441674397</v>
      </c>
      <c r="F27" s="4">
        <f t="shared" si="1"/>
        <v>5.0897771033141734E-2</v>
      </c>
      <c r="G27" s="3">
        <v>529065733469</v>
      </c>
      <c r="H27" s="3">
        <v>1137044179121</v>
      </c>
    </row>
    <row r="28" spans="1:8" x14ac:dyDescent="0.2">
      <c r="A28" s="8" t="s">
        <v>81</v>
      </c>
      <c r="B28" t="s">
        <v>82</v>
      </c>
      <c r="C28" s="3">
        <v>209138760028</v>
      </c>
      <c r="D28" s="4">
        <f t="shared" si="0"/>
        <v>0.92811178036540365</v>
      </c>
      <c r="E28" s="3">
        <v>403242906941</v>
      </c>
      <c r="F28" s="4">
        <f t="shared" si="1"/>
        <v>0.10315772386068604</v>
      </c>
      <c r="G28" s="3">
        <v>444840527384</v>
      </c>
      <c r="H28" s="3">
        <v>930788047451</v>
      </c>
    </row>
    <row r="29" spans="1:8" x14ac:dyDescent="0.2">
      <c r="A29" s="8" t="s">
        <v>83</v>
      </c>
      <c r="B29" t="s">
        <v>84</v>
      </c>
      <c r="C29" s="3">
        <v>0</v>
      </c>
      <c r="D29" s="4" t="s">
        <v>22</v>
      </c>
      <c r="E29" s="3">
        <v>0</v>
      </c>
      <c r="F29" s="4" t="s">
        <v>22</v>
      </c>
      <c r="G29" s="3">
        <v>166422524443</v>
      </c>
      <c r="H29" s="3">
        <v>117822923245</v>
      </c>
    </row>
    <row r="30" spans="1:8" x14ac:dyDescent="0.2">
      <c r="A30" s="8" t="s">
        <v>85</v>
      </c>
      <c r="B30" t="s">
        <v>86</v>
      </c>
      <c r="C30" s="3">
        <v>169946410924</v>
      </c>
      <c r="D30" s="4">
        <f t="shared" si="0"/>
        <v>-0.46966295000307118</v>
      </c>
      <c r="E30" s="3">
        <v>90128878227</v>
      </c>
      <c r="F30" s="4">
        <f t="shared" si="1"/>
        <v>0.15002247682418612</v>
      </c>
      <c r="G30" s="3">
        <v>103650235772</v>
      </c>
      <c r="H30" s="3">
        <v>333426142709</v>
      </c>
    </row>
    <row r="31" spans="1:8" x14ac:dyDescent="0.2">
      <c r="A31" s="8" t="s">
        <v>87</v>
      </c>
      <c r="B31" t="s">
        <v>88</v>
      </c>
      <c r="C31" s="3">
        <v>821606525550</v>
      </c>
      <c r="D31" s="4">
        <f t="shared" si="0"/>
        <v>0.37760763431657973</v>
      </c>
      <c r="E31" s="3">
        <v>1131851422002</v>
      </c>
      <c r="F31" s="4">
        <f t="shared" si="1"/>
        <v>0.21031957143185828</v>
      </c>
      <c r="G31" s="3">
        <v>1369901928002</v>
      </c>
      <c r="H31" s="3">
        <v>2944608803530</v>
      </c>
    </row>
    <row r="32" spans="1:8" x14ac:dyDescent="0.2">
      <c r="A32" s="8" t="s">
        <v>89</v>
      </c>
      <c r="B32" t="s">
        <v>90</v>
      </c>
      <c r="C32" s="3">
        <v>613564522</v>
      </c>
      <c r="D32" s="4">
        <f t="shared" si="0"/>
        <v>-1</v>
      </c>
      <c r="E32" s="3">
        <v>0</v>
      </c>
      <c r="F32" s="4" t="s">
        <v>22</v>
      </c>
      <c r="G32" s="3">
        <v>8939478748</v>
      </c>
      <c r="H32" s="3">
        <v>6757043270</v>
      </c>
    </row>
    <row r="33" spans="1:8" x14ac:dyDescent="0.2">
      <c r="A33" s="8" t="s">
        <v>91</v>
      </c>
      <c r="B33" t="s">
        <v>92</v>
      </c>
      <c r="C33" s="3">
        <v>7081057446</v>
      </c>
      <c r="D33" s="4">
        <f t="shared" si="0"/>
        <v>1.0351084474170498</v>
      </c>
      <c r="E33" s="3">
        <v>14410719825</v>
      </c>
      <c r="F33" s="4">
        <f t="shared" si="1"/>
        <v>-0.25964679332040236</v>
      </c>
      <c r="G33" s="3">
        <v>10669022633</v>
      </c>
      <c r="H33" s="3">
        <v>30541481904</v>
      </c>
    </row>
    <row r="34" spans="1:8" x14ac:dyDescent="0.2">
      <c r="A34" s="8" t="s">
        <v>93</v>
      </c>
      <c r="B34" t="s">
        <v>94</v>
      </c>
      <c r="C34" s="3">
        <v>20871125361</v>
      </c>
      <c r="D34" s="4">
        <f t="shared" si="0"/>
        <v>0.2496645730822411</v>
      </c>
      <c r="E34" s="3">
        <v>26081905964</v>
      </c>
      <c r="F34" s="4">
        <f t="shared" si="1"/>
        <v>0.43054925086762347</v>
      </c>
      <c r="G34" s="3">
        <v>37311451038</v>
      </c>
      <c r="H34" s="3">
        <v>73785661643</v>
      </c>
    </row>
    <row r="35" spans="1:8" x14ac:dyDescent="0.2">
      <c r="A35" s="8" t="s">
        <v>95</v>
      </c>
      <c r="B35" t="s">
        <v>96</v>
      </c>
      <c r="C35" s="3">
        <v>461658218601</v>
      </c>
      <c r="D35" s="4">
        <f t="shared" si="0"/>
        <v>-0.17711710194131672</v>
      </c>
      <c r="E35" s="3">
        <v>379890652835</v>
      </c>
      <c r="F35" s="4">
        <f t="shared" si="1"/>
        <v>0.19787107706661244</v>
      </c>
      <c r="G35" s="3">
        <v>455060025479</v>
      </c>
      <c r="H35" s="3">
        <v>1160992384557</v>
      </c>
    </row>
    <row r="36" spans="1:8" x14ac:dyDescent="0.2">
      <c r="A36" s="8" t="s">
        <v>97</v>
      </c>
      <c r="B36" t="s">
        <v>98</v>
      </c>
      <c r="C36" s="3">
        <v>96888446887</v>
      </c>
      <c r="D36" s="4">
        <f t="shared" si="0"/>
        <v>0.36157615909416019</v>
      </c>
      <c r="E36" s="3">
        <v>131920999373</v>
      </c>
      <c r="F36" s="4">
        <f t="shared" si="1"/>
        <v>0.36082427497696973</v>
      </c>
      <c r="G36" s="3">
        <v>179521298326</v>
      </c>
      <c r="H36" s="3">
        <v>355330744586</v>
      </c>
    </row>
    <row r="37" spans="1:8" x14ac:dyDescent="0.2">
      <c r="A37" s="8" t="s">
        <v>99</v>
      </c>
      <c r="B37" t="s">
        <v>100</v>
      </c>
      <c r="C37" s="3">
        <v>46492285764</v>
      </c>
      <c r="D37" s="4">
        <f t="shared" si="0"/>
        <v>-0.3372018713723744</v>
      </c>
      <c r="E37" s="3">
        <v>30815000000</v>
      </c>
      <c r="F37" s="4">
        <f t="shared" si="1"/>
        <v>0.56820272704851538</v>
      </c>
      <c r="G37" s="3">
        <v>48324167034</v>
      </c>
      <c r="H37" s="3">
        <v>115631452798</v>
      </c>
    </row>
    <row r="38" spans="1:8" x14ac:dyDescent="0.2">
      <c r="A38" s="8" t="s">
        <v>101</v>
      </c>
      <c r="B38" t="s">
        <v>102</v>
      </c>
      <c r="C38" s="3">
        <v>0</v>
      </c>
      <c r="D38" s="4" t="s">
        <v>22</v>
      </c>
      <c r="E38" s="3">
        <v>0</v>
      </c>
      <c r="F38" s="4" t="s">
        <v>22</v>
      </c>
      <c r="G38" s="3">
        <v>3095000000</v>
      </c>
      <c r="H38" s="3">
        <v>3095000000</v>
      </c>
    </row>
    <row r="39" spans="1:8" x14ac:dyDescent="0.2">
      <c r="A39" s="8" t="s">
        <v>103</v>
      </c>
      <c r="B39" t="s">
        <v>104</v>
      </c>
      <c r="C39" s="3">
        <v>13383962121</v>
      </c>
      <c r="D39" s="4">
        <f t="shared" si="0"/>
        <v>1.37968979507395</v>
      </c>
      <c r="E39" s="3">
        <v>31849678077</v>
      </c>
      <c r="F39" s="4">
        <f t="shared" si="1"/>
        <v>0.93392435364928417</v>
      </c>
      <c r="G39" s="3">
        <v>61594868089</v>
      </c>
      <c r="H39" s="3">
        <v>87926074726</v>
      </c>
    </row>
    <row r="40" spans="1:8" x14ac:dyDescent="0.2">
      <c r="A40" s="8" t="s">
        <v>105</v>
      </c>
      <c r="B40" t="s">
        <v>106</v>
      </c>
      <c r="C40" s="3">
        <v>5518917566</v>
      </c>
      <c r="D40" s="4">
        <f t="shared" si="0"/>
        <v>-0.98365073985596829</v>
      </c>
      <c r="E40" s="3">
        <v>90230219</v>
      </c>
      <c r="F40" s="4">
        <f t="shared" si="1"/>
        <v>65.415511226898388</v>
      </c>
      <c r="G40" s="3">
        <v>5992686123</v>
      </c>
      <c r="H40" s="3">
        <v>8159160277</v>
      </c>
    </row>
    <row r="41" spans="1:8" x14ac:dyDescent="0.2">
      <c r="A41" s="8" t="s">
        <v>107</v>
      </c>
      <c r="B41" t="s">
        <v>108</v>
      </c>
      <c r="C41" s="3">
        <v>424353396297</v>
      </c>
      <c r="D41" s="4">
        <f t="shared" si="0"/>
        <v>-0.16071618914124888</v>
      </c>
      <c r="E41" s="3">
        <v>356152935595</v>
      </c>
      <c r="F41" s="4">
        <f t="shared" si="1"/>
        <v>0.1389705558914249</v>
      </c>
      <c r="G41" s="3">
        <v>405647707037</v>
      </c>
      <c r="H41" s="3">
        <v>1063600438929</v>
      </c>
    </row>
    <row r="42" spans="1:8" x14ac:dyDescent="0.2">
      <c r="A42" s="8" t="s">
        <v>109</v>
      </c>
      <c r="B42" t="s">
        <v>110</v>
      </c>
      <c r="C42" s="3">
        <v>285642071063</v>
      </c>
      <c r="D42" s="4">
        <f t="shared" si="0"/>
        <v>0.32525362878183661</v>
      </c>
      <c r="E42" s="3">
        <v>378548191209</v>
      </c>
      <c r="F42" s="4">
        <f t="shared" si="1"/>
        <v>0.14336273373457276</v>
      </c>
      <c r="G42" s="3">
        <v>432817894751</v>
      </c>
      <c r="H42" s="3">
        <v>1013123357023</v>
      </c>
    </row>
    <row r="43" spans="1:8" x14ac:dyDescent="0.2">
      <c r="A43" s="8" t="s">
        <v>111</v>
      </c>
      <c r="B43" t="s">
        <v>112</v>
      </c>
      <c r="C43" s="3">
        <v>9628416224</v>
      </c>
      <c r="D43" s="4">
        <f t="shared" si="0"/>
        <v>0.59940016589793821</v>
      </c>
      <c r="E43" s="3">
        <v>15399690506</v>
      </c>
      <c r="F43" s="4">
        <f t="shared" si="1"/>
        <v>-5.9878175710137226E-2</v>
      </c>
      <c r="G43" s="3">
        <v>14477585132</v>
      </c>
      <c r="H43" s="3">
        <v>36305691862</v>
      </c>
    </row>
    <row r="44" spans="1:8" x14ac:dyDescent="0.2">
      <c r="A44" s="8" t="s">
        <v>113</v>
      </c>
      <c r="B44" t="s">
        <v>114</v>
      </c>
      <c r="C44" s="3">
        <v>979163353</v>
      </c>
      <c r="D44" s="4">
        <f t="shared" si="0"/>
        <v>30.308626810913747</v>
      </c>
      <c r="E44" s="3">
        <v>30656260006</v>
      </c>
      <c r="F44" s="4">
        <f t="shared" si="1"/>
        <v>1.2008774732075842</v>
      </c>
      <c r="G44" s="3">
        <v>67470672060</v>
      </c>
      <c r="H44" s="3">
        <v>78121835419</v>
      </c>
    </row>
    <row r="45" spans="1:8" x14ac:dyDescent="0.2">
      <c r="A45" s="13" t="s">
        <v>25</v>
      </c>
      <c r="B45" t="s">
        <v>116</v>
      </c>
      <c r="C45" s="3">
        <v>672821853104</v>
      </c>
      <c r="D45" s="4">
        <f t="shared" si="0"/>
        <v>0.22124013038261262</v>
      </c>
      <c r="E45" s="3">
        <v>821677047609</v>
      </c>
      <c r="F45" s="4">
        <f t="shared" si="1"/>
        <v>0.25326657610500425</v>
      </c>
      <c r="G45" s="3">
        <v>1029780380121</v>
      </c>
      <c r="H45" s="3"/>
    </row>
    <row r="46" spans="1:8" x14ac:dyDescent="0.2">
      <c r="A46" s="10" t="s">
        <v>30</v>
      </c>
      <c r="B46" s="10"/>
      <c r="C46" s="11">
        <f>SUM(C3:C45)</f>
        <v>15105487063622</v>
      </c>
      <c r="D46" s="4">
        <f t="shared" si="0"/>
        <v>0.20894302649240151</v>
      </c>
      <c r="E46" s="11">
        <f>SUM(E3:E45)</f>
        <v>18261673247337</v>
      </c>
      <c r="F46" s="4">
        <f t="shared" si="1"/>
        <v>0.22958941653051407</v>
      </c>
      <c r="G46" s="11">
        <f>SUM(G3:G45)</f>
        <v>22454360153064</v>
      </c>
      <c r="H46" s="11">
        <v>47397027415464</v>
      </c>
    </row>
  </sheetData>
  <mergeCells count="2"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Gráfico Valores Generales</vt:lpstr>
      <vt:lpstr>tbl_master_cuenta</vt:lpstr>
      <vt:lpstr>tbl_sgto_cuentasinversion</vt:lpstr>
      <vt:lpstr>Valores Generales</vt:lpstr>
      <vt:lpstr>Hoja3</vt:lpstr>
      <vt:lpstr>Ejecución dependencias con PP</vt:lpstr>
      <vt:lpstr>Ejecución dependencias PP apart</vt:lpstr>
      <vt:lpstr>Presupuesto Inicial PP apart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Marin Monroy</dc:creator>
  <cp:lastModifiedBy>Microsoft Office User</cp:lastModifiedBy>
  <dcterms:created xsi:type="dcterms:W3CDTF">2023-04-17T20:06:59Z</dcterms:created>
  <dcterms:modified xsi:type="dcterms:W3CDTF">2023-08-13T20:03:56Z</dcterms:modified>
</cp:coreProperties>
</file>